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66925"/>
  <mc:AlternateContent xmlns:mc="http://schemas.openxmlformats.org/markup-compatibility/2006">
    <mc:Choice Requires="x15">
      <x15ac:absPath xmlns:x15ac="http://schemas.microsoft.com/office/spreadsheetml/2010/11/ac" url="E:\Zoho WorkDrive (EnKing International)\Shared with Me\Ankit Sethiya_Ongoing Projects\VVAL 335_VCS4245\DOE &amp; Secretariat Submission\PRR\PRR2\"/>
    </mc:Choice>
  </mc:AlternateContent>
  <xr:revisionPtr revIDLastSave="0" documentId="13_ncr:1_{077D1AE2-2D79-47B9-AD7F-557DDBE4A98F}" xr6:coauthVersionLast="47" xr6:coauthVersionMax="47" xr10:uidLastSave="{00000000-0000-0000-0000-000000000000}"/>
  <bookViews>
    <workbookView xWindow="-108" yWindow="-108" windowWidth="23256" windowHeight="12456" xr2:uid="{9098A0C2-26CC-4714-86F2-2AA701EF3901}"/>
  </bookViews>
  <sheets>
    <sheet name="ER Summary" sheetId="8" r:id="rId1"/>
    <sheet name="Total Baseline" sheetId="6" r:id="rId2"/>
    <sheet name="Project Emission" sheetId="3" r:id="rId3"/>
    <sheet name="Leakage" sheetId="7" r:id="rId4"/>
    <sheet name="Data parameters" sheetId="1" r:id="rId5"/>
    <sheet name="Baseline_AMS-III.D" sheetId="4" r:id="rId6"/>
    <sheet name="Baseline_AMS-I.F" sheetId="5" r:id="rId7"/>
    <sheet name="Average Number of Animals" sheetId="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8" i="5" l="1"/>
  <c r="F47" i="5"/>
  <c r="F46" i="5"/>
  <c r="F45" i="5"/>
  <c r="F44" i="5"/>
  <c r="F43" i="5"/>
  <c r="F13" i="8"/>
  <c r="F17" i="8" s="1"/>
  <c r="E55" i="3"/>
  <c r="E57" i="3" s="1"/>
  <c r="E59" i="3" s="1"/>
  <c r="F5" i="8" a="1"/>
  <c r="F5" i="8" s="1"/>
  <c r="F3" i="8"/>
  <c r="E15" i="2"/>
  <c r="E18" i="2"/>
  <c r="J24" i="7"/>
  <c r="J25" i="7"/>
  <c r="R20" i="7"/>
  <c r="R18" i="7"/>
  <c r="F18" i="8" l="1"/>
  <c r="F19" i="8"/>
  <c r="F14" i="8"/>
  <c r="F15" i="8"/>
  <c r="F16" i="8"/>
  <c r="H13" i="8"/>
  <c r="F37" i="5"/>
  <c r="G37" i="5" s="1"/>
  <c r="I37" i="5" s="1"/>
  <c r="F21" i="8" l="1"/>
  <c r="F20" i="8"/>
  <c r="K21" i="5"/>
  <c r="K31" i="5" s="1"/>
  <c r="J37" i="5" s="1"/>
  <c r="F42" i="5" l="1"/>
  <c r="G12" i="6"/>
  <c r="G9" i="6"/>
  <c r="G11" i="6"/>
  <c r="G10" i="6"/>
  <c r="G7" i="6"/>
  <c r="G8" i="6"/>
  <c r="K26" i="5"/>
  <c r="F49" i="5" l="1"/>
  <c r="G6" i="6"/>
  <c r="G13" i="6" s="1"/>
  <c r="F16" i="1"/>
  <c r="G12" i="4"/>
  <c r="E12" i="4"/>
  <c r="F17" i="4" l="1"/>
  <c r="F23" i="1"/>
  <c r="F15" i="1"/>
  <c r="F9" i="2"/>
  <c r="G9" i="2"/>
  <c r="H9" i="2"/>
  <c r="I9" i="2"/>
  <c r="J9" i="2"/>
  <c r="K9" i="2"/>
  <c r="L9" i="2"/>
  <c r="M9" i="2"/>
  <c r="N9" i="2"/>
  <c r="O9" i="2"/>
  <c r="P9" i="2"/>
  <c r="E9" i="2"/>
  <c r="F22" i="1" l="1"/>
  <c r="D17" i="4"/>
  <c r="D21" i="4" s="1"/>
  <c r="F14" i="1"/>
  <c r="F4" i="4" l="1"/>
  <c r="J12" i="4" s="1"/>
  <c r="F9" i="6" s="1"/>
  <c r="H9" i="6" s="1"/>
  <c r="E16" i="8" s="1"/>
  <c r="H16" i="8" s="1"/>
  <c r="J23" i="7"/>
  <c r="J22" i="7" s="1"/>
  <c r="R19" i="7" s="1"/>
  <c r="R17" i="7" s="1"/>
  <c r="J13" i="4" l="1"/>
  <c r="F10" i="6" s="1"/>
  <c r="H10" i="6" s="1"/>
  <c r="E17" i="8" s="1"/>
  <c r="H17" i="8" s="1"/>
  <c r="J11" i="4"/>
  <c r="F8" i="6" s="1"/>
  <c r="H8" i="6" s="1"/>
  <c r="E15" i="8" s="1"/>
  <c r="H15" i="8" s="1"/>
  <c r="J9" i="4"/>
  <c r="F6" i="6" s="1"/>
  <c r="H6" i="6" s="1"/>
  <c r="J14" i="4"/>
  <c r="F11" i="6" s="1"/>
  <c r="H11" i="6" s="1"/>
  <c r="E18" i="8" s="1"/>
  <c r="H18" i="8" s="1"/>
  <c r="J15" i="4"/>
  <c r="F12" i="6" s="1"/>
  <c r="H12" i="6" s="1"/>
  <c r="E19" i="8" s="1"/>
  <c r="H19" i="8" s="1"/>
  <c r="J10" i="4"/>
  <c r="F7" i="6" s="1"/>
  <c r="H7" i="6" s="1"/>
  <c r="E14" i="8" s="1"/>
  <c r="H14" i="8" s="1"/>
  <c r="K12" i="7"/>
  <c r="K11" i="7" s="1"/>
  <c r="H21" i="8" l="1"/>
  <c r="J16" i="4"/>
  <c r="O6" i="7"/>
  <c r="G13" i="8" s="1"/>
  <c r="O10" i="7"/>
  <c r="G17" i="8" s="1"/>
  <c r="O7" i="7"/>
  <c r="G14" i="8" s="1"/>
  <c r="O11" i="7"/>
  <c r="G18" i="8" s="1"/>
  <c r="O9" i="7"/>
  <c r="G16" i="8" s="1"/>
  <c r="O12" i="7"/>
  <c r="G19" i="8" s="1"/>
  <c r="O8" i="7"/>
  <c r="G15" i="8" s="1"/>
  <c r="F13" i="6"/>
  <c r="H13" i="6"/>
  <c r="E13" i="8"/>
  <c r="E20" i="8" s="1"/>
  <c r="O13" i="7" l="1"/>
  <c r="G21" i="8"/>
  <c r="G20" i="8"/>
  <c r="H20" i="8"/>
  <c r="E21"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<sst xmlns="http://schemas.openxmlformats.org/spreadsheetml/2006/main" count="291" uniqueCount="184">
  <si>
    <t>Project Name</t>
  </si>
  <si>
    <t>:</t>
  </si>
  <si>
    <t>Applied Methodology</t>
  </si>
  <si>
    <t>AMS-III.D.: Methane recovery in animal manure management systems</t>
  </si>
  <si>
    <t>Version</t>
  </si>
  <si>
    <t xml:space="preserve">AMS-I.F.: Renewable electricity generation for captive use and mini-grid </t>
  </si>
  <si>
    <t>DATA Cell</t>
  </si>
  <si>
    <t>Data</t>
  </si>
  <si>
    <t>Parameters</t>
  </si>
  <si>
    <t>Unit</t>
  </si>
  <si>
    <t>Data Input</t>
  </si>
  <si>
    <t>Description</t>
  </si>
  <si>
    <t>Referance</t>
  </si>
  <si>
    <t>Region</t>
  </si>
  <si>
    <t>Category</t>
  </si>
  <si>
    <t>Jan</t>
  </si>
  <si>
    <t>Feb</t>
  </si>
  <si>
    <t>March</t>
  </si>
  <si>
    <t>April</t>
  </si>
  <si>
    <t>May</t>
  </si>
  <si>
    <t>June</t>
  </si>
  <si>
    <t>July</t>
  </si>
  <si>
    <t>Aug</t>
  </si>
  <si>
    <t>Sept</t>
  </si>
  <si>
    <t>Oct</t>
  </si>
  <si>
    <t>Nov</t>
  </si>
  <si>
    <t>Dec</t>
  </si>
  <si>
    <t>Milk Cow</t>
  </si>
  <si>
    <t>Dry Cow</t>
  </si>
  <si>
    <t>Young Cow</t>
  </si>
  <si>
    <t>Growing Cow</t>
  </si>
  <si>
    <t>Calf</t>
  </si>
  <si>
    <t>Weight of Cows</t>
  </si>
  <si>
    <t>Milk Cows</t>
  </si>
  <si>
    <t xml:space="preserve">Weight </t>
  </si>
  <si>
    <t>Numbers</t>
  </si>
  <si>
    <t>Dry Cows</t>
  </si>
  <si>
    <t>Weight</t>
  </si>
  <si>
    <t>Average number of dry Cow at the site</t>
  </si>
  <si>
    <t>Indian Subcontinent</t>
  </si>
  <si>
    <t>Annual Average number of animals in Year y</t>
  </si>
  <si>
    <t>Annual Average numberof animals of LT type in year y</t>
  </si>
  <si>
    <t>Average Number of Animals</t>
  </si>
  <si>
    <t>Type of Treatement Plant</t>
  </si>
  <si>
    <t>UASB Digester</t>
  </si>
  <si>
    <t>3 × 2500 cum capacity, size - Ø 20m × 8m depth</t>
  </si>
  <si>
    <t>DPR, page - 30</t>
  </si>
  <si>
    <t>=</t>
  </si>
  <si>
    <t>Annual Methane conversion factor (MCF) for the baseline animal manure management system j</t>
  </si>
  <si>
    <t>Volatile solids production/excretion per animal of livestock LT in  year y (on a dry matter weight basis, kg-dm/animal/year)</t>
  </si>
  <si>
    <t>Fraction of manuare handled animal manure management system j</t>
  </si>
  <si>
    <t>Model correction factor to account for model uncertainities (0.94)</t>
  </si>
  <si>
    <t>Maximum methane producing potential of the volatile solid generated for animal type LT</t>
  </si>
  <si>
    <t>Kg-dm/animal/year</t>
  </si>
  <si>
    <t>Operational Day</t>
  </si>
  <si>
    <t>Days</t>
  </si>
  <si>
    <t>%</t>
  </si>
  <si>
    <t>Assume all the manure is collected and treated</t>
  </si>
  <si>
    <t>DPR, page - 35</t>
  </si>
  <si>
    <t>AR5 Synthesis Report - Climate Change 2014</t>
  </si>
  <si>
    <t xml:space="preserve">IPCC default value,Volume4, Chapter10 ,table 10.17, cattle and swine bedding </t>
  </si>
  <si>
    <t>IPCC default value,Volume4 ,Chapter10, table 10.A-4</t>
  </si>
  <si>
    <t>Calculated</t>
  </si>
  <si>
    <t>AMS-III.D, ver-7, P-7</t>
  </si>
  <si>
    <t>Milking Cow</t>
  </si>
  <si>
    <t>Average number of milking Cow at the site</t>
  </si>
  <si>
    <t>Kg</t>
  </si>
  <si>
    <t>Total Weight of Milking Cow</t>
  </si>
  <si>
    <t>Total Weight of Dry Cow</t>
  </si>
  <si>
    <t>Average Weight of Cows</t>
  </si>
  <si>
    <t>For Milking Cow</t>
  </si>
  <si>
    <t>For Dry Cow</t>
  </si>
  <si>
    <t>DPR, P-6</t>
  </si>
  <si>
    <t xml:space="preserve">Calculating </t>
  </si>
  <si>
    <t>Default value for the volatile solid excretion rate per day on a dry-matter basis for a defined livestock population</t>
  </si>
  <si>
    <t>Table 10A-4, Chapter 10: Emissions from Livestock and Manure Management , IPCC- 2006, P-10.17</t>
  </si>
  <si>
    <t>For Milking Cows</t>
  </si>
  <si>
    <t>Methane Conversion Factor</t>
  </si>
  <si>
    <t>Max Methane Producing Capacity</t>
  </si>
  <si>
    <t>Volatile Solid Producing Potential</t>
  </si>
  <si>
    <t>Volatile solid Excretion rate per day</t>
  </si>
  <si>
    <t>Fraction of Manure handle</t>
  </si>
  <si>
    <t>Model Correction factor</t>
  </si>
  <si>
    <t>Methane Density</t>
  </si>
  <si>
    <t>For Dry Cows</t>
  </si>
  <si>
    <t>Net Generation in Operating Margin (GWH) (incl. Imports)</t>
  </si>
  <si>
    <t>2020-21</t>
  </si>
  <si>
    <t>Indian
Grid</t>
  </si>
  <si>
    <t xml:space="preserve">Simple Operating Margin </t>
  </si>
  <si>
    <t>Build Margin</t>
  </si>
  <si>
    <t>Weighted Generation operating Margin</t>
  </si>
  <si>
    <t>Combined Margin for Wind and Solar</t>
  </si>
  <si>
    <t>Combined Margin for Hydro and Bio Gas</t>
  </si>
  <si>
    <t>CENTRAL ELECTRICITY AUTHORITY : CO2 BASELINE DATABASE</t>
  </si>
  <si>
    <t>2021-22</t>
  </si>
  <si>
    <t>Actual Installed Capacity</t>
  </si>
  <si>
    <t>Number of operating Days</t>
  </si>
  <si>
    <t>Number of Hours</t>
  </si>
  <si>
    <t>Hours</t>
  </si>
  <si>
    <t>Net Estimated Generated Power</t>
  </si>
  <si>
    <t>Plant Load Factor</t>
  </si>
  <si>
    <t>MWh</t>
  </si>
  <si>
    <t>Estimated CO2 Reduced</t>
  </si>
  <si>
    <t>Year 1</t>
  </si>
  <si>
    <t>Year 2</t>
  </si>
  <si>
    <t>Year 3</t>
  </si>
  <si>
    <t>Year 4</t>
  </si>
  <si>
    <t>Year 5</t>
  </si>
  <si>
    <t>Year 6</t>
  </si>
  <si>
    <t>Year 7</t>
  </si>
  <si>
    <t>AMS-III.D</t>
  </si>
  <si>
    <t>AMS-I.F</t>
  </si>
  <si>
    <t>Total</t>
  </si>
  <si>
    <t>GWP</t>
  </si>
  <si>
    <t>Fraction</t>
  </si>
  <si>
    <t>Default factor for the methane generation capacity of solid digestate (for two phase)</t>
  </si>
  <si>
    <t>Project and leakage emissions from anaerobic digesters</t>
  </si>
  <si>
    <t>Quantity of methane produced in anaerobic digester in year, y</t>
  </si>
  <si>
    <t>Default factor for the methane generation capacity of solid digestate as applicable for two-phase digesters and provided on Page 9 of the methodological tool</t>
  </si>
  <si>
    <t>Global warming potential of CH4 for the first credting period and is provided on Page 8 of the methodological tool.</t>
  </si>
  <si>
    <t>Leakage Emissions associated with anaerobic digersters in year y (tCO2e)</t>
  </si>
  <si>
    <t>Leakage emissions associated with composting digestate in year y (tCO2e)</t>
  </si>
  <si>
    <t>Leakage emissions associated with storage of digestate in year y (tCO2e)</t>
  </si>
  <si>
    <t>Default value for the fraction of methane in the biogas</t>
  </si>
  <si>
    <t>Project and leakage emissions from anaerobic digesters, P-11</t>
  </si>
  <si>
    <t>Tool-14</t>
  </si>
  <si>
    <t>Version-02.0</t>
  </si>
  <si>
    <t>Project and leakage emissions from 
anaerobic digesters</t>
  </si>
  <si>
    <t>Total in 7 Years</t>
  </si>
  <si>
    <t xml:space="preserve">Average
annual ERs </t>
  </si>
  <si>
    <r>
      <t>CH</t>
    </r>
    <r>
      <rPr>
        <sz val="8"/>
        <color theme="1"/>
        <rFont val="Aparajita"/>
        <family val="1"/>
      </rPr>
      <t xml:space="preserve">4  </t>
    </r>
    <r>
      <rPr>
        <sz val="11"/>
        <color theme="1"/>
        <rFont val="Aparajita"/>
        <family val="1"/>
      </rPr>
      <t>density at room temperature (20</t>
    </r>
    <r>
      <rPr>
        <sz val="11"/>
        <color theme="1"/>
        <rFont val="Calibri"/>
        <family val="2"/>
      </rPr>
      <t>°</t>
    </r>
    <r>
      <rPr>
        <sz val="11"/>
        <color theme="1"/>
        <rFont val="Aparajita"/>
        <family val="1"/>
      </rPr>
      <t>C) and 1 atm pressure</t>
    </r>
  </si>
  <si>
    <r>
      <t>CH</t>
    </r>
    <r>
      <rPr>
        <sz val="8"/>
        <color theme="1"/>
        <rFont val="Aparajita"/>
        <family val="1"/>
      </rPr>
      <t>4</t>
    </r>
    <r>
      <rPr>
        <sz val="11"/>
        <color theme="1"/>
        <rFont val="Aparajita"/>
        <family val="1"/>
      </rPr>
      <t xml:space="preserve">  density at room temperature (20°C) and 1 atm pressure</t>
    </r>
  </si>
  <si>
    <t>Table 10A.1
DATA FOR ESTIMATING TIER 1 ENTERIC FERMENTATION CH4 EMISSION FACTORS FOR DAIRY COWS IN TABLE 10.11</t>
  </si>
  <si>
    <t>Default average animal weight of a defined population, this data is sourced from IPCC 2019</t>
  </si>
  <si>
    <t>According to the methodology AMS-III.D.</t>
  </si>
  <si>
    <t>Project emissions in the year y (t CO2e)</t>
  </si>
  <si>
    <t>Emission from incremental transportation in the year y  (t CO2e)</t>
  </si>
  <si>
    <t>Emission from the use of fossil fuel or electricity for the operation of the installed facilities in the year y, tCO2e</t>
  </si>
  <si>
    <t>Emission from the storage of manure, t CO2e</t>
  </si>
  <si>
    <t>Emissions due to physical leakage of biogas in year y, tCO2e</t>
  </si>
  <si>
    <t>Emissions from flaring or combustion of the biogas stream in the year y, tCO2e</t>
  </si>
  <si>
    <t xml:space="preserve"> = 0 tCO2e</t>
  </si>
  <si>
    <t>(The project has no incremental transportation compared to the baseline scenario, so there are no emissions from incremental transportation)</t>
  </si>
  <si>
    <t>(The storage time of the manure after removal from the animal barns, including transportation within 24 hours before being fed into the anaerobic digester, hence emissions from the storage of manure are not accounted)</t>
  </si>
  <si>
    <t>(Project emissions due to physical leakage of biogas from the animal manure management systems used to produce, collect and transport the biogas to the point of flaring or gainful use is taken 0)</t>
  </si>
  <si>
    <t>(Biogas is stored in balloon and during maintenance process, instead of flaring, biogas is not released and is kept in balloon itself. Hence project activity due to flaring is nil)</t>
  </si>
  <si>
    <t xml:space="preserve"> =</t>
  </si>
  <si>
    <t>+</t>
  </si>
  <si>
    <t>(The project does not use any fossil fuel, so PEFC,y is not included in the project)</t>
  </si>
  <si>
    <t>Where:</t>
  </si>
  <si>
    <t xml:space="preserve">Project emissions from electricity consumption associated with the anaerobic digester in year y (t CO2) </t>
  </si>
  <si>
    <t xml:space="preserve">Quantity of methane produced in the anaerobic digester in year y (t CH4) </t>
  </si>
  <si>
    <t xml:space="preserve">Default factor for the electricity consumption associated with the anaerobic digester per ton of methane generated (MWh / t CH4) </t>
  </si>
  <si>
    <t>Default emission factor for the electricity consumed in year y (t CO2 / MWh)</t>
  </si>
  <si>
    <t>PEEC,y =</t>
  </si>
  <si>
    <t>𝑄𝐶𝐻4,𝑦 =</t>
  </si>
  <si>
    <t>𝐹𝐸𝐶,𝑑𝑒𝑓𝑎𝑢𝑙𝑡 =</t>
  </si>
  <si>
    <t>𝐸𝐹𝐸𝐿,𝑑𝑒𝑓𝑎𝑢𝑙t =</t>
  </si>
  <si>
    <t xml:space="preserve">Quantity of methane produced in the digester in year y (t CH4) </t>
  </si>
  <si>
    <t xml:space="preserve">Amount of biogas collected at the digester outlet in year y (Nm3 biogas) </t>
  </si>
  <si>
    <t>Default value for the fraction of methane in the biogas (m3 CH4 / m3 biogas)</t>
  </si>
  <si>
    <t>Density of methane at normal conditions (t CH4 / Nm3 CH4)</t>
  </si>
  <si>
    <t>QCH4,y =</t>
  </si>
  <si>
    <t>Qbiogas,y =</t>
  </si>
  <si>
    <t>𝑓𝐶𝐻4,𝑑𝑒𝑓𝑎𝑢𝑙𝑡 =</t>
  </si>
  <si>
    <t>𝜌𝐶H4 =</t>
  </si>
  <si>
    <t>(Default factor for the electricity consumption associated with the anaerobic digester, Tool 14, page-13)</t>
  </si>
  <si>
    <t>MWh / t CH4</t>
  </si>
  <si>
    <t>t CO2 / MWh</t>
  </si>
  <si>
    <t>(Default emission factor for the electricity consumed in year y, Tool 14, page-13)</t>
  </si>
  <si>
    <t>kW</t>
  </si>
  <si>
    <t>Biogas Power Project on                            (250 kW) capacity Based on 50 tons of cattle dung by M/s Bhagyalaxmi Diary Farms Pvt. Ltd</t>
  </si>
  <si>
    <t>0 + 735.21 + 0 + 1212.65 + 0</t>
  </si>
  <si>
    <t xml:space="preserve"> = 0.10 X</t>
  </si>
  <si>
    <t>661.71 tCO2e</t>
  </si>
  <si>
    <t>550.94 tCO2e</t>
  </si>
  <si>
    <t>661.71 + 550.94</t>
  </si>
  <si>
    <t>1212.65 tCO2e</t>
  </si>
  <si>
    <t>0.10 x 28 x 0.00067 x 0.13 x 252 x 1 x 8973</t>
  </si>
  <si>
    <t>(For milking cows)</t>
  </si>
  <si>
    <t>0.10 x 28 x 0.00067 x 0.13 x 252 x 1 x 10767</t>
  </si>
  <si>
    <t xml:space="preserve"> (For dry cows)</t>
  </si>
  <si>
    <r>
      <rPr>
        <sz val="10.5"/>
        <color theme="1"/>
        <rFont val="Franklin Gothic Book"/>
        <family val="2"/>
      </rPr>
      <t>0 tCO</t>
    </r>
    <r>
      <rPr>
        <vertAlign val="subscript"/>
        <sz val="10.5"/>
        <color theme="1"/>
        <rFont val="Franklin Gothic Book"/>
        <family val="2"/>
      </rPr>
      <t>2</t>
    </r>
    <r>
      <rPr>
        <sz val="10.5"/>
        <color theme="1"/>
        <rFont val="Franklin Gothic Book"/>
        <family val="2"/>
      </rPr>
      <t>e</t>
    </r>
  </si>
  <si>
    <t>Total Emission Reduction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</si>
</sst>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000"/>
    <numFmt numFmtId="166" formatCode="#,##0.0000"/>
    <numFmt numFmtId="167" formatCode="0.0"/>
  </numFmts>
  <fonts count="3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parajita"/>
      <family val="1"/>
    </font>
    <font>
      <b/>
      <sz val="11"/>
      <color theme="1"/>
      <name val="Aparajita"/>
      <family val="1"/>
    </font>
    <font>
      <b/>
      <u/>
      <sz val="11"/>
      <color theme="1"/>
      <name val="Aparajita"/>
      <family val="1"/>
    </font>
    <font>
      <i/>
      <sz val="8"/>
      <color theme="10"/>
      <name val="Aparajita"/>
      <family val="1"/>
    </font>
    <font>
      <sz val="10"/>
      <color theme="1"/>
      <name val="Century Schoolbook"/>
      <family val="1"/>
    </font>
    <font>
      <b/>
      <i/>
      <sz val="10"/>
      <color theme="1"/>
      <name val="Century Schoolbook"/>
      <family val="1"/>
    </font>
    <font>
      <sz val="10"/>
      <color theme="0" tint="-0.14999847407452621"/>
      <name val="Century Schoolbook"/>
      <family val="1"/>
    </font>
    <font>
      <sz val="11"/>
      <color rgb="FF0070C0"/>
      <name val="Aparajita"/>
      <family val="1"/>
    </font>
    <font>
      <i/>
      <sz val="11"/>
      <color rgb="FF0070C0"/>
      <name val="Aparajita"/>
      <family val="1"/>
    </font>
    <font>
      <sz val="8"/>
      <color theme="1"/>
      <name val="Aparajita"/>
      <family val="1"/>
    </font>
    <font>
      <sz val="11"/>
      <color theme="1"/>
      <name val="Calibri"/>
      <family val="2"/>
    </font>
    <font>
      <sz val="12"/>
      <color theme="1"/>
      <name val="Aparajita"/>
      <family val="1"/>
    </font>
    <font>
      <b/>
      <i/>
      <sz val="12"/>
      <color theme="1"/>
      <name val="Aparajita"/>
      <family val="1"/>
    </font>
    <font>
      <sz val="11"/>
      <color theme="10"/>
      <name val="Aparajita"/>
      <family val="1"/>
    </font>
    <font>
      <b/>
      <sz val="11"/>
      <color theme="0"/>
      <name val="Aparajita"/>
      <family val="1"/>
    </font>
    <font>
      <b/>
      <u/>
      <sz val="12"/>
      <color theme="1"/>
      <name val="Aparajita"/>
      <family val="1"/>
    </font>
    <font>
      <sz val="10"/>
      <name val="Arial"/>
      <family val="2"/>
    </font>
    <font>
      <b/>
      <u/>
      <sz val="12"/>
      <name val="Aparajita"/>
      <family val="1"/>
    </font>
    <font>
      <b/>
      <u/>
      <sz val="12"/>
      <color theme="0"/>
      <name val="Aparajita"/>
      <family val="1"/>
    </font>
    <font>
      <sz val="12"/>
      <name val="Aparajita"/>
      <family val="1"/>
    </font>
    <font>
      <b/>
      <sz val="12"/>
      <name val="Aparajita"/>
      <family val="1"/>
    </font>
    <font>
      <sz val="8"/>
      <name val="Calibri"/>
      <family val="2"/>
      <scheme val="minor"/>
    </font>
    <font>
      <u/>
      <sz val="14"/>
      <color theme="10"/>
      <name val="Aparajita"/>
      <family val="1"/>
    </font>
    <font>
      <b/>
      <sz val="12"/>
      <color theme="1"/>
      <name val="Aparajita"/>
      <family val="1"/>
    </font>
    <font>
      <b/>
      <sz val="11"/>
      <color theme="1"/>
      <name val="Calibri"/>
      <family val="2"/>
      <scheme val="minor"/>
    </font>
    <font>
      <sz val="10.5"/>
      <color theme="1"/>
      <name val="Franklin Gothic Book"/>
      <family val="2"/>
    </font>
    <font>
      <vertAlign val="subscript"/>
      <sz val="10.5"/>
      <color theme="1"/>
      <name val="Franklin Gothic Book"/>
      <family val="2"/>
    </font>
    <font>
      <b/>
      <sz val="10"/>
      <color theme="1"/>
      <name val="Century Schoolbook"/>
      <family val="1"/>
    </font>
  </fonts>
  <fills count="7">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rgb="FF00206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bottom style="double">
        <color indexed="64"/>
      </bottom>
      <diagonal/>
    </border>
  </borders>
  <cellStyleXfs count="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19" fillId="0" borderId="0"/>
  </cellStyleXfs>
  <cellXfs count="273">
    <xf numFmtId="0" fontId="0" fillId="0" borderId="0" xfId="0"/>
    <xf numFmtId="0" fontId="3" fillId="2" borderId="5" xfId="0" applyFont="1" applyFill="1" applyBorder="1"/>
    <xf numFmtId="0" fontId="3" fillId="2" borderId="6" xfId="0" applyFont="1" applyFill="1" applyBorder="1"/>
    <xf numFmtId="0" fontId="3" fillId="2" borderId="0" xfId="0" applyFont="1" applyFill="1"/>
    <xf numFmtId="0" fontId="3" fillId="2" borderId="7" xfId="0" applyFont="1" applyFill="1" applyBorder="1"/>
    <xf numFmtId="0" fontId="3" fillId="2" borderId="0" xfId="0" applyFont="1" applyFill="1" applyAlignment="1">
      <alignment horizontal="center" vertical="center"/>
    </xf>
    <xf numFmtId="0" fontId="3" fillId="2" borderId="9" xfId="0" applyFont="1" applyFill="1" applyBorder="1"/>
    <xf numFmtId="0" fontId="3" fillId="2" borderId="10" xfId="0" applyFont="1" applyFill="1" applyBorder="1"/>
    <xf numFmtId="0" fontId="3" fillId="2" borderId="0" xfId="0" applyFont="1" applyFill="1" applyAlignment="1">
      <alignment horizontal="left" vertical="center"/>
    </xf>
    <xf numFmtId="0" fontId="3" fillId="2" borderId="3" xfId="0" applyFont="1" applyFill="1" applyBorder="1"/>
    <xf numFmtId="0" fontId="3" fillId="2" borderId="11" xfId="0" applyFont="1" applyFill="1" applyBorder="1"/>
    <xf numFmtId="0" fontId="3" fillId="2" borderId="12" xfId="0" applyFont="1" applyFill="1" applyBorder="1"/>
    <xf numFmtId="0" fontId="3" fillId="2" borderId="10" xfId="0" applyFont="1" applyFill="1" applyBorder="1" applyAlignment="1">
      <alignment horizontal="center" vertical="center"/>
    </xf>
    <xf numFmtId="0" fontId="10" fillId="2" borderId="10" xfId="0" applyFont="1" applyFill="1" applyBorder="1"/>
    <xf numFmtId="0" fontId="3" fillId="2" borderId="2" xfId="0" applyFont="1" applyFill="1" applyBorder="1" applyAlignment="1">
      <alignment horizontal="left" vertical="center"/>
    </xf>
    <xf numFmtId="0" fontId="10" fillId="2" borderId="1" xfId="0" applyFont="1" applyFill="1" applyBorder="1"/>
    <xf numFmtId="0" fontId="10" fillId="2" borderId="0" xfId="0" applyFont="1" applyFill="1"/>
    <xf numFmtId="0" fontId="11" fillId="2" borderId="0" xfId="2" applyFont="1" applyFill="1" applyAlignment="1">
      <alignment horizontal="right"/>
    </xf>
    <xf numFmtId="0" fontId="6" fillId="2" borderId="0" xfId="2" applyFont="1" applyFill="1" applyAlignment="1">
      <alignment horizontal="left"/>
    </xf>
    <xf numFmtId="0" fontId="4" fillId="2" borderId="1" xfId="0" applyFont="1" applyFill="1" applyBorder="1" applyAlignment="1">
      <alignment horizontal="center" vertical="center"/>
    </xf>
    <xf numFmtId="0" fontId="4" fillId="2" borderId="11" xfId="0" applyFont="1" applyFill="1" applyBorder="1" applyAlignment="1">
      <alignment horizontal="center" vertical="center"/>
    </xf>
    <xf numFmtId="0" fontId="3" fillId="2" borderId="1" xfId="0" applyFont="1" applyFill="1" applyBorder="1"/>
    <xf numFmtId="0" fontId="3" fillId="2" borderId="1" xfId="0" applyFont="1" applyFill="1" applyBorder="1" applyAlignment="1">
      <alignment horizontal="center" vertical="center"/>
    </xf>
    <xf numFmtId="1" fontId="3" fillId="2" borderId="1" xfId="0" applyNumberFormat="1" applyFont="1" applyFill="1" applyBorder="1" applyAlignment="1">
      <alignment horizontal="center" vertical="center"/>
    </xf>
    <xf numFmtId="0" fontId="3" fillId="2" borderId="8" xfId="0" applyFont="1" applyFill="1" applyBorder="1"/>
    <xf numFmtId="0" fontId="3" fillId="2" borderId="8" xfId="0" applyFont="1" applyFill="1" applyBorder="1" applyAlignment="1">
      <alignment horizontal="center" vertical="center"/>
    </xf>
    <xf numFmtId="0" fontId="3" fillId="2" borderId="8" xfId="0" applyFont="1" applyFill="1" applyBorder="1" applyAlignment="1">
      <alignment horizontal="center"/>
    </xf>
    <xf numFmtId="0" fontId="10" fillId="2" borderId="8" xfId="0" applyFont="1" applyFill="1" applyBorder="1"/>
    <xf numFmtId="0" fontId="3" fillId="2" borderId="1" xfId="0" applyFont="1" applyFill="1" applyBorder="1" applyAlignment="1">
      <alignment vertical="center" wrapText="1"/>
    </xf>
    <xf numFmtId="0" fontId="16" fillId="2" borderId="1" xfId="2" applyFont="1" applyFill="1" applyBorder="1" applyAlignment="1">
      <alignment wrapText="1"/>
    </xf>
    <xf numFmtId="0" fontId="3" fillId="2" borderId="1" xfId="0" applyFont="1" applyFill="1" applyBorder="1" applyAlignment="1">
      <alignment horizontal="center"/>
    </xf>
    <xf numFmtId="0" fontId="3" fillId="2" borderId="9" xfId="0" applyFont="1" applyFill="1" applyBorder="1" applyAlignment="1">
      <alignment horizontal="center" vertical="center"/>
    </xf>
    <xf numFmtId="0" fontId="3" fillId="2" borderId="9" xfId="0" applyFont="1" applyFill="1" applyBorder="1" applyAlignment="1">
      <alignment horizontal="center"/>
    </xf>
    <xf numFmtId="0" fontId="10" fillId="2" borderId="9" xfId="0" applyFont="1" applyFill="1" applyBorder="1"/>
    <xf numFmtId="0" fontId="3" fillId="2" borderId="1" xfId="0" applyFont="1" applyFill="1" applyBorder="1" applyAlignment="1">
      <alignment horizontal="left" vertical="center"/>
    </xf>
    <xf numFmtId="0" fontId="3" fillId="2" borderId="11" xfId="0" applyFont="1" applyFill="1" applyBorder="1" applyAlignment="1">
      <alignment horizontal="left" vertical="center" wrapText="1"/>
    </xf>
    <xf numFmtId="0" fontId="10" fillId="2" borderId="9" xfId="2" applyFont="1" applyFill="1" applyBorder="1" applyAlignment="1">
      <alignment horizontal="left" vertical="center"/>
    </xf>
    <xf numFmtId="0" fontId="16" fillId="2" borderId="1" xfId="2" applyFont="1" applyFill="1" applyBorder="1" applyAlignment="1">
      <alignment horizontal="left" vertical="center" wrapText="1"/>
    </xf>
    <xf numFmtId="9" fontId="3" fillId="2" borderId="1" xfId="0" applyNumberFormat="1" applyFont="1" applyFill="1" applyBorder="1" applyAlignment="1">
      <alignment horizontal="center"/>
    </xf>
    <xf numFmtId="9" fontId="3" fillId="2" borderId="1" xfId="0" applyNumberFormat="1" applyFont="1" applyFill="1" applyBorder="1" applyAlignment="1">
      <alignment horizontal="center" vertical="center"/>
    </xf>
    <xf numFmtId="0" fontId="3" fillId="2" borderId="2" xfId="0" applyFont="1" applyFill="1" applyBorder="1"/>
    <xf numFmtId="0" fontId="10" fillId="2" borderId="10" xfId="0" applyFont="1" applyFill="1" applyBorder="1" applyAlignment="1">
      <alignment horizontal="left" vertical="center"/>
    </xf>
    <xf numFmtId="0" fontId="10" fillId="2" borderId="1" xfId="2" applyFont="1" applyFill="1" applyBorder="1" applyAlignment="1">
      <alignment horizontal="left" vertical="center"/>
    </xf>
    <xf numFmtId="0" fontId="17" fillId="3" borderId="0" xfId="0" applyFont="1" applyFill="1"/>
    <xf numFmtId="0" fontId="3" fillId="2" borderId="1" xfId="0" applyFont="1" applyFill="1" applyBorder="1" applyAlignment="1">
      <alignment vertical="center"/>
    </xf>
    <xf numFmtId="0" fontId="17" fillId="3" borderId="12" xfId="0" applyFont="1" applyFill="1" applyBorder="1"/>
    <xf numFmtId="0" fontId="17" fillId="3" borderId="12" xfId="0" applyFont="1" applyFill="1" applyBorder="1" applyAlignment="1">
      <alignment horizontal="center" vertical="center"/>
    </xf>
    <xf numFmtId="0" fontId="17" fillId="3" borderId="1" xfId="0" applyFont="1" applyFill="1" applyBorder="1"/>
    <xf numFmtId="0" fontId="14" fillId="2" borderId="0" xfId="0" applyFont="1" applyFill="1"/>
    <xf numFmtId="0" fontId="22" fillId="2" borderId="3" xfId="3" applyFont="1" applyFill="1" applyBorder="1" applyAlignment="1">
      <alignment horizontal="center" vertical="center"/>
    </xf>
    <xf numFmtId="0" fontId="22" fillId="2" borderId="3" xfId="3" applyFont="1" applyFill="1" applyBorder="1"/>
    <xf numFmtId="0" fontId="14" fillId="2" borderId="5" xfId="0" applyFont="1" applyFill="1" applyBorder="1"/>
    <xf numFmtId="0" fontId="14" fillId="2" borderId="7" xfId="0" applyFont="1" applyFill="1" applyBorder="1"/>
    <xf numFmtId="0" fontId="22" fillId="2" borderId="0" xfId="3" applyFont="1" applyFill="1"/>
    <xf numFmtId="0" fontId="22" fillId="2" borderId="14" xfId="3" applyFont="1" applyFill="1" applyBorder="1"/>
    <xf numFmtId="0" fontId="14" fillId="2" borderId="14" xfId="0" applyFont="1" applyFill="1" applyBorder="1"/>
    <xf numFmtId="0" fontId="22" fillId="2" borderId="14" xfId="0" applyFont="1" applyFill="1" applyBorder="1"/>
    <xf numFmtId="0" fontId="14" fillId="2" borderId="2" xfId="0" applyFont="1" applyFill="1" applyBorder="1"/>
    <xf numFmtId="0" fontId="14" fillId="2" borderId="4" xfId="0" applyFont="1" applyFill="1" applyBorder="1"/>
    <xf numFmtId="0" fontId="14" fillId="2" borderId="1" xfId="0" applyFont="1" applyFill="1" applyBorder="1" applyAlignment="1">
      <alignment horizontal="center" vertical="center" wrapText="1"/>
    </xf>
    <xf numFmtId="0" fontId="14" fillId="2" borderId="3" xfId="0" applyFont="1" applyFill="1" applyBorder="1"/>
    <xf numFmtId="0" fontId="14" fillId="2" borderId="1" xfId="0" applyFont="1" applyFill="1" applyBorder="1" applyAlignment="1">
      <alignment horizontal="center" vertical="center"/>
    </xf>
    <xf numFmtId="0" fontId="14" fillId="2" borderId="6" xfId="0" applyFont="1" applyFill="1" applyBorder="1"/>
    <xf numFmtId="0" fontId="14" fillId="2" borderId="15" xfId="0" applyFont="1" applyFill="1" applyBorder="1"/>
    <xf numFmtId="0" fontId="14" fillId="2" borderId="10" xfId="0" applyFont="1" applyFill="1" applyBorder="1" applyAlignment="1">
      <alignment horizontal="center" vertical="center"/>
    </xf>
    <xf numFmtId="0" fontId="14" fillId="2" borderId="10" xfId="0" applyFont="1" applyFill="1" applyBorder="1"/>
    <xf numFmtId="0" fontId="14" fillId="2" borderId="8" xfId="0" applyFont="1" applyFill="1" applyBorder="1"/>
    <xf numFmtId="0" fontId="14" fillId="2" borderId="9" xfId="0" applyFont="1" applyFill="1" applyBorder="1"/>
    <xf numFmtId="1" fontId="14" fillId="2" borderId="15" xfId="0" applyNumberFormat="1" applyFont="1" applyFill="1" applyBorder="1" applyAlignment="1">
      <alignment horizontal="center" vertical="center"/>
    </xf>
    <xf numFmtId="1" fontId="14" fillId="2" borderId="14" xfId="0" applyNumberFormat="1" applyFont="1" applyFill="1" applyBorder="1" applyAlignment="1">
      <alignment horizontal="center" vertical="center"/>
    </xf>
    <xf numFmtId="1" fontId="14" fillId="2" borderId="4" xfId="0" applyNumberFormat="1" applyFont="1" applyFill="1" applyBorder="1" applyAlignment="1">
      <alignment horizontal="center" vertical="center"/>
    </xf>
    <xf numFmtId="1" fontId="14" fillId="2" borderId="13" xfId="0" applyNumberFormat="1" applyFont="1" applyFill="1" applyBorder="1" applyAlignment="1">
      <alignment horizontal="center" vertical="center"/>
    </xf>
    <xf numFmtId="0" fontId="3" fillId="2" borderId="15" xfId="0" applyFont="1" applyFill="1" applyBorder="1" applyAlignment="1">
      <alignment horizontal="center" vertical="center"/>
    </xf>
    <xf numFmtId="0" fontId="3" fillId="2" borderId="13" xfId="0" applyFont="1" applyFill="1" applyBorder="1"/>
    <xf numFmtId="1" fontId="3" fillId="2" borderId="4" xfId="0" applyNumberFormat="1" applyFont="1" applyFill="1" applyBorder="1" applyAlignment="1">
      <alignment horizontal="center" vertical="center"/>
    </xf>
    <xf numFmtId="0" fontId="14" fillId="2" borderId="9" xfId="0" applyFont="1" applyFill="1" applyBorder="1" applyAlignment="1">
      <alignment horizontal="center" vertical="center"/>
    </xf>
    <xf numFmtId="0" fontId="7" fillId="2" borderId="0" xfId="0" applyFont="1" applyFill="1"/>
    <xf numFmtId="38" fontId="7" fillId="2" borderId="0" xfId="1" applyNumberFormat="1" applyFont="1" applyFill="1" applyBorder="1" applyAlignment="1">
      <alignment horizontal="center" vertical="top"/>
    </xf>
    <xf numFmtId="0" fontId="7" fillId="2" borderId="0" xfId="0" applyFont="1" applyFill="1" applyAlignment="1">
      <alignment horizontal="center" vertical="center"/>
    </xf>
    <xf numFmtId="0" fontId="0" fillId="2" borderId="0" xfId="0" applyFill="1"/>
    <xf numFmtId="0" fontId="7" fillId="2" borderId="0" xfId="0" applyFont="1" applyFill="1" applyAlignment="1" applyProtection="1">
      <alignment horizontal="center" vertical="center"/>
      <protection locked="0"/>
    </xf>
    <xf numFmtId="10" fontId="7" fillId="2" borderId="0" xfId="0" applyNumberFormat="1" applyFont="1" applyFill="1" applyAlignment="1" applyProtection="1">
      <alignment horizontal="center" vertical="center"/>
      <protection locked="0"/>
    </xf>
    <xf numFmtId="40" fontId="7" fillId="2" borderId="0" xfId="0" applyNumberFormat="1" applyFont="1" applyFill="1" applyAlignment="1">
      <alignment horizontal="center"/>
    </xf>
    <xf numFmtId="0" fontId="9" fillId="2" borderId="0" xfId="0" applyFont="1" applyFill="1"/>
    <xf numFmtId="40" fontId="9" fillId="2" borderId="0" xfId="0" applyNumberFormat="1" applyFont="1" applyFill="1" applyAlignment="1">
      <alignment horizontal="center"/>
    </xf>
    <xf numFmtId="38" fontId="9" fillId="2" borderId="0" xfId="1" applyNumberFormat="1" applyFont="1" applyFill="1" applyBorder="1" applyAlignment="1">
      <alignment horizontal="center" vertical="top"/>
    </xf>
    <xf numFmtId="0" fontId="9" fillId="2" borderId="0" xfId="0" applyFont="1" applyFill="1" applyAlignment="1" applyProtection="1">
      <alignment horizontal="center" vertical="center"/>
      <protection locked="0"/>
    </xf>
    <xf numFmtId="0" fontId="7" fillId="2" borderId="5" xfId="0" applyFont="1" applyFill="1" applyBorder="1"/>
    <xf numFmtId="0" fontId="7" fillId="2" borderId="6" xfId="0" applyFont="1" applyFill="1" applyBorder="1" applyAlignment="1" applyProtection="1">
      <alignment horizontal="center" vertical="center"/>
      <protection locked="0"/>
    </xf>
    <xf numFmtId="0" fontId="7" fillId="2" borderId="6" xfId="0" applyFont="1" applyFill="1" applyBorder="1" applyAlignment="1">
      <alignment horizontal="center" vertical="center"/>
    </xf>
    <xf numFmtId="0" fontId="7" fillId="2" borderId="6" xfId="0" applyFont="1" applyFill="1" applyBorder="1"/>
    <xf numFmtId="0" fontId="7" fillId="2" borderId="15" xfId="0" applyFont="1" applyFill="1" applyBorder="1"/>
    <xf numFmtId="0" fontId="7" fillId="2" borderId="7" xfId="0" applyFont="1" applyFill="1" applyBorder="1"/>
    <xf numFmtId="0" fontId="7" fillId="2" borderId="14" xfId="0" applyFont="1" applyFill="1" applyBorder="1"/>
    <xf numFmtId="0" fontId="7" fillId="2" borderId="2" xfId="0" applyFont="1" applyFill="1" applyBorder="1"/>
    <xf numFmtId="0" fontId="7" fillId="2" borderId="3" xfId="0" applyFont="1" applyFill="1" applyBorder="1" applyAlignment="1" applyProtection="1">
      <alignment horizontal="center" vertical="center"/>
      <protection locked="0"/>
    </xf>
    <xf numFmtId="0" fontId="7" fillId="2" borderId="3" xfId="0" applyFont="1" applyFill="1" applyBorder="1" applyAlignment="1">
      <alignment horizontal="center" vertical="center"/>
    </xf>
    <xf numFmtId="0" fontId="7" fillId="2" borderId="3" xfId="0" applyFont="1" applyFill="1" applyBorder="1"/>
    <xf numFmtId="0" fontId="7" fillId="2" borderId="4" xfId="0" applyFont="1" applyFill="1" applyBorder="1"/>
    <xf numFmtId="0" fontId="8" fillId="2" borderId="14" xfId="0" applyFont="1" applyFill="1" applyBorder="1"/>
    <xf numFmtId="0" fontId="14" fillId="2" borderId="3" xfId="0" applyFont="1" applyFill="1" applyBorder="1" applyAlignment="1">
      <alignment horizontal="center" vertical="center"/>
    </xf>
    <xf numFmtId="0" fontId="14" fillId="2" borderId="3" xfId="0" applyFont="1" applyFill="1" applyBorder="1" applyAlignment="1">
      <alignment horizontal="center"/>
    </xf>
    <xf numFmtId="0" fontId="14" fillId="5" borderId="0" xfId="0" applyFont="1" applyFill="1" applyAlignment="1">
      <alignment horizontal="center" vertical="center"/>
    </xf>
    <xf numFmtId="0" fontId="14" fillId="5" borderId="0" xfId="0" applyFont="1" applyFill="1" applyAlignment="1">
      <alignment horizontal="center"/>
    </xf>
    <xf numFmtId="9" fontId="14" fillId="5" borderId="0" xfId="0" applyNumberFormat="1" applyFont="1" applyFill="1" applyAlignment="1">
      <alignment horizontal="center"/>
    </xf>
    <xf numFmtId="0" fontId="14" fillId="5" borderId="11" xfId="0" applyFont="1" applyFill="1" applyBorder="1" applyAlignment="1">
      <alignment horizontal="center" vertical="center"/>
    </xf>
    <xf numFmtId="0" fontId="3" fillId="2" borderId="15" xfId="0" applyFont="1" applyFill="1" applyBorder="1"/>
    <xf numFmtId="0" fontId="3" fillId="2" borderId="14" xfId="0" applyFont="1" applyFill="1" applyBorder="1"/>
    <xf numFmtId="0" fontId="3" fillId="2" borderId="4" xfId="0" applyFont="1" applyFill="1" applyBorder="1"/>
    <xf numFmtId="0" fontId="3" fillId="2" borderId="11" xfId="0" applyFont="1" applyFill="1" applyBorder="1" applyAlignment="1">
      <alignment horizontal="center"/>
    </xf>
    <xf numFmtId="0" fontId="3" fillId="2" borderId="2" xfId="0" applyFont="1" applyFill="1" applyBorder="1" applyAlignment="1">
      <alignment horizontal="center"/>
    </xf>
    <xf numFmtId="1" fontId="3" fillId="5" borderId="10" xfId="0" applyNumberFormat="1" applyFont="1" applyFill="1" applyBorder="1"/>
    <xf numFmtId="1" fontId="3" fillId="5" borderId="1" xfId="0" applyNumberFormat="1" applyFont="1" applyFill="1" applyBorder="1"/>
    <xf numFmtId="0" fontId="3" fillId="5" borderId="10" xfId="0" applyFont="1" applyFill="1" applyBorder="1"/>
    <xf numFmtId="1" fontId="3" fillId="5" borderId="13" xfId="0" applyNumberFormat="1" applyFont="1" applyFill="1" applyBorder="1"/>
    <xf numFmtId="0" fontId="3" fillId="5" borderId="13" xfId="0" applyFont="1" applyFill="1" applyBorder="1"/>
    <xf numFmtId="1" fontId="3" fillId="5" borderId="4" xfId="0" applyNumberFormat="1" applyFont="1" applyFill="1" applyBorder="1"/>
    <xf numFmtId="0" fontId="25" fillId="2" borderId="0" xfId="2" applyFont="1" applyFill="1" applyAlignment="1"/>
    <xf numFmtId="0" fontId="25" fillId="2" borderId="0" xfId="2" applyFont="1" applyFill="1"/>
    <xf numFmtId="38" fontId="7" fillId="2" borderId="6" xfId="1" applyNumberFormat="1" applyFont="1" applyFill="1" applyBorder="1" applyAlignment="1">
      <alignment horizontal="center" vertical="top"/>
    </xf>
    <xf numFmtId="0" fontId="8" fillId="2" borderId="15" xfId="0" applyFont="1" applyFill="1" applyBorder="1"/>
    <xf numFmtId="0" fontId="0" fillId="2" borderId="5" xfId="0" applyFill="1" applyBorder="1"/>
    <xf numFmtId="0" fontId="0" fillId="2" borderId="15" xfId="0" applyFill="1" applyBorder="1"/>
    <xf numFmtId="0" fontId="0" fillId="2" borderId="4" xfId="0" applyFill="1" applyBorder="1"/>
    <xf numFmtId="0" fontId="0" fillId="2" borderId="8" xfId="0" applyFill="1" applyBorder="1"/>
    <xf numFmtId="0" fontId="0" fillId="2" borderId="10" xfId="0" applyFill="1" applyBorder="1"/>
    <xf numFmtId="0" fontId="0" fillId="2" borderId="7" xfId="0" applyFill="1" applyBorder="1"/>
    <xf numFmtId="0" fontId="0" fillId="2" borderId="9" xfId="0" applyFill="1" applyBorder="1"/>
    <xf numFmtId="0" fontId="0" fillId="2" borderId="14" xfId="0" applyFill="1" applyBorder="1"/>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0" xfId="0" applyFont="1" applyFill="1"/>
    <xf numFmtId="3" fontId="14" fillId="2" borderId="15" xfId="0" applyNumberFormat="1" applyFont="1" applyFill="1" applyBorder="1" applyAlignment="1">
      <alignment horizontal="center" vertical="center"/>
    </xf>
    <xf numFmtId="3" fontId="14" fillId="2" borderId="14" xfId="0" applyNumberFormat="1" applyFont="1" applyFill="1" applyBorder="1" applyAlignment="1">
      <alignment horizontal="center" vertical="center"/>
    </xf>
    <xf numFmtId="3" fontId="14" fillId="2" borderId="4" xfId="0" applyNumberFormat="1" applyFont="1" applyFill="1" applyBorder="1" applyAlignment="1">
      <alignment horizontal="center" vertical="center"/>
    </xf>
    <xf numFmtId="3" fontId="14" fillId="2" borderId="13" xfId="0" applyNumberFormat="1" applyFont="1" applyFill="1" applyBorder="1" applyAlignment="1">
      <alignment horizontal="center" vertical="center"/>
    </xf>
    <xf numFmtId="3" fontId="14" fillId="2" borderId="0" xfId="0" applyNumberFormat="1" applyFont="1" applyFill="1"/>
    <xf numFmtId="3" fontId="14" fillId="2" borderId="0" xfId="0" applyNumberFormat="1" applyFont="1" applyFill="1" applyAlignment="1">
      <alignment horizontal="center" vertical="center"/>
    </xf>
    <xf numFmtId="3" fontId="18" fillId="2" borderId="0" xfId="0" applyNumberFormat="1" applyFont="1" applyFill="1" applyAlignment="1">
      <alignment horizontal="left" vertical="center"/>
    </xf>
    <xf numFmtId="3" fontId="14" fillId="2" borderId="3" xfId="0" applyNumberFormat="1" applyFont="1" applyFill="1" applyBorder="1"/>
    <xf numFmtId="3" fontId="15" fillId="2" borderId="0" xfId="0" applyNumberFormat="1" applyFont="1" applyFill="1" applyAlignment="1">
      <alignment horizontal="left" vertical="center"/>
    </xf>
    <xf numFmtId="3" fontId="14" fillId="2" borderId="0" xfId="0" applyNumberFormat="1" applyFont="1" applyFill="1" applyAlignment="1">
      <alignment horizontal="left" vertical="center"/>
    </xf>
    <xf numFmtId="3" fontId="14" fillId="2" borderId="5" xfId="0" applyNumberFormat="1" applyFont="1" applyFill="1" applyBorder="1" applyAlignment="1">
      <alignment horizontal="center" vertical="center"/>
    </xf>
    <xf numFmtId="3" fontId="14" fillId="2" borderId="6" xfId="0" applyNumberFormat="1" applyFont="1" applyFill="1" applyBorder="1"/>
    <xf numFmtId="3" fontId="14" fillId="2" borderId="15" xfId="0" applyNumberFormat="1" applyFont="1" applyFill="1" applyBorder="1"/>
    <xf numFmtId="3" fontId="14" fillId="2" borderId="7" xfId="0" applyNumberFormat="1" applyFont="1" applyFill="1" applyBorder="1" applyAlignment="1">
      <alignment horizontal="center" vertical="center"/>
    </xf>
    <xf numFmtId="3" fontId="14" fillId="2" borderId="14" xfId="0" applyNumberFormat="1" applyFont="1" applyFill="1" applyBorder="1"/>
    <xf numFmtId="3" fontId="14" fillId="2" borderId="10" xfId="0" applyNumberFormat="1" applyFont="1" applyFill="1" applyBorder="1" applyAlignment="1">
      <alignment horizontal="center" vertical="center"/>
    </xf>
    <xf numFmtId="3" fontId="14" fillId="2" borderId="10" xfId="0" applyNumberFormat="1" applyFont="1" applyFill="1" applyBorder="1"/>
    <xf numFmtId="3" fontId="14" fillId="2" borderId="0" xfId="0" applyNumberFormat="1" applyFont="1" applyFill="1" applyAlignment="1">
      <alignment vertical="center"/>
    </xf>
    <xf numFmtId="3" fontId="14" fillId="2" borderId="5" xfId="0" applyNumberFormat="1" applyFont="1" applyFill="1" applyBorder="1"/>
    <xf numFmtId="3" fontId="14" fillId="2" borderId="7" xfId="0" applyNumberFormat="1" applyFont="1" applyFill="1" applyBorder="1"/>
    <xf numFmtId="3" fontId="14" fillId="2" borderId="1" xfId="0" applyNumberFormat="1" applyFont="1" applyFill="1" applyBorder="1" applyAlignment="1">
      <alignment horizontal="center" vertical="center" wrapText="1"/>
    </xf>
    <xf numFmtId="3" fontId="14" fillId="2" borderId="6" xfId="0" applyNumberFormat="1" applyFont="1" applyFill="1" applyBorder="1" applyAlignment="1">
      <alignment horizontal="left" vertical="center"/>
    </xf>
    <xf numFmtId="3" fontId="14" fillId="2" borderId="3" xfId="0" applyNumberFormat="1" applyFont="1" applyFill="1" applyBorder="1" applyAlignment="1">
      <alignment horizontal="left" vertical="center"/>
    </xf>
    <xf numFmtId="3" fontId="14" fillId="2" borderId="4" xfId="0" applyNumberFormat="1" applyFont="1" applyFill="1" applyBorder="1"/>
    <xf numFmtId="3" fontId="14" fillId="2" borderId="0" xfId="0" applyNumberFormat="1" applyFont="1" applyFill="1" applyAlignment="1">
      <alignment horizontal="center" vertical="center" wrapText="1"/>
    </xf>
    <xf numFmtId="3" fontId="14" fillId="2" borderId="0" xfId="0" applyNumberFormat="1" applyFont="1" applyFill="1" applyAlignment="1">
      <alignment horizontal="left"/>
    </xf>
    <xf numFmtId="3" fontId="14" fillId="2" borderId="3" xfId="0" applyNumberFormat="1" applyFont="1" applyFill="1" applyBorder="1" applyAlignment="1">
      <alignment horizontal="right" vertical="center"/>
    </xf>
    <xf numFmtId="3" fontId="14" fillId="2" borderId="2" xfId="0" applyNumberFormat="1" applyFont="1" applyFill="1" applyBorder="1" applyAlignment="1">
      <alignment horizontal="right" vertical="center"/>
    </xf>
    <xf numFmtId="0" fontId="3" fillId="2" borderId="11" xfId="0" applyFont="1" applyFill="1" applyBorder="1" applyAlignment="1">
      <alignment horizontal="left" vertical="center"/>
    </xf>
    <xf numFmtId="0" fontId="3" fillId="2" borderId="0" xfId="0" applyFont="1" applyFill="1" applyAlignment="1">
      <alignment vertical="center"/>
    </xf>
    <xf numFmtId="0" fontId="17" fillId="3" borderId="0" xfId="0" applyFont="1" applyFill="1" applyAlignment="1">
      <alignment vertical="center"/>
    </xf>
    <xf numFmtId="0" fontId="17" fillId="3" borderId="0" xfId="0" applyFont="1" applyFill="1" applyAlignment="1">
      <alignment horizontal="left" vertical="center"/>
    </xf>
    <xf numFmtId="0" fontId="3" fillId="2" borderId="1" xfId="0" applyFont="1" applyFill="1" applyBorder="1" applyAlignment="1">
      <alignment horizontal="left" vertical="center" wrapText="1"/>
    </xf>
    <xf numFmtId="0" fontId="3" fillId="2" borderId="5" xfId="0" applyFont="1" applyFill="1" applyBorder="1" applyAlignment="1">
      <alignment horizontal="left" vertical="center"/>
    </xf>
    <xf numFmtId="0" fontId="3" fillId="2" borderId="3" xfId="0" applyFont="1" applyFill="1" applyBorder="1" applyAlignment="1">
      <alignment horizontal="left" vertical="center"/>
    </xf>
    <xf numFmtId="0" fontId="3" fillId="2" borderId="7" xfId="0" applyFont="1" applyFill="1" applyBorder="1" applyAlignment="1">
      <alignment horizontal="left" vertical="center"/>
    </xf>
    <xf numFmtId="0" fontId="17" fillId="3" borderId="12" xfId="0" applyFont="1" applyFill="1" applyBorder="1" applyAlignment="1">
      <alignment horizontal="left" vertical="center"/>
    </xf>
    <xf numFmtId="0" fontId="4" fillId="2" borderId="0" xfId="0" applyFont="1" applyFill="1" applyAlignment="1">
      <alignment vertical="center"/>
    </xf>
    <xf numFmtId="0" fontId="3" fillId="2" borderId="8" xfId="0" applyFont="1" applyFill="1" applyBorder="1" applyAlignment="1">
      <alignment vertical="center" wrapText="1"/>
    </xf>
    <xf numFmtId="0" fontId="3" fillId="2" borderId="2" xfId="0" applyFont="1" applyFill="1" applyBorder="1" applyAlignment="1">
      <alignment vertical="center" wrapText="1"/>
    </xf>
    <xf numFmtId="0" fontId="3" fillId="2" borderId="9" xfId="0" applyFont="1" applyFill="1" applyBorder="1" applyAlignment="1">
      <alignment vertical="center" wrapText="1"/>
    </xf>
    <xf numFmtId="0" fontId="17" fillId="3" borderId="11" xfId="0" applyFont="1" applyFill="1" applyBorder="1" applyAlignment="1">
      <alignment vertical="center"/>
    </xf>
    <xf numFmtId="0" fontId="3" fillId="2" borderId="10" xfId="0" applyFont="1" applyFill="1" applyBorder="1" applyAlignment="1">
      <alignment vertical="center"/>
    </xf>
    <xf numFmtId="2" fontId="3" fillId="5" borderId="13" xfId="0" applyNumberFormat="1" applyFont="1" applyFill="1" applyBorder="1" applyAlignment="1">
      <alignment horizontal="right" vertical="center"/>
    </xf>
    <xf numFmtId="167" fontId="3" fillId="5" borderId="13" xfId="0" applyNumberFormat="1" applyFont="1" applyFill="1" applyBorder="1" applyAlignment="1">
      <alignment horizontal="right" vertical="center"/>
    </xf>
    <xf numFmtId="1" fontId="3" fillId="5" borderId="13" xfId="0" applyNumberFormat="1" applyFont="1" applyFill="1" applyBorder="1" applyAlignment="1">
      <alignment horizontal="right"/>
    </xf>
    <xf numFmtId="0" fontId="3" fillId="2" borderId="12" xfId="0" applyFont="1" applyFill="1" applyBorder="1" applyAlignment="1">
      <alignment horizontal="center"/>
    </xf>
    <xf numFmtId="0" fontId="3" fillId="2" borderId="10" xfId="0" applyFont="1" applyFill="1" applyBorder="1" applyAlignment="1">
      <alignment horizontal="center"/>
    </xf>
    <xf numFmtId="2" fontId="3" fillId="5" borderId="4" xfId="0" applyNumberFormat="1" applyFont="1" applyFill="1" applyBorder="1" applyAlignment="1">
      <alignment horizontal="right"/>
    </xf>
    <xf numFmtId="3" fontId="14" fillId="2" borderId="11" xfId="0" applyNumberFormat="1" applyFont="1" applyFill="1" applyBorder="1"/>
    <xf numFmtId="3" fontId="14" fillId="2" borderId="12" xfId="0" applyNumberFormat="1" applyFont="1" applyFill="1" applyBorder="1"/>
    <xf numFmtId="3" fontId="14" fillId="2" borderId="16" xfId="0" applyNumberFormat="1" applyFont="1" applyFill="1" applyBorder="1"/>
    <xf numFmtId="3" fontId="14" fillId="2" borderId="16" xfId="0" applyNumberFormat="1" applyFont="1" applyFill="1" applyBorder="1" applyAlignment="1">
      <alignment horizontal="center" vertical="center"/>
    </xf>
    <xf numFmtId="3" fontId="14" fillId="2" borderId="8" xfId="0" applyNumberFormat="1" applyFont="1" applyFill="1" applyBorder="1" applyAlignment="1">
      <alignment horizontal="center" vertical="center"/>
    </xf>
    <xf numFmtId="3" fontId="14" fillId="2" borderId="9" xfId="0" applyNumberFormat="1" applyFont="1" applyFill="1" applyBorder="1" applyAlignment="1">
      <alignment horizontal="center" vertical="center"/>
    </xf>
    <xf numFmtId="0" fontId="14" fillId="2" borderId="11" xfId="0" applyFont="1" applyFill="1" applyBorder="1" applyAlignment="1">
      <alignment horizontal="center" vertical="center" wrapText="1"/>
    </xf>
    <xf numFmtId="0" fontId="14" fillId="2" borderId="10" xfId="0" applyFont="1" applyFill="1" applyBorder="1" applyAlignment="1">
      <alignment horizontal="center" vertical="center" wrapText="1"/>
    </xf>
    <xf numFmtId="1" fontId="14" fillId="2" borderId="10" xfId="0" applyNumberFormat="1" applyFont="1" applyFill="1" applyBorder="1" applyAlignment="1">
      <alignment horizontal="center" vertical="center"/>
    </xf>
    <xf numFmtId="14" fontId="0" fillId="2" borderId="0" xfId="0" applyNumberFormat="1" applyFill="1"/>
    <xf numFmtId="4" fontId="14" fillId="2" borderId="1" xfId="0" applyNumberFormat="1" applyFont="1" applyFill="1" applyBorder="1" applyAlignment="1">
      <alignment horizontal="center" vertical="center"/>
    </xf>
    <xf numFmtId="4" fontId="0" fillId="2" borderId="1" xfId="0" applyNumberFormat="1" applyFill="1" applyBorder="1" applyAlignment="1">
      <alignment horizontal="center" vertical="center"/>
    </xf>
    <xf numFmtId="3" fontId="14" fillId="2" borderId="1" xfId="0" applyNumberFormat="1" applyFont="1" applyFill="1" applyBorder="1" applyAlignment="1">
      <alignment horizontal="center" vertical="center"/>
    </xf>
    <xf numFmtId="3" fontId="0" fillId="2" borderId="1" xfId="0" applyNumberFormat="1" applyFill="1" applyBorder="1" applyAlignment="1">
      <alignment horizontal="center" vertical="center"/>
    </xf>
    <xf numFmtId="0" fontId="10" fillId="2" borderId="1" xfId="0" applyFont="1" applyFill="1" applyBorder="1" applyAlignment="1">
      <alignment vertical="center"/>
    </xf>
    <xf numFmtId="0" fontId="10" fillId="2" borderId="10" xfId="2" applyFont="1" applyFill="1" applyBorder="1" applyAlignment="1">
      <alignment horizontal="left" vertical="center"/>
    </xf>
    <xf numFmtId="0" fontId="14" fillId="2" borderId="0" xfId="0" applyFont="1" applyFill="1" applyAlignment="1">
      <alignment horizontal="center" vertical="center" wrapText="1"/>
    </xf>
    <xf numFmtId="0" fontId="3" fillId="6" borderId="0" xfId="0" applyFont="1" applyFill="1" applyAlignment="1">
      <alignment vertical="center"/>
    </xf>
    <xf numFmtId="0" fontId="3" fillId="6" borderId="0" xfId="0" applyFont="1" applyFill="1" applyAlignment="1">
      <alignment horizontal="center" vertical="center"/>
    </xf>
    <xf numFmtId="0" fontId="0" fillId="6" borderId="0" xfId="0" applyFill="1"/>
    <xf numFmtId="0" fontId="3" fillId="2" borderId="6" xfId="0" applyFont="1" applyFill="1" applyBorder="1" applyAlignment="1">
      <alignment horizontal="center" vertical="center"/>
    </xf>
    <xf numFmtId="0" fontId="0" fillId="2" borderId="6" xfId="0" applyFill="1" applyBorder="1"/>
    <xf numFmtId="0" fontId="3" fillId="2" borderId="3" xfId="0" applyFont="1" applyFill="1" applyBorder="1" applyAlignment="1">
      <alignment vertical="center"/>
    </xf>
    <xf numFmtId="0" fontId="3" fillId="2" borderId="3" xfId="0" applyFont="1" applyFill="1" applyBorder="1" applyAlignment="1">
      <alignment horizontal="center" vertical="center"/>
    </xf>
    <xf numFmtId="0" fontId="0" fillId="2" borderId="3" xfId="0" applyFill="1" applyBorder="1"/>
    <xf numFmtId="0" fontId="26" fillId="2" borderId="6" xfId="0" applyFont="1" applyFill="1" applyBorder="1" applyAlignment="1">
      <alignment vertical="center"/>
    </xf>
    <xf numFmtId="0" fontId="26" fillId="2" borderId="0" xfId="0" applyFont="1" applyFill="1" applyAlignment="1">
      <alignment vertical="center"/>
    </xf>
    <xf numFmtId="0" fontId="23" fillId="2" borderId="3" xfId="0" applyFont="1" applyFill="1" applyBorder="1" applyAlignment="1">
      <alignment horizontal="center"/>
    </xf>
    <xf numFmtId="0" fontId="23" fillId="2" borderId="3" xfId="3" applyFont="1" applyFill="1" applyBorder="1" applyAlignment="1">
      <alignment horizontal="center"/>
    </xf>
    <xf numFmtId="4" fontId="22" fillId="2" borderId="0" xfId="3" applyNumberFormat="1" applyFont="1" applyFill="1" applyAlignment="1">
      <alignment horizontal="center"/>
    </xf>
    <xf numFmtId="0" fontId="23" fillId="2" borderId="0" xfId="3" applyFont="1" applyFill="1" applyAlignment="1">
      <alignment horizontal="center"/>
    </xf>
    <xf numFmtId="3" fontId="22" fillId="5" borderId="6" xfId="3" applyNumberFormat="1" applyFont="1" applyFill="1" applyBorder="1" applyAlignment="1">
      <alignment horizontal="center"/>
    </xf>
    <xf numFmtId="0" fontId="3" fillId="2" borderId="15" xfId="0" applyFont="1" applyFill="1" applyBorder="1" applyAlignment="1">
      <alignment horizontal="center"/>
    </xf>
    <xf numFmtId="0" fontId="21" fillId="4" borderId="0" xfId="3" applyFont="1" applyFill="1" applyAlignment="1">
      <alignment vertical="center"/>
    </xf>
    <xf numFmtId="166" fontId="22" fillId="5" borderId="6" xfId="3" applyNumberFormat="1" applyFont="1" applyFill="1" applyBorder="1" applyAlignment="1">
      <alignment horizontal="center"/>
    </xf>
    <xf numFmtId="4" fontId="22" fillId="2" borderId="6" xfId="3" applyNumberFormat="1" applyFont="1" applyFill="1" applyBorder="1" applyAlignment="1">
      <alignment horizontal="center"/>
    </xf>
    <xf numFmtId="4" fontId="22" fillId="2" borderId="6" xfId="0" applyNumberFormat="1" applyFont="1" applyFill="1" applyBorder="1" applyAlignment="1">
      <alignment horizontal="center"/>
    </xf>
    <xf numFmtId="0" fontId="10" fillId="2" borderId="1" xfId="0" applyFont="1" applyFill="1" applyBorder="1" applyAlignment="1">
      <alignment wrapText="1"/>
    </xf>
    <xf numFmtId="0" fontId="10" fillId="2" borderId="10" xfId="0" applyFont="1" applyFill="1" applyBorder="1" applyAlignment="1">
      <alignment wrapText="1"/>
    </xf>
    <xf numFmtId="0" fontId="10" fillId="2" borderId="10" xfId="2" applyFont="1" applyFill="1" applyBorder="1" applyAlignment="1">
      <alignment horizontal="left" vertical="center" wrapText="1"/>
    </xf>
    <xf numFmtId="0" fontId="7" fillId="2" borderId="0" xfId="0" applyFont="1" applyFill="1" applyAlignment="1">
      <alignment horizontal="left" vertical="center"/>
    </xf>
    <xf numFmtId="2" fontId="0" fillId="2" borderId="0" xfId="0" applyNumberFormat="1" applyFill="1"/>
    <xf numFmtId="0" fontId="0" fillId="2" borderId="0" xfId="0" applyFill="1" applyAlignment="1">
      <alignment horizontal="left"/>
    </xf>
    <xf numFmtId="0" fontId="0" fillId="2" borderId="0" xfId="0" applyFill="1" applyAlignment="1">
      <alignment vertical="center"/>
    </xf>
    <xf numFmtId="0" fontId="0" fillId="2" borderId="0" xfId="0" applyFill="1" applyAlignment="1">
      <alignment horizontal="right" vertical="center"/>
    </xf>
    <xf numFmtId="0" fontId="30" fillId="2" borderId="0" xfId="0" applyFont="1" applyFill="1" applyAlignment="1">
      <alignment horizontal="left" vertical="center"/>
    </xf>
    <xf numFmtId="0" fontId="27" fillId="2" borderId="0" xfId="0" applyFont="1" applyFill="1"/>
    <xf numFmtId="2" fontId="14" fillId="5" borderId="0" xfId="0" applyNumberFormat="1" applyFont="1" applyFill="1"/>
    <xf numFmtId="2" fontId="14" fillId="5" borderId="0" xfId="0" applyNumberFormat="1" applyFont="1" applyFill="1" applyAlignment="1">
      <alignment horizontal="center" vertical="center"/>
    </xf>
    <xf numFmtId="2" fontId="14" fillId="2" borderId="14" xfId="0" applyNumberFormat="1" applyFont="1" applyFill="1" applyBorder="1" applyAlignment="1">
      <alignment horizontal="center" vertical="center"/>
    </xf>
    <xf numFmtId="2" fontId="3" fillId="2" borderId="14" xfId="0" applyNumberFormat="1" applyFont="1" applyFill="1" applyBorder="1" applyAlignment="1">
      <alignment horizontal="center" vertical="center"/>
    </xf>
    <xf numFmtId="2" fontId="14" fillId="2" borderId="4" xfId="0" applyNumberFormat="1" applyFont="1" applyFill="1" applyBorder="1" applyAlignment="1">
      <alignment horizontal="center" vertical="center"/>
    </xf>
    <xf numFmtId="2" fontId="3" fillId="2" borderId="4" xfId="0" applyNumberFormat="1" applyFont="1" applyFill="1" applyBorder="1" applyAlignment="1">
      <alignment horizontal="center" vertical="center"/>
    </xf>
    <xf numFmtId="0" fontId="28" fillId="2" borderId="0" xfId="0" applyFont="1" applyFill="1"/>
    <xf numFmtId="0" fontId="30" fillId="2" borderId="0" xfId="0" applyFont="1" applyFill="1" applyAlignment="1">
      <alignment horizontal="center" vertical="center"/>
    </xf>
    <xf numFmtId="2" fontId="27" fillId="2" borderId="0" xfId="0" applyNumberFormat="1" applyFont="1" applyFill="1"/>
    <xf numFmtId="9" fontId="3" fillId="2" borderId="3" xfId="0" applyNumberFormat="1"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5"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5" xfId="0" applyFont="1" applyFill="1" applyBorder="1" applyAlignment="1">
      <alignment horizontal="left" vertical="center"/>
    </xf>
    <xf numFmtId="0" fontId="3" fillId="2" borderId="2" xfId="0" applyFont="1" applyFill="1" applyBorder="1" applyAlignment="1">
      <alignment horizontal="left" vertical="center"/>
    </xf>
    <xf numFmtId="3" fontId="14" fillId="2" borderId="11" xfId="0" applyNumberFormat="1" applyFont="1" applyFill="1" applyBorder="1" applyAlignment="1">
      <alignment horizontal="center" vertical="center"/>
    </xf>
    <xf numFmtId="3" fontId="14" fillId="2" borderId="13" xfId="0" applyNumberFormat="1" applyFont="1" applyFill="1" applyBorder="1" applyAlignment="1">
      <alignment horizontal="center" vertical="center"/>
    </xf>
    <xf numFmtId="3" fontId="14" fillId="2" borderId="5" xfId="0" applyNumberFormat="1" applyFont="1" applyFill="1" applyBorder="1" applyAlignment="1">
      <alignment horizontal="center" vertical="center"/>
    </xf>
    <xf numFmtId="3" fontId="14" fillId="2" borderId="15" xfId="0" applyNumberFormat="1" applyFont="1" applyFill="1" applyBorder="1" applyAlignment="1">
      <alignment horizontal="center" vertical="center"/>
    </xf>
    <xf numFmtId="3" fontId="14" fillId="2" borderId="6" xfId="0" applyNumberFormat="1" applyFont="1" applyFill="1" applyBorder="1" applyAlignment="1">
      <alignment horizontal="center" vertical="center"/>
    </xf>
    <xf numFmtId="3" fontId="26" fillId="2" borderId="2" xfId="0" applyNumberFormat="1" applyFont="1" applyFill="1" applyBorder="1" applyAlignment="1">
      <alignment horizontal="right" vertical="center"/>
    </xf>
    <xf numFmtId="3" fontId="26" fillId="2" borderId="3" xfId="0" applyNumberFormat="1" applyFont="1" applyFill="1" applyBorder="1" applyAlignment="1">
      <alignment horizontal="right" vertical="center"/>
    </xf>
    <xf numFmtId="0" fontId="20" fillId="2" borderId="5" xfId="3" applyFont="1" applyFill="1" applyBorder="1" applyAlignment="1">
      <alignment horizontal="center" vertical="center"/>
    </xf>
    <xf numFmtId="0" fontId="20" fillId="2" borderId="6" xfId="3" applyFont="1" applyFill="1" applyBorder="1" applyAlignment="1">
      <alignment horizontal="center" vertical="center"/>
    </xf>
    <xf numFmtId="0" fontId="20" fillId="2" borderId="15" xfId="3" applyFont="1" applyFill="1" applyBorder="1" applyAlignment="1">
      <alignment horizontal="center" vertical="center"/>
    </xf>
    <xf numFmtId="0" fontId="20" fillId="2" borderId="7" xfId="3" applyFont="1" applyFill="1" applyBorder="1" applyAlignment="1">
      <alignment horizontal="center" vertical="center"/>
    </xf>
    <xf numFmtId="0" fontId="20" fillId="2" borderId="0" xfId="3" applyFont="1" applyFill="1" applyAlignment="1">
      <alignment horizontal="center" vertical="center"/>
    </xf>
    <xf numFmtId="0" fontId="20" fillId="2" borderId="14" xfId="3" applyFont="1" applyFill="1" applyBorder="1" applyAlignment="1">
      <alignment horizontal="center" vertical="center"/>
    </xf>
    <xf numFmtId="0" fontId="22" fillId="2" borderId="0" xfId="3" applyFont="1" applyFill="1" applyAlignment="1">
      <alignment horizontal="center" vertical="center" wrapText="1"/>
    </xf>
    <xf numFmtId="0" fontId="22" fillId="2" borderId="0" xfId="3" applyFont="1" applyFill="1" applyAlignment="1">
      <alignment horizontal="center" vertical="center"/>
    </xf>
    <xf numFmtId="3" fontId="22" fillId="5" borderId="6" xfId="3" applyNumberFormat="1" applyFont="1" applyFill="1" applyBorder="1" applyAlignment="1">
      <alignment horizontal="center"/>
    </xf>
    <xf numFmtId="0" fontId="23" fillId="2" borderId="3" xfId="3" applyFont="1" applyFill="1" applyBorder="1" applyAlignment="1">
      <alignment horizontal="center"/>
    </xf>
    <xf numFmtId="166" fontId="22" fillId="5" borderId="0" xfId="3" applyNumberFormat="1" applyFont="1" applyFill="1" applyAlignment="1">
      <alignment horizontal="center"/>
    </xf>
    <xf numFmtId="0" fontId="23" fillId="2" borderId="0" xfId="3" applyFont="1" applyFill="1" applyAlignment="1">
      <alignment horizontal="center"/>
    </xf>
    <xf numFmtId="4" fontId="22" fillId="2" borderId="0" xfId="3" applyNumberFormat="1" applyFont="1" applyFill="1" applyAlignment="1">
      <alignment horizontal="center"/>
    </xf>
    <xf numFmtId="166" fontId="22" fillId="5" borderId="0" xfId="3" applyNumberFormat="1" applyFont="1" applyFill="1" applyAlignment="1">
      <alignment horizontal="center" vertical="center"/>
    </xf>
    <xf numFmtId="0" fontId="20" fillId="2" borderId="0" xfId="0" applyFont="1" applyFill="1" applyAlignment="1">
      <alignment horizontal="center" vertical="center"/>
    </xf>
    <xf numFmtId="0" fontId="20" fillId="2" borderId="14" xfId="0" applyFont="1" applyFill="1" applyBorder="1" applyAlignment="1">
      <alignment horizontal="center" vertical="center"/>
    </xf>
    <xf numFmtId="0" fontId="22" fillId="2" borderId="0" xfId="0" applyFont="1" applyFill="1" applyAlignment="1">
      <alignment horizontal="center" vertical="center" wrapText="1"/>
    </xf>
    <xf numFmtId="0" fontId="22" fillId="2" borderId="0" xfId="0" applyFont="1" applyFill="1" applyAlignment="1">
      <alignment horizontal="center" vertical="center"/>
    </xf>
    <xf numFmtId="0" fontId="23" fillId="2" borderId="3" xfId="0" applyFont="1" applyFill="1" applyBorder="1" applyAlignment="1">
      <alignment horizontal="center"/>
    </xf>
    <xf numFmtId="165" fontId="23" fillId="5" borderId="0" xfId="0" applyNumberFormat="1" applyFont="1" applyFill="1" applyAlignment="1">
      <alignment horizontal="center" vertical="center"/>
    </xf>
    <xf numFmtId="4" fontId="22" fillId="2" borderId="0" xfId="0" applyNumberFormat="1" applyFont="1" applyFill="1" applyAlignment="1">
      <alignment horizontal="center"/>
    </xf>
    <xf numFmtId="165" fontId="23" fillId="2" borderId="0" xfId="0" applyNumberFormat="1" applyFont="1" applyFill="1" applyAlignment="1">
      <alignment horizontal="center" vertical="center"/>
    </xf>
    <xf numFmtId="0" fontId="3" fillId="2" borderId="1" xfId="0" applyFont="1" applyFill="1" applyBorder="1" applyAlignment="1">
      <alignment horizontal="center" vertical="center"/>
    </xf>
  </cellXfs>
  <cellStyles count="4">
    <cellStyle name="Comma" xfId="1" builtinId="3"/>
    <cellStyle name="Hyperlink" xfId="2" builtinId="8"/>
    <cellStyle name="Normal" xfId="0" builtinId="0"/>
    <cellStyle name="Normal 15" xfId="3" xr:uid="{7AAEAC20-C12C-48B7-905C-E372EF7B19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123825</xdr:colOff>
      <xdr:row>11</xdr:row>
      <xdr:rowOff>19050</xdr:rowOff>
    </xdr:from>
    <xdr:ext cx="363112" cy="156518"/>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FD1E858D-626B-4AE0-9641-BFD3D20C3D60}"/>
                </a:ext>
              </a:extLst>
            </xdr:cNvPr>
            <xdr:cNvSpPr txBox="1"/>
          </xdr:nvSpPr>
          <xdr:spPr>
            <a:xfrm>
              <a:off x="12315825" y="116205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2" name="TextBox 1">
              <a:extLst>
                <a:ext uri="{FF2B5EF4-FFF2-40B4-BE49-F238E27FC236}">
                  <a16:creationId xmlns:a16="http://schemas.microsoft.com/office/drawing/2014/main" id="{FD1E858D-626B-4AE0-9641-BFD3D20C3D60}"/>
                </a:ext>
              </a:extLst>
            </xdr:cNvPr>
            <xdr:cNvSpPr txBox="1"/>
          </xdr:nvSpPr>
          <xdr:spPr>
            <a:xfrm>
              <a:off x="12315825" y="116205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4</xdr:col>
      <xdr:colOff>171450</xdr:colOff>
      <xdr:row>9</xdr:row>
      <xdr:rowOff>142875</xdr:rowOff>
    </xdr:from>
    <xdr:ext cx="278538" cy="182935"/>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9BD4D9C2-AE4F-4958-9DB6-F852C8348842}"/>
                </a:ext>
              </a:extLst>
            </xdr:cNvPr>
            <xdr:cNvSpPr txBox="1"/>
          </xdr:nvSpPr>
          <xdr:spPr>
            <a:xfrm>
              <a:off x="2124075" y="1924050"/>
              <a:ext cx="27853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𝐵𝐸</m:t>
                        </m:r>
                      </m:e>
                      <m:sub>
                        <m:r>
                          <a:rPr lang="en-US" sz="1100" b="0" i="1">
                            <a:latin typeface="Cambria Math" panose="02040503050406030204" pitchFamily="18" charset="0"/>
                          </a:rPr>
                          <m:t>𝑦</m:t>
                        </m:r>
                      </m:sub>
                    </m:sSub>
                  </m:oMath>
                </m:oMathPara>
              </a14:m>
              <a:endParaRPr lang="en-US" sz="1100"/>
            </a:p>
          </xdr:txBody>
        </xdr:sp>
      </mc:Choice>
      <mc:Fallback xmlns="">
        <xdr:sp macro="" textlink="">
          <xdr:nvSpPr>
            <xdr:cNvPr id="4" name="TextBox 3">
              <a:extLst>
                <a:ext uri="{FF2B5EF4-FFF2-40B4-BE49-F238E27FC236}">
                  <a16:creationId xmlns:a16="http://schemas.microsoft.com/office/drawing/2014/main" id="{9BD4D9C2-AE4F-4958-9DB6-F852C8348842}"/>
                </a:ext>
              </a:extLst>
            </xdr:cNvPr>
            <xdr:cNvSpPr txBox="1"/>
          </xdr:nvSpPr>
          <xdr:spPr>
            <a:xfrm>
              <a:off x="2124075" y="1924050"/>
              <a:ext cx="27853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𝐵𝐸〗_𝑦</a:t>
              </a:r>
              <a:endParaRPr lang="en-US" sz="1100"/>
            </a:p>
          </xdr:txBody>
        </xdr:sp>
      </mc:Fallback>
    </mc:AlternateContent>
    <xdr:clientData/>
  </xdr:oneCellAnchor>
  <xdr:oneCellAnchor>
    <xdr:from>
      <xdr:col>5</xdr:col>
      <xdr:colOff>180975</xdr:colOff>
      <xdr:row>9</xdr:row>
      <xdr:rowOff>142875</xdr:rowOff>
    </xdr:from>
    <xdr:ext cx="273408" cy="182935"/>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9F3C717A-4FB9-41A6-8E4B-8FB7152DFFDF}"/>
                </a:ext>
              </a:extLst>
            </xdr:cNvPr>
            <xdr:cNvSpPr txBox="1"/>
          </xdr:nvSpPr>
          <xdr:spPr>
            <a:xfrm>
              <a:off x="2809875" y="1924050"/>
              <a:ext cx="27340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𝑦</m:t>
                        </m:r>
                      </m:sub>
                    </m:sSub>
                  </m:oMath>
                </m:oMathPara>
              </a14:m>
              <a:endParaRPr lang="en-US" sz="1100"/>
            </a:p>
          </xdr:txBody>
        </xdr:sp>
      </mc:Choice>
      <mc:Fallback xmlns="">
        <xdr:sp macro="" textlink="">
          <xdr:nvSpPr>
            <xdr:cNvPr id="5" name="TextBox 4">
              <a:extLst>
                <a:ext uri="{FF2B5EF4-FFF2-40B4-BE49-F238E27FC236}">
                  <a16:creationId xmlns:a16="http://schemas.microsoft.com/office/drawing/2014/main" id="{9F3C717A-4FB9-41A6-8E4B-8FB7152DFFDF}"/>
                </a:ext>
              </a:extLst>
            </xdr:cNvPr>
            <xdr:cNvSpPr txBox="1"/>
          </xdr:nvSpPr>
          <xdr:spPr>
            <a:xfrm>
              <a:off x="2809875" y="1924050"/>
              <a:ext cx="27340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𝑃𝐸〗_𝑦</a:t>
              </a:r>
              <a:endParaRPr lang="en-US" sz="1100"/>
            </a:p>
          </xdr:txBody>
        </xdr:sp>
      </mc:Fallback>
    </mc:AlternateContent>
    <xdr:clientData/>
  </xdr:oneCellAnchor>
  <xdr:oneCellAnchor>
    <xdr:from>
      <xdr:col>5</xdr:col>
      <xdr:colOff>152400</xdr:colOff>
      <xdr:row>11</xdr:row>
      <xdr:rowOff>28575</xdr:rowOff>
    </xdr:from>
    <xdr:ext cx="363112" cy="156518"/>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FA6D7FA4-2B8E-42E5-98DF-209BC7127B6A}"/>
                </a:ext>
              </a:extLst>
            </xdr:cNvPr>
            <xdr:cNvSpPr txBox="1"/>
          </xdr:nvSpPr>
          <xdr:spPr>
            <a:xfrm>
              <a:off x="12954000" y="11715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6" name="TextBox 5">
              <a:extLst>
                <a:ext uri="{FF2B5EF4-FFF2-40B4-BE49-F238E27FC236}">
                  <a16:creationId xmlns:a16="http://schemas.microsoft.com/office/drawing/2014/main" id="{FA6D7FA4-2B8E-42E5-98DF-209BC7127B6A}"/>
                </a:ext>
              </a:extLst>
            </xdr:cNvPr>
            <xdr:cNvSpPr txBox="1"/>
          </xdr:nvSpPr>
          <xdr:spPr>
            <a:xfrm>
              <a:off x="12954000" y="11715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6</xdr:col>
      <xdr:colOff>95250</xdr:colOff>
      <xdr:row>9</xdr:row>
      <xdr:rowOff>123825</xdr:rowOff>
    </xdr:from>
    <xdr:ext cx="419474" cy="182935"/>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8B09A230-672A-4E46-BB21-F3CE5192BC91}"/>
                </a:ext>
              </a:extLst>
            </xdr:cNvPr>
            <xdr:cNvSpPr txBox="1"/>
          </xdr:nvSpPr>
          <xdr:spPr>
            <a:xfrm>
              <a:off x="3343275" y="1905000"/>
              <a:ext cx="419474"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𝐿𝐸</m:t>
                        </m:r>
                      </m:e>
                      <m:sub>
                        <m:r>
                          <a:rPr lang="en-US" sz="1100" b="0" i="1">
                            <a:latin typeface="Cambria Math" panose="02040503050406030204" pitchFamily="18" charset="0"/>
                          </a:rPr>
                          <m:t>𝐴𝐷</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7" name="TextBox 6">
              <a:extLst>
                <a:ext uri="{FF2B5EF4-FFF2-40B4-BE49-F238E27FC236}">
                  <a16:creationId xmlns:a16="http://schemas.microsoft.com/office/drawing/2014/main" id="{8B09A230-672A-4E46-BB21-F3CE5192BC91}"/>
                </a:ext>
              </a:extLst>
            </xdr:cNvPr>
            <xdr:cNvSpPr txBox="1"/>
          </xdr:nvSpPr>
          <xdr:spPr>
            <a:xfrm>
              <a:off x="3343275" y="1905000"/>
              <a:ext cx="419474"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𝐿𝐸〗_(𝐴𝐷,𝑦)</a:t>
              </a:r>
              <a:endParaRPr lang="en-US" sz="1100"/>
            </a:p>
          </xdr:txBody>
        </xdr:sp>
      </mc:Fallback>
    </mc:AlternateContent>
    <xdr:clientData/>
  </xdr:oneCellAnchor>
  <xdr:oneCellAnchor>
    <xdr:from>
      <xdr:col>6</xdr:col>
      <xdr:colOff>123825</xdr:colOff>
      <xdr:row>11</xdr:row>
      <xdr:rowOff>28575</xdr:rowOff>
    </xdr:from>
    <xdr:ext cx="363112" cy="156518"/>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FF690316-102C-4FBC-86BA-139560A9B72E}"/>
                </a:ext>
              </a:extLst>
            </xdr:cNvPr>
            <xdr:cNvSpPr txBox="1"/>
          </xdr:nvSpPr>
          <xdr:spPr>
            <a:xfrm>
              <a:off x="13535025" y="11715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8" name="TextBox 7">
              <a:extLst>
                <a:ext uri="{FF2B5EF4-FFF2-40B4-BE49-F238E27FC236}">
                  <a16:creationId xmlns:a16="http://schemas.microsoft.com/office/drawing/2014/main" id="{FF690316-102C-4FBC-86BA-139560A9B72E}"/>
                </a:ext>
              </a:extLst>
            </xdr:cNvPr>
            <xdr:cNvSpPr txBox="1"/>
          </xdr:nvSpPr>
          <xdr:spPr>
            <a:xfrm>
              <a:off x="13535025" y="11715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7</xdr:col>
      <xdr:colOff>200025</xdr:colOff>
      <xdr:row>9</xdr:row>
      <xdr:rowOff>180975</xdr:rowOff>
    </xdr:from>
    <xdr:ext cx="1274964" cy="182935"/>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9700E23B-E8B1-44DC-8664-6E029C9C87F5}"/>
                </a:ext>
              </a:extLst>
            </xdr:cNvPr>
            <xdr:cNvSpPr txBox="1"/>
          </xdr:nvSpPr>
          <xdr:spPr>
            <a:xfrm>
              <a:off x="4467225" y="1076325"/>
              <a:ext cx="1274964"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𝐵𝐸</m:t>
                        </m:r>
                      </m:e>
                      <m:sub>
                        <m:r>
                          <a:rPr lang="en-US" sz="1100" b="0" i="1">
                            <a:latin typeface="Cambria Math" panose="02040503050406030204" pitchFamily="18" charset="0"/>
                          </a:rPr>
                          <m:t>𝑦</m:t>
                        </m:r>
                      </m:sub>
                    </m:sSub>
                    <m:r>
                      <a:rPr lang="en-US" sz="1100" b="0" i="1">
                        <a:latin typeface="Cambria Math" panose="02040503050406030204" pitchFamily="18" charset="0"/>
                      </a:rPr>
                      <m:t>− </m:t>
                    </m:r>
                    <m:sSub>
                      <m:sSubPr>
                        <m:ctrlPr>
                          <a:rPr lang="en-US" sz="1100" b="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𝑦</m:t>
                        </m:r>
                      </m:sub>
                    </m:sSub>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𝐿𝐸</m:t>
                        </m:r>
                      </m:e>
                      <m:sub>
                        <m:r>
                          <a:rPr lang="en-US" sz="1100" b="0" i="1">
                            <a:latin typeface="Cambria Math" panose="02040503050406030204" pitchFamily="18" charset="0"/>
                          </a:rPr>
                          <m:t>𝐴𝐷</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9" name="TextBox 8">
              <a:extLst>
                <a:ext uri="{FF2B5EF4-FFF2-40B4-BE49-F238E27FC236}">
                  <a16:creationId xmlns:a16="http://schemas.microsoft.com/office/drawing/2014/main" id="{9700E23B-E8B1-44DC-8664-6E029C9C87F5}"/>
                </a:ext>
              </a:extLst>
            </xdr:cNvPr>
            <xdr:cNvSpPr txBox="1"/>
          </xdr:nvSpPr>
          <xdr:spPr>
            <a:xfrm>
              <a:off x="4467225" y="1076325"/>
              <a:ext cx="1274964"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a:t>
              </a:r>
              <a:r>
                <a:rPr lang="en-US" sz="1100" b="0" i="0">
                  <a:latin typeface="Cambria Math" panose="02040503050406030204" pitchFamily="18" charset="0"/>
                </a:rPr>
                <a:t>𝐵𝐸〗_𝑦− 〖𝑃𝐸〗_𝑦−〖𝐿𝐸〗_(𝐴𝐷,𝑦)</a:t>
              </a:r>
              <a:endParaRPr lang="en-US" sz="1100"/>
            </a:p>
          </xdr:txBody>
        </xdr:sp>
      </mc:Fallback>
    </mc:AlternateContent>
    <xdr:clientData/>
  </xdr:oneCellAnchor>
  <xdr:oneCellAnchor>
    <xdr:from>
      <xdr:col>20</xdr:col>
      <xdr:colOff>447675</xdr:colOff>
      <xdr:row>10</xdr:row>
      <xdr:rowOff>85725</xdr:rowOff>
    </xdr:from>
    <xdr:ext cx="363112" cy="156518"/>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86AE8549-250A-4F7D-BE9A-DF3F15239B97}"/>
                </a:ext>
              </a:extLst>
            </xdr:cNvPr>
            <xdr:cNvSpPr txBox="1"/>
          </xdr:nvSpPr>
          <xdr:spPr>
            <a:xfrm>
              <a:off x="13535025" y="11715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10" name="TextBox 9">
              <a:extLst>
                <a:ext uri="{FF2B5EF4-FFF2-40B4-BE49-F238E27FC236}">
                  <a16:creationId xmlns:a16="http://schemas.microsoft.com/office/drawing/2014/main" id="{86AE8549-250A-4F7D-BE9A-DF3F15239B97}"/>
                </a:ext>
              </a:extLst>
            </xdr:cNvPr>
            <xdr:cNvSpPr txBox="1"/>
          </xdr:nvSpPr>
          <xdr:spPr>
            <a:xfrm>
              <a:off x="13535025" y="11715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7</xdr:col>
      <xdr:colOff>771525</xdr:colOff>
      <xdr:row>11</xdr:row>
      <xdr:rowOff>38100</xdr:rowOff>
    </xdr:from>
    <xdr:ext cx="363112" cy="156518"/>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F671F522-8FC5-48A6-96A3-7587F11318EB}"/>
                </a:ext>
              </a:extLst>
            </xdr:cNvPr>
            <xdr:cNvSpPr txBox="1"/>
          </xdr:nvSpPr>
          <xdr:spPr>
            <a:xfrm>
              <a:off x="5038725" y="131445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11" name="TextBox 10">
              <a:extLst>
                <a:ext uri="{FF2B5EF4-FFF2-40B4-BE49-F238E27FC236}">
                  <a16:creationId xmlns:a16="http://schemas.microsoft.com/office/drawing/2014/main" id="{F671F522-8FC5-48A6-96A3-7587F11318EB}"/>
                </a:ext>
              </a:extLst>
            </xdr:cNvPr>
            <xdr:cNvSpPr txBox="1"/>
          </xdr:nvSpPr>
          <xdr:spPr>
            <a:xfrm>
              <a:off x="5038725" y="131445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7</xdr:col>
      <xdr:colOff>238125</xdr:colOff>
      <xdr:row>2</xdr:row>
      <xdr:rowOff>57150</xdr:rowOff>
    </xdr:from>
    <xdr:ext cx="761427" cy="179408"/>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F265B886-0249-42AA-AF01-E3DD775B9035}"/>
                </a:ext>
              </a:extLst>
            </xdr:cNvPr>
            <xdr:cNvSpPr txBox="1"/>
          </xdr:nvSpPr>
          <xdr:spPr>
            <a:xfrm>
              <a:off x="4105275" y="180975"/>
              <a:ext cx="761427" cy="1794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000" b="0" i="1">
                        <a:latin typeface="Cambria Math" panose="02040503050406030204" pitchFamily="18" charset="0"/>
                      </a:rPr>
                      <m:t>2100</m:t>
                    </m:r>
                    <m:sSup>
                      <m:sSupPr>
                        <m:ctrlPr>
                          <a:rPr lang="en-US" sz="1000" b="0" i="1">
                            <a:latin typeface="Cambria Math" panose="02040503050406030204" pitchFamily="18" charset="0"/>
                          </a:rPr>
                        </m:ctrlPr>
                      </m:sSupPr>
                      <m:e>
                        <m:r>
                          <a:rPr lang="en-US" sz="1000" b="0" i="1">
                            <a:latin typeface="Cambria Math" panose="02040503050406030204" pitchFamily="18" charset="0"/>
                          </a:rPr>
                          <m:t>𝑚</m:t>
                        </m:r>
                      </m:e>
                      <m:sup>
                        <m:r>
                          <a:rPr lang="en-US" sz="1000" b="0" i="1">
                            <a:latin typeface="Cambria Math" panose="02040503050406030204" pitchFamily="18" charset="0"/>
                          </a:rPr>
                          <m:t>3</m:t>
                        </m:r>
                      </m:sup>
                    </m:sSup>
                    <m:r>
                      <a:rPr lang="en-US" sz="1000" b="0" i="1">
                        <a:latin typeface="Cambria Math" panose="02040503050406030204" pitchFamily="18" charset="0"/>
                      </a:rPr>
                      <m:t>/</m:t>
                    </m:r>
                    <m:r>
                      <a:rPr lang="en-US" sz="1000" b="0" i="1">
                        <a:latin typeface="Cambria Math" panose="02040503050406030204" pitchFamily="18" charset="0"/>
                      </a:rPr>
                      <m:t>𝑑𝑎𝑦</m:t>
                    </m:r>
                  </m:oMath>
                </m:oMathPara>
              </a14:m>
              <a:endParaRPr lang="en-US" sz="1000" b="0">
                <a:latin typeface="Aparajita" panose="02020603050405020304" pitchFamily="18" charset="0"/>
                <a:cs typeface="Aparajita" panose="02020603050405020304" pitchFamily="18" charset="0"/>
              </a:endParaRPr>
            </a:p>
          </xdr:txBody>
        </xdr:sp>
      </mc:Choice>
      <mc:Fallback xmlns="">
        <xdr:sp macro="" textlink="">
          <xdr:nvSpPr>
            <xdr:cNvPr id="12" name="TextBox 11">
              <a:extLst>
                <a:ext uri="{FF2B5EF4-FFF2-40B4-BE49-F238E27FC236}">
                  <a16:creationId xmlns:a16="http://schemas.microsoft.com/office/drawing/2014/main" id="{F265B886-0249-42AA-AF01-E3DD775B9035}"/>
                </a:ext>
              </a:extLst>
            </xdr:cNvPr>
            <xdr:cNvSpPr txBox="1"/>
          </xdr:nvSpPr>
          <xdr:spPr>
            <a:xfrm>
              <a:off x="4105275" y="180975"/>
              <a:ext cx="761427" cy="1794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b="0" i="0">
                  <a:latin typeface="Cambria Math" panose="02040503050406030204" pitchFamily="18" charset="0"/>
                </a:rPr>
                <a:t>2100𝑚^3/𝑑𝑎𝑦</a:t>
              </a:r>
              <a:endParaRPr lang="en-US" sz="1000" b="0">
                <a:latin typeface="Aparajita" panose="02020603050405020304" pitchFamily="18" charset="0"/>
                <a:cs typeface="Aparajita" panose="02020603050405020304" pitchFamily="18" charset="0"/>
              </a:endParaRPr>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5</xdr:col>
      <xdr:colOff>152400</xdr:colOff>
      <xdr:row>4</xdr:row>
      <xdr:rowOff>28575</xdr:rowOff>
    </xdr:from>
    <xdr:ext cx="363112" cy="156518"/>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ACDE471F-4770-4E9C-83C6-20770DB2B2B3}"/>
                </a:ext>
              </a:extLst>
            </xdr:cNvPr>
            <xdr:cNvSpPr txBox="1"/>
          </xdr:nvSpPr>
          <xdr:spPr>
            <a:xfrm>
              <a:off x="3200400" y="7905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2" name="TextBox 1">
              <a:extLst>
                <a:ext uri="{FF2B5EF4-FFF2-40B4-BE49-F238E27FC236}">
                  <a16:creationId xmlns:a16="http://schemas.microsoft.com/office/drawing/2014/main" id="{ACDE471F-4770-4E9C-83C6-20770DB2B2B3}"/>
                </a:ext>
              </a:extLst>
            </xdr:cNvPr>
            <xdr:cNvSpPr txBox="1"/>
          </xdr:nvSpPr>
          <xdr:spPr>
            <a:xfrm>
              <a:off x="3200400" y="7905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6</xdr:col>
      <xdr:colOff>266700</xdr:colOff>
      <xdr:row>12</xdr:row>
      <xdr:rowOff>85725</xdr:rowOff>
    </xdr:from>
    <xdr:ext cx="65" cy="156518"/>
    <xdr:sp macro="" textlink="">
      <xdr:nvSpPr>
        <xdr:cNvPr id="3" name="TextBox 2">
          <a:extLst>
            <a:ext uri="{FF2B5EF4-FFF2-40B4-BE49-F238E27FC236}">
              <a16:creationId xmlns:a16="http://schemas.microsoft.com/office/drawing/2014/main" id="{A00A089D-A128-4C12-B2A4-0955975EADDA}"/>
            </a:ext>
          </a:extLst>
        </xdr:cNvPr>
        <xdr:cNvSpPr txBox="1"/>
      </xdr:nvSpPr>
      <xdr:spPr>
        <a:xfrm>
          <a:off x="3627120" y="2409825"/>
          <a:ext cx="65"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000"/>
        </a:p>
      </xdr:txBody>
    </xdr:sp>
    <xdr:clientData/>
  </xdr:oneCellAnchor>
  <xdr:oneCellAnchor>
    <xdr:from>
      <xdr:col>6</xdr:col>
      <xdr:colOff>352425</xdr:colOff>
      <xdr:row>4</xdr:row>
      <xdr:rowOff>28575</xdr:rowOff>
    </xdr:from>
    <xdr:ext cx="363112" cy="156518"/>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3CF9FF0D-D415-4218-A07D-432707E73B7D}"/>
                </a:ext>
              </a:extLst>
            </xdr:cNvPr>
            <xdr:cNvSpPr txBox="1"/>
          </xdr:nvSpPr>
          <xdr:spPr>
            <a:xfrm>
              <a:off x="3533775" y="80010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4" name="TextBox 3">
              <a:extLst>
                <a:ext uri="{FF2B5EF4-FFF2-40B4-BE49-F238E27FC236}">
                  <a16:creationId xmlns:a16="http://schemas.microsoft.com/office/drawing/2014/main" id="{3CF9FF0D-D415-4218-A07D-432707E73B7D}"/>
                </a:ext>
              </a:extLst>
            </xdr:cNvPr>
            <xdr:cNvSpPr txBox="1"/>
          </xdr:nvSpPr>
          <xdr:spPr>
            <a:xfrm>
              <a:off x="3533775" y="80010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7</xdr:col>
      <xdr:colOff>352425</xdr:colOff>
      <xdr:row>4</xdr:row>
      <xdr:rowOff>38100</xdr:rowOff>
    </xdr:from>
    <xdr:ext cx="363112" cy="156518"/>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1A820285-3F18-4FB0-A12F-65463F2CF360}"/>
                </a:ext>
              </a:extLst>
            </xdr:cNvPr>
            <xdr:cNvSpPr txBox="1"/>
          </xdr:nvSpPr>
          <xdr:spPr>
            <a:xfrm>
              <a:off x="4552950" y="80962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5" name="TextBox 4">
              <a:extLst>
                <a:ext uri="{FF2B5EF4-FFF2-40B4-BE49-F238E27FC236}">
                  <a16:creationId xmlns:a16="http://schemas.microsoft.com/office/drawing/2014/main" id="{1A820285-3F18-4FB0-A12F-65463F2CF360}"/>
                </a:ext>
              </a:extLst>
            </xdr:cNvPr>
            <xdr:cNvSpPr txBox="1"/>
          </xdr:nvSpPr>
          <xdr:spPr>
            <a:xfrm>
              <a:off x="4552950" y="80962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7</xdr:col>
      <xdr:colOff>400050</xdr:colOff>
      <xdr:row>2</xdr:row>
      <xdr:rowOff>76200</xdr:rowOff>
    </xdr:from>
    <xdr:ext cx="278538" cy="182935"/>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E810A127-3ED8-57EF-6CA8-29B875784A1C}"/>
                </a:ext>
              </a:extLst>
            </xdr:cNvPr>
            <xdr:cNvSpPr txBox="1"/>
          </xdr:nvSpPr>
          <xdr:spPr>
            <a:xfrm>
              <a:off x="4667250" y="381000"/>
              <a:ext cx="27853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𝐵𝐸</m:t>
                        </m:r>
                      </m:e>
                      <m:sub>
                        <m:r>
                          <a:rPr lang="en-US" sz="1100" b="0" i="1">
                            <a:latin typeface="Cambria Math" panose="02040503050406030204" pitchFamily="18" charset="0"/>
                          </a:rPr>
                          <m:t>𝑦</m:t>
                        </m:r>
                      </m:sub>
                    </m:sSub>
                  </m:oMath>
                </m:oMathPara>
              </a14:m>
              <a:endParaRPr lang="en-US" sz="1100"/>
            </a:p>
          </xdr:txBody>
        </xdr:sp>
      </mc:Choice>
      <mc:Fallback xmlns="">
        <xdr:sp macro="" textlink="">
          <xdr:nvSpPr>
            <xdr:cNvPr id="6" name="TextBox 5">
              <a:extLst>
                <a:ext uri="{FF2B5EF4-FFF2-40B4-BE49-F238E27FC236}">
                  <a16:creationId xmlns:a16="http://schemas.microsoft.com/office/drawing/2014/main" id="{E810A127-3ED8-57EF-6CA8-29B875784A1C}"/>
                </a:ext>
              </a:extLst>
            </xdr:cNvPr>
            <xdr:cNvSpPr txBox="1"/>
          </xdr:nvSpPr>
          <xdr:spPr>
            <a:xfrm>
              <a:off x="4667250" y="381000"/>
              <a:ext cx="27853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𝐵𝐸〗_𝑦</a:t>
              </a:r>
              <a:endParaRPr lang="en-US" sz="1100"/>
            </a:p>
          </xdr:txBody>
        </xdr:sp>
      </mc:Fallback>
    </mc:AlternateContent>
    <xdr:clientData/>
  </xdr:oneCellAnchor>
  <xdr:oneCellAnchor>
    <xdr:from>
      <xdr:col>6</xdr:col>
      <xdr:colOff>142875</xdr:colOff>
      <xdr:row>2</xdr:row>
      <xdr:rowOff>47625</xdr:rowOff>
    </xdr:from>
    <xdr:ext cx="278538" cy="182935"/>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DF11FEC3-0210-4441-AC4B-D684D018E6EF}"/>
                </a:ext>
              </a:extLst>
            </xdr:cNvPr>
            <xdr:cNvSpPr txBox="1"/>
          </xdr:nvSpPr>
          <xdr:spPr>
            <a:xfrm>
              <a:off x="3419475" y="337185"/>
              <a:ext cx="27853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𝐵𝐸</m:t>
                        </m:r>
                      </m:e>
                      <m:sub>
                        <m:r>
                          <a:rPr lang="en-US" sz="1100" b="0" i="1">
                            <a:latin typeface="Cambria Math" panose="02040503050406030204" pitchFamily="18" charset="0"/>
                          </a:rPr>
                          <m:t>𝑦</m:t>
                        </m:r>
                      </m:sub>
                    </m:sSub>
                  </m:oMath>
                </m:oMathPara>
              </a14:m>
              <a:endParaRPr lang="en-US" sz="1100"/>
            </a:p>
          </xdr:txBody>
        </xdr:sp>
      </mc:Choice>
      <mc:Fallback xmlns="">
        <xdr:sp macro="" textlink="">
          <xdr:nvSpPr>
            <xdr:cNvPr id="7" name="TextBox 6">
              <a:extLst>
                <a:ext uri="{FF2B5EF4-FFF2-40B4-BE49-F238E27FC236}">
                  <a16:creationId xmlns:a16="http://schemas.microsoft.com/office/drawing/2014/main" id="{DF11FEC3-0210-4441-AC4B-D684D018E6EF}"/>
                </a:ext>
              </a:extLst>
            </xdr:cNvPr>
            <xdr:cNvSpPr txBox="1"/>
          </xdr:nvSpPr>
          <xdr:spPr>
            <a:xfrm>
              <a:off x="3419475" y="337185"/>
              <a:ext cx="27853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𝐵𝐸〗_𝑦</a:t>
              </a:r>
              <a:endParaRPr lang="en-US" sz="1100"/>
            </a:p>
          </xdr:txBody>
        </xdr:sp>
      </mc:Fallback>
    </mc:AlternateContent>
    <xdr:clientData/>
  </xdr:oneCellAnchor>
  <xdr:oneCellAnchor>
    <xdr:from>
      <xdr:col>5</xdr:col>
      <xdr:colOff>114300</xdr:colOff>
      <xdr:row>2</xdr:row>
      <xdr:rowOff>38100</xdr:rowOff>
    </xdr:from>
    <xdr:ext cx="278538" cy="182935"/>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A8F7D989-811A-42E0-BA0D-0BDCF08C3F8F}"/>
                </a:ext>
              </a:extLst>
            </xdr:cNvPr>
            <xdr:cNvSpPr txBox="1"/>
          </xdr:nvSpPr>
          <xdr:spPr>
            <a:xfrm>
              <a:off x="2667000" y="327660"/>
              <a:ext cx="27853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𝐵𝐸</m:t>
                        </m:r>
                      </m:e>
                      <m:sub>
                        <m:r>
                          <a:rPr lang="en-US" sz="1100" b="0" i="1">
                            <a:latin typeface="Cambria Math" panose="02040503050406030204" pitchFamily="18" charset="0"/>
                          </a:rPr>
                          <m:t>𝑦</m:t>
                        </m:r>
                      </m:sub>
                    </m:sSub>
                  </m:oMath>
                </m:oMathPara>
              </a14:m>
              <a:endParaRPr lang="en-US" sz="1100"/>
            </a:p>
          </xdr:txBody>
        </xdr:sp>
      </mc:Choice>
      <mc:Fallback xmlns="">
        <xdr:sp macro="" textlink="">
          <xdr:nvSpPr>
            <xdr:cNvPr id="8" name="TextBox 7">
              <a:extLst>
                <a:ext uri="{FF2B5EF4-FFF2-40B4-BE49-F238E27FC236}">
                  <a16:creationId xmlns:a16="http://schemas.microsoft.com/office/drawing/2014/main" id="{A8F7D989-811A-42E0-BA0D-0BDCF08C3F8F}"/>
                </a:ext>
              </a:extLst>
            </xdr:cNvPr>
            <xdr:cNvSpPr txBox="1"/>
          </xdr:nvSpPr>
          <xdr:spPr>
            <a:xfrm>
              <a:off x="2667000" y="327660"/>
              <a:ext cx="27853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𝐵𝐸〗_𝑦</a:t>
              </a:r>
              <a:endParaRPr lang="en-US"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oneCellAnchor>
    <xdr:from>
      <xdr:col>2</xdr:col>
      <xdr:colOff>266700</xdr:colOff>
      <xdr:row>3</xdr:row>
      <xdr:rowOff>9525</xdr:rowOff>
    </xdr:from>
    <xdr:ext cx="4069511" cy="183320"/>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8789B0AD-FC0C-4058-829F-D4753093851A}"/>
                </a:ext>
              </a:extLst>
            </xdr:cNvPr>
            <xdr:cNvSpPr txBox="1"/>
          </xdr:nvSpPr>
          <xdr:spPr>
            <a:xfrm>
              <a:off x="1135380" y="558165"/>
              <a:ext cx="4069511"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𝑦</m:t>
                        </m:r>
                      </m:sub>
                    </m:sSub>
                    <m:r>
                      <a:rPr lang="en-US" sz="1100" b="0" i="1">
                        <a:latin typeface="Cambria Math" panose="02040503050406030204" pitchFamily="18" charset="0"/>
                      </a:rPr>
                      <m:t>= </m:t>
                    </m:r>
                    <m:sSub>
                      <m:sSubPr>
                        <m:ctrlPr>
                          <a:rPr lang="en-US" sz="1100" b="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𝑡𝑟𝑎𝑛𝑠𝑝</m:t>
                        </m:r>
                        <m:r>
                          <a:rPr lang="en-US" sz="1100" b="0" i="1">
                            <a:latin typeface="Cambria Math" panose="02040503050406030204" pitchFamily="18" charset="0"/>
                          </a:rPr>
                          <m:t>,</m:t>
                        </m:r>
                        <m:r>
                          <a:rPr lang="en-US" sz="1100" b="0" i="1">
                            <a:latin typeface="Cambria Math" panose="02040503050406030204" pitchFamily="18" charset="0"/>
                          </a:rPr>
                          <m:t>𝑦</m:t>
                        </m:r>
                      </m:sub>
                    </m:sSub>
                    <m:r>
                      <a:rPr lang="en-US" sz="1100" b="0" i="1">
                        <a:latin typeface="Cambria Math" panose="02040503050406030204" pitchFamily="18" charset="0"/>
                      </a:rPr>
                      <m:t>+ </m:t>
                    </m:r>
                    <m:sSub>
                      <m:sSubPr>
                        <m:ctrlPr>
                          <a:rPr lang="en-US" sz="1100" b="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𝑝𝑜𝑤𝑒𝑟</m:t>
                        </m:r>
                        <m:r>
                          <a:rPr lang="en-US" sz="1100" b="0" i="1">
                            <a:latin typeface="Cambria Math" panose="02040503050406030204" pitchFamily="18" charset="0"/>
                          </a:rPr>
                          <m:t>,</m:t>
                        </m:r>
                        <m:r>
                          <a:rPr lang="en-US" sz="1100" b="0" i="1">
                            <a:latin typeface="Cambria Math" panose="02040503050406030204" pitchFamily="18" charset="0"/>
                          </a:rPr>
                          <m:t>𝑦</m:t>
                        </m:r>
                      </m:sub>
                    </m:sSub>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𝑠𝑡𝑜𝑟𝑎𝑔𝑒</m:t>
                        </m:r>
                        <m:r>
                          <a:rPr lang="en-US" sz="1100" b="0" i="1">
                            <a:latin typeface="Cambria Math" panose="02040503050406030204" pitchFamily="18" charset="0"/>
                          </a:rPr>
                          <m:t>,</m:t>
                        </m:r>
                        <m:r>
                          <a:rPr lang="en-US" sz="1100" b="0" i="1">
                            <a:latin typeface="Cambria Math" panose="02040503050406030204" pitchFamily="18" charset="0"/>
                          </a:rPr>
                          <m:t>𝑦</m:t>
                        </m:r>
                      </m:sub>
                    </m:sSub>
                    <m:r>
                      <a:rPr lang="en-US" sz="1100" b="0" i="1">
                        <a:latin typeface="Cambria Math" panose="02040503050406030204" pitchFamily="18" charset="0"/>
                      </a:rPr>
                      <m:t>+ </m:t>
                    </m:r>
                    <m:sSub>
                      <m:sSubPr>
                        <m:ctrlPr>
                          <a:rPr lang="en-US" sz="1100" b="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𝑃𝐿𝑦</m:t>
                        </m:r>
                      </m:sub>
                    </m:sSub>
                    <m:r>
                      <a:rPr lang="en-US" sz="1100" b="0" i="1">
                        <a:latin typeface="Cambria Math" panose="02040503050406030204" pitchFamily="18" charset="0"/>
                      </a:rPr>
                      <m:t>+</m:t>
                    </m:r>
                    <m:r>
                      <a:rPr lang="en-US" sz="1100" b="0" i="1">
                        <a:latin typeface="Cambria Math" panose="02040503050406030204" pitchFamily="18" charset="0"/>
                        <a:ea typeface="Cambria Math" panose="02040503050406030204" pitchFamily="18" charset="0"/>
                      </a:rPr>
                      <m:t> </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𝑃𝐸</m:t>
                        </m:r>
                      </m:e>
                      <m:sub>
                        <m:r>
                          <a:rPr lang="en-US" sz="1100" b="0" i="1">
                            <a:latin typeface="Cambria Math" panose="02040503050406030204" pitchFamily="18" charset="0"/>
                            <a:ea typeface="Cambria Math" panose="02040503050406030204" pitchFamily="18" charset="0"/>
                          </a:rPr>
                          <m:t>𝑓𝑙𝑎𝑟𝑒</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𝑦</m:t>
                        </m:r>
                      </m:sub>
                    </m:sSub>
                  </m:oMath>
                </m:oMathPara>
              </a14:m>
              <a:endParaRPr lang="en-US" sz="1100"/>
            </a:p>
          </xdr:txBody>
        </xdr:sp>
      </mc:Choice>
      <mc:Fallback xmlns="">
        <xdr:sp macro="" textlink="">
          <xdr:nvSpPr>
            <xdr:cNvPr id="2" name="TextBox 1">
              <a:extLst>
                <a:ext uri="{FF2B5EF4-FFF2-40B4-BE49-F238E27FC236}">
                  <a16:creationId xmlns:a16="http://schemas.microsoft.com/office/drawing/2014/main" id="{8789B0AD-FC0C-4058-829F-D4753093851A}"/>
                </a:ext>
              </a:extLst>
            </xdr:cNvPr>
            <xdr:cNvSpPr txBox="1"/>
          </xdr:nvSpPr>
          <xdr:spPr>
            <a:xfrm>
              <a:off x="1135380" y="558165"/>
              <a:ext cx="4069511"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𝑃𝐸〗_𝑦= 〖𝑃𝐸〗_(𝑡𝑟𝑎𝑛𝑠𝑝,𝑦)+ 〖𝑃𝐸〗_(𝑝𝑜𝑤𝑒𝑟,𝑦)+〖𝑃𝐸〗_(𝑠𝑡𝑜𝑟𝑎𝑔𝑒,𝑦)+ 〖𝑃𝐸〗_𝑃𝐿𝑦+</a:t>
              </a:r>
              <a:r>
                <a:rPr lang="en-US" sz="1100" b="0" i="0">
                  <a:latin typeface="Cambria Math" panose="02040503050406030204" pitchFamily="18" charset="0"/>
                  <a:ea typeface="Cambria Math" panose="02040503050406030204" pitchFamily="18" charset="0"/>
                </a:rPr>
                <a:t> 〖𝑃𝐸〗_(𝑓𝑙𝑎𝑟𝑒,𝑦)</a:t>
              </a:r>
              <a:endParaRPr lang="en-US" sz="1100"/>
            </a:p>
          </xdr:txBody>
        </xdr:sp>
      </mc:Fallback>
    </mc:AlternateContent>
    <xdr:clientData/>
  </xdr:oneCellAnchor>
  <xdr:oneCellAnchor>
    <xdr:from>
      <xdr:col>1</xdr:col>
      <xdr:colOff>419100</xdr:colOff>
      <xdr:row>5</xdr:row>
      <xdr:rowOff>9525</xdr:rowOff>
    </xdr:from>
    <xdr:ext cx="273408" cy="182935"/>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93D32C82-E4B4-4DAA-8EA0-B933136D1EC8}"/>
                </a:ext>
              </a:extLst>
            </xdr:cNvPr>
            <xdr:cNvSpPr txBox="1"/>
          </xdr:nvSpPr>
          <xdr:spPr>
            <a:xfrm>
              <a:off x="2247900" y="1152525"/>
              <a:ext cx="27340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𝑦</m:t>
                        </m:r>
                      </m:sub>
                    </m:sSub>
                  </m:oMath>
                </m:oMathPara>
              </a14:m>
              <a:endParaRPr lang="en-US" sz="1100"/>
            </a:p>
          </xdr:txBody>
        </xdr:sp>
      </mc:Choice>
      <mc:Fallback xmlns="">
        <xdr:sp macro="" textlink="">
          <xdr:nvSpPr>
            <xdr:cNvPr id="3" name="TextBox 2">
              <a:extLst>
                <a:ext uri="{FF2B5EF4-FFF2-40B4-BE49-F238E27FC236}">
                  <a16:creationId xmlns:a16="http://schemas.microsoft.com/office/drawing/2014/main" id="{93D32C82-E4B4-4DAA-8EA0-B933136D1EC8}"/>
                </a:ext>
              </a:extLst>
            </xdr:cNvPr>
            <xdr:cNvSpPr txBox="1"/>
          </xdr:nvSpPr>
          <xdr:spPr>
            <a:xfrm>
              <a:off x="2247900" y="1152525"/>
              <a:ext cx="27340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𝑃𝐸〗_𝑦</a:t>
              </a:r>
              <a:endParaRPr lang="en-US" sz="1100"/>
            </a:p>
          </xdr:txBody>
        </xdr:sp>
      </mc:Fallback>
    </mc:AlternateContent>
    <xdr:clientData/>
  </xdr:oneCellAnchor>
  <xdr:oneCellAnchor>
    <xdr:from>
      <xdr:col>1</xdr:col>
      <xdr:colOff>371475</xdr:colOff>
      <xdr:row>6</xdr:row>
      <xdr:rowOff>0</xdr:rowOff>
    </xdr:from>
    <xdr:ext cx="641458" cy="182935"/>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FFAB85E6-2BEC-4712-A558-7D9C8F03A126}"/>
                </a:ext>
              </a:extLst>
            </xdr:cNvPr>
            <xdr:cNvSpPr txBox="1"/>
          </xdr:nvSpPr>
          <xdr:spPr>
            <a:xfrm>
              <a:off x="2200275" y="1514475"/>
              <a:ext cx="64145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𝑡𝑟𝑎𝑛𝑠𝑝</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5" name="TextBox 4">
              <a:extLst>
                <a:ext uri="{FF2B5EF4-FFF2-40B4-BE49-F238E27FC236}">
                  <a16:creationId xmlns:a16="http://schemas.microsoft.com/office/drawing/2014/main" id="{FFAB85E6-2BEC-4712-A558-7D9C8F03A126}"/>
                </a:ext>
              </a:extLst>
            </xdr:cNvPr>
            <xdr:cNvSpPr txBox="1"/>
          </xdr:nvSpPr>
          <xdr:spPr>
            <a:xfrm>
              <a:off x="2200275" y="1514475"/>
              <a:ext cx="64145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𝑃𝐸〗_(𝑡𝑟𝑎𝑛𝑠𝑝,𝑦)</a:t>
              </a:r>
              <a:endParaRPr lang="en-US" sz="1100"/>
            </a:p>
          </xdr:txBody>
        </xdr:sp>
      </mc:Fallback>
    </mc:AlternateContent>
    <xdr:clientData/>
  </xdr:oneCellAnchor>
  <xdr:oneCellAnchor>
    <xdr:from>
      <xdr:col>1</xdr:col>
      <xdr:colOff>381000</xdr:colOff>
      <xdr:row>7</xdr:row>
      <xdr:rowOff>0</xdr:rowOff>
    </xdr:from>
    <xdr:ext cx="617861" cy="182935"/>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A1F8323E-29D9-41DB-AC33-A080FBAFAB31}"/>
                </a:ext>
              </a:extLst>
            </xdr:cNvPr>
            <xdr:cNvSpPr txBox="1"/>
          </xdr:nvSpPr>
          <xdr:spPr>
            <a:xfrm>
              <a:off x="2209800" y="1905000"/>
              <a:ext cx="617861"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𝑝𝑜𝑤𝑒𝑟</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7" name="TextBox 6">
              <a:extLst>
                <a:ext uri="{FF2B5EF4-FFF2-40B4-BE49-F238E27FC236}">
                  <a16:creationId xmlns:a16="http://schemas.microsoft.com/office/drawing/2014/main" id="{A1F8323E-29D9-41DB-AC33-A080FBAFAB31}"/>
                </a:ext>
              </a:extLst>
            </xdr:cNvPr>
            <xdr:cNvSpPr txBox="1"/>
          </xdr:nvSpPr>
          <xdr:spPr>
            <a:xfrm>
              <a:off x="2209800" y="1905000"/>
              <a:ext cx="617861"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𝑃𝐸〗_(𝑝𝑜𝑤𝑒𝑟,𝑦)</a:t>
              </a:r>
              <a:endParaRPr lang="en-US" sz="1100"/>
            </a:p>
          </xdr:txBody>
        </xdr:sp>
      </mc:Fallback>
    </mc:AlternateContent>
    <xdr:clientData/>
  </xdr:oneCellAnchor>
  <xdr:oneCellAnchor>
    <xdr:from>
      <xdr:col>1</xdr:col>
      <xdr:colOff>371475</xdr:colOff>
      <xdr:row>8</xdr:row>
      <xdr:rowOff>0</xdr:rowOff>
    </xdr:from>
    <xdr:ext cx="696024" cy="183320"/>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D24E6D8-6D2C-4C77-A018-067ACF8F3324}"/>
                </a:ext>
              </a:extLst>
            </xdr:cNvPr>
            <xdr:cNvSpPr txBox="1"/>
          </xdr:nvSpPr>
          <xdr:spPr>
            <a:xfrm>
              <a:off x="1695450" y="2200275"/>
              <a:ext cx="696024"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𝑠𝑡𝑜𝑟𝑎𝑔𝑒</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8" name="TextBox 7">
              <a:extLst>
                <a:ext uri="{FF2B5EF4-FFF2-40B4-BE49-F238E27FC236}">
                  <a16:creationId xmlns:a16="http://schemas.microsoft.com/office/drawing/2014/main" id="{0D24E6D8-6D2C-4C77-A018-067ACF8F3324}"/>
                </a:ext>
              </a:extLst>
            </xdr:cNvPr>
            <xdr:cNvSpPr txBox="1"/>
          </xdr:nvSpPr>
          <xdr:spPr>
            <a:xfrm>
              <a:off x="1695450" y="2200275"/>
              <a:ext cx="696024"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𝑃𝐸〗_(𝑠𝑡𝑜𝑟𝑎𝑔𝑒,𝑦)</a:t>
              </a:r>
              <a:endParaRPr lang="en-US" sz="1100"/>
            </a:p>
          </xdr:txBody>
        </xdr:sp>
      </mc:Fallback>
    </mc:AlternateContent>
    <xdr:clientData/>
  </xdr:oneCellAnchor>
  <xdr:oneCellAnchor>
    <xdr:from>
      <xdr:col>1</xdr:col>
      <xdr:colOff>361950</xdr:colOff>
      <xdr:row>9</xdr:row>
      <xdr:rowOff>0</xdr:rowOff>
    </xdr:from>
    <xdr:ext cx="396262" cy="182935"/>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C69549CE-4711-4565-92E4-417C32DC43AD}"/>
                </a:ext>
              </a:extLst>
            </xdr:cNvPr>
            <xdr:cNvSpPr txBox="1"/>
          </xdr:nvSpPr>
          <xdr:spPr>
            <a:xfrm>
              <a:off x="1685925" y="2581275"/>
              <a:ext cx="39626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𝑃𝐿𝑦</m:t>
                        </m:r>
                      </m:sub>
                    </m:sSub>
                  </m:oMath>
                </m:oMathPara>
              </a14:m>
              <a:endParaRPr lang="en-US" sz="1100"/>
            </a:p>
          </xdr:txBody>
        </xdr:sp>
      </mc:Choice>
      <mc:Fallback xmlns="">
        <xdr:sp macro="" textlink="">
          <xdr:nvSpPr>
            <xdr:cNvPr id="9" name="TextBox 8">
              <a:extLst>
                <a:ext uri="{FF2B5EF4-FFF2-40B4-BE49-F238E27FC236}">
                  <a16:creationId xmlns:a16="http://schemas.microsoft.com/office/drawing/2014/main" id="{C69549CE-4711-4565-92E4-417C32DC43AD}"/>
                </a:ext>
              </a:extLst>
            </xdr:cNvPr>
            <xdr:cNvSpPr txBox="1"/>
          </xdr:nvSpPr>
          <xdr:spPr>
            <a:xfrm>
              <a:off x="1685925" y="2581275"/>
              <a:ext cx="39626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𝑃𝐸〗_𝑃𝐿𝑦</a:t>
              </a:r>
              <a:endParaRPr lang="en-US" sz="1100"/>
            </a:p>
          </xdr:txBody>
        </xdr:sp>
      </mc:Fallback>
    </mc:AlternateContent>
    <xdr:clientData/>
  </xdr:oneCellAnchor>
  <xdr:oneCellAnchor>
    <xdr:from>
      <xdr:col>1</xdr:col>
      <xdr:colOff>314325</xdr:colOff>
      <xdr:row>10</xdr:row>
      <xdr:rowOff>0</xdr:rowOff>
    </xdr:from>
    <xdr:ext cx="561820" cy="183127"/>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5F4A2C69-0662-410F-A496-D6AC5BC3D03C}"/>
                </a:ext>
              </a:extLst>
            </xdr:cNvPr>
            <xdr:cNvSpPr txBox="1"/>
          </xdr:nvSpPr>
          <xdr:spPr>
            <a:xfrm>
              <a:off x="1638300" y="3086100"/>
              <a:ext cx="561820" cy="183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𝑓𝑙𝑎𝑟𝑒</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10" name="TextBox 9">
              <a:extLst>
                <a:ext uri="{FF2B5EF4-FFF2-40B4-BE49-F238E27FC236}">
                  <a16:creationId xmlns:a16="http://schemas.microsoft.com/office/drawing/2014/main" id="{5F4A2C69-0662-410F-A496-D6AC5BC3D03C}"/>
                </a:ext>
              </a:extLst>
            </xdr:cNvPr>
            <xdr:cNvSpPr txBox="1"/>
          </xdr:nvSpPr>
          <xdr:spPr>
            <a:xfrm>
              <a:off x="1638300" y="3086100"/>
              <a:ext cx="561820" cy="183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𝑃𝐸〗_(𝑓𝑙𝑎𝑟𝑒,𝑦)</a:t>
              </a:r>
              <a:endParaRPr lang="en-US" sz="1100"/>
            </a:p>
          </xdr:txBody>
        </xdr:sp>
      </mc:Fallback>
    </mc:AlternateContent>
    <xdr:clientData/>
  </xdr:oneCellAnchor>
  <xdr:oneCellAnchor>
    <xdr:from>
      <xdr:col>2</xdr:col>
      <xdr:colOff>0</xdr:colOff>
      <xdr:row>13</xdr:row>
      <xdr:rowOff>0</xdr:rowOff>
    </xdr:from>
    <xdr:ext cx="641458" cy="182935"/>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E3C39BC6-CDB6-4C0A-8501-7A2A0F8B405C}"/>
                </a:ext>
              </a:extLst>
            </xdr:cNvPr>
            <xdr:cNvSpPr txBox="1"/>
          </xdr:nvSpPr>
          <xdr:spPr>
            <a:xfrm>
              <a:off x="243840" y="2377440"/>
              <a:ext cx="64145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𝑡𝑟𝑎𝑛𝑠𝑝</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22" name="TextBox 21">
              <a:extLst>
                <a:ext uri="{FF2B5EF4-FFF2-40B4-BE49-F238E27FC236}">
                  <a16:creationId xmlns:a16="http://schemas.microsoft.com/office/drawing/2014/main" id="{E3C39BC6-CDB6-4C0A-8501-7A2A0F8B405C}"/>
                </a:ext>
              </a:extLst>
            </xdr:cNvPr>
            <xdr:cNvSpPr txBox="1"/>
          </xdr:nvSpPr>
          <xdr:spPr>
            <a:xfrm>
              <a:off x="243840" y="2377440"/>
              <a:ext cx="64145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𝑃𝐸〗_(𝑡𝑟𝑎𝑛𝑠𝑝,𝑦)</a:t>
              </a:r>
              <a:endParaRPr lang="en-US" sz="1100"/>
            </a:p>
          </xdr:txBody>
        </xdr:sp>
      </mc:Fallback>
    </mc:AlternateContent>
    <xdr:clientData/>
  </xdr:oneCellAnchor>
  <xdr:oneCellAnchor>
    <xdr:from>
      <xdr:col>2</xdr:col>
      <xdr:colOff>0</xdr:colOff>
      <xdr:row>15</xdr:row>
      <xdr:rowOff>0</xdr:rowOff>
    </xdr:from>
    <xdr:ext cx="696024" cy="183320"/>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D9B09532-C287-444E-BFA6-F7CB5A6C5720}"/>
                </a:ext>
              </a:extLst>
            </xdr:cNvPr>
            <xdr:cNvSpPr txBox="1"/>
          </xdr:nvSpPr>
          <xdr:spPr>
            <a:xfrm>
              <a:off x="868680" y="2766060"/>
              <a:ext cx="696024"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𝑠𝑡𝑜𝑟𝑎𝑔𝑒</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23" name="TextBox 22">
              <a:extLst>
                <a:ext uri="{FF2B5EF4-FFF2-40B4-BE49-F238E27FC236}">
                  <a16:creationId xmlns:a16="http://schemas.microsoft.com/office/drawing/2014/main" id="{D9B09532-C287-444E-BFA6-F7CB5A6C5720}"/>
                </a:ext>
              </a:extLst>
            </xdr:cNvPr>
            <xdr:cNvSpPr txBox="1"/>
          </xdr:nvSpPr>
          <xdr:spPr>
            <a:xfrm>
              <a:off x="868680" y="2766060"/>
              <a:ext cx="696024"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𝑃𝐸〗_(𝑠𝑡𝑜𝑟𝑎𝑔𝑒,𝑦)</a:t>
              </a:r>
              <a:endParaRPr lang="en-US" sz="1100"/>
            </a:p>
          </xdr:txBody>
        </xdr:sp>
      </mc:Fallback>
    </mc:AlternateContent>
    <xdr:clientData/>
  </xdr:oneCellAnchor>
  <xdr:oneCellAnchor>
    <xdr:from>
      <xdr:col>2</xdr:col>
      <xdr:colOff>0</xdr:colOff>
      <xdr:row>31</xdr:row>
      <xdr:rowOff>0</xdr:rowOff>
    </xdr:from>
    <xdr:ext cx="617861" cy="182935"/>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F3CC22CF-F75F-4900-997A-AE7FCDD15C56}"/>
                </a:ext>
              </a:extLst>
            </xdr:cNvPr>
            <xdr:cNvSpPr txBox="1"/>
          </xdr:nvSpPr>
          <xdr:spPr>
            <a:xfrm>
              <a:off x="868680" y="3863340"/>
              <a:ext cx="617861"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𝑝𝑜𝑤𝑒𝑟</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27" name="TextBox 26">
              <a:extLst>
                <a:ext uri="{FF2B5EF4-FFF2-40B4-BE49-F238E27FC236}">
                  <a16:creationId xmlns:a16="http://schemas.microsoft.com/office/drawing/2014/main" id="{F3CC22CF-F75F-4900-997A-AE7FCDD15C56}"/>
                </a:ext>
              </a:extLst>
            </xdr:cNvPr>
            <xdr:cNvSpPr txBox="1"/>
          </xdr:nvSpPr>
          <xdr:spPr>
            <a:xfrm>
              <a:off x="868680" y="3863340"/>
              <a:ext cx="617861"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𝑃𝐸〗_(𝑝𝑜𝑤𝑒𝑟,𝑦)</a:t>
              </a:r>
              <a:endParaRPr lang="en-US" sz="1100"/>
            </a:p>
          </xdr:txBody>
        </xdr:sp>
      </mc:Fallback>
    </mc:AlternateContent>
    <xdr:clientData/>
  </xdr:oneCellAnchor>
  <xdr:oneCellAnchor>
    <xdr:from>
      <xdr:col>4</xdr:col>
      <xdr:colOff>0</xdr:colOff>
      <xdr:row>31</xdr:row>
      <xdr:rowOff>0</xdr:rowOff>
    </xdr:from>
    <xdr:ext cx="427232" cy="182935"/>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999E7D4C-9082-4A19-B866-2DD578B1D6CA}"/>
                </a:ext>
              </a:extLst>
            </xdr:cNvPr>
            <xdr:cNvSpPr txBox="1"/>
          </xdr:nvSpPr>
          <xdr:spPr>
            <a:xfrm>
              <a:off x="2118360" y="3863340"/>
              <a:ext cx="42723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IN" sz="1100" b="0" i="1">
                            <a:latin typeface="Cambria Math" panose="02040503050406030204" pitchFamily="18" charset="0"/>
                          </a:rPr>
                          <m:t>𝐸𝐶</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28" name="TextBox 27">
              <a:extLst>
                <a:ext uri="{FF2B5EF4-FFF2-40B4-BE49-F238E27FC236}">
                  <a16:creationId xmlns:a16="http://schemas.microsoft.com/office/drawing/2014/main" id="{999E7D4C-9082-4A19-B866-2DD578B1D6CA}"/>
                </a:ext>
              </a:extLst>
            </xdr:cNvPr>
            <xdr:cNvSpPr txBox="1"/>
          </xdr:nvSpPr>
          <xdr:spPr>
            <a:xfrm>
              <a:off x="2118360" y="3863340"/>
              <a:ext cx="42723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a:t>
              </a:r>
              <a:r>
                <a:rPr lang="en-IN" sz="1100" b="0" i="0">
                  <a:latin typeface="Cambria Math" panose="02040503050406030204" pitchFamily="18" charset="0"/>
                </a:rPr>
                <a:t>𝐸𝐶</a:t>
              </a:r>
              <a:r>
                <a:rPr lang="en-US" sz="1100" b="0" i="0">
                  <a:latin typeface="Cambria Math" panose="02040503050406030204" pitchFamily="18" charset="0"/>
                </a:rPr>
                <a:t>,𝑦)</a:t>
              </a:r>
              <a:endParaRPr lang="en-US" sz="1100"/>
            </a:p>
          </xdr:txBody>
        </xdr:sp>
      </mc:Fallback>
    </mc:AlternateContent>
    <xdr:clientData/>
  </xdr:oneCellAnchor>
  <xdr:oneCellAnchor>
    <xdr:from>
      <xdr:col>5</xdr:col>
      <xdr:colOff>220980</xdr:colOff>
      <xdr:row>31</xdr:row>
      <xdr:rowOff>7620</xdr:rowOff>
    </xdr:from>
    <xdr:ext cx="425886" cy="182935"/>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3383AA49-8127-4F16-AE25-96373B7016C2}"/>
                </a:ext>
              </a:extLst>
            </xdr:cNvPr>
            <xdr:cNvSpPr txBox="1"/>
          </xdr:nvSpPr>
          <xdr:spPr>
            <a:xfrm>
              <a:off x="2964180" y="3870960"/>
              <a:ext cx="425886"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IN" sz="1100" b="0" i="1">
                            <a:latin typeface="Cambria Math" panose="02040503050406030204" pitchFamily="18" charset="0"/>
                          </a:rPr>
                          <m:t>𝐹𝐶</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30" name="TextBox 29">
              <a:extLst>
                <a:ext uri="{FF2B5EF4-FFF2-40B4-BE49-F238E27FC236}">
                  <a16:creationId xmlns:a16="http://schemas.microsoft.com/office/drawing/2014/main" id="{3383AA49-8127-4F16-AE25-96373B7016C2}"/>
                </a:ext>
              </a:extLst>
            </xdr:cNvPr>
            <xdr:cNvSpPr txBox="1"/>
          </xdr:nvSpPr>
          <xdr:spPr>
            <a:xfrm>
              <a:off x="2964180" y="3870960"/>
              <a:ext cx="425886"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a:t>
              </a:r>
              <a:r>
                <a:rPr lang="en-IN" sz="1100" b="0" i="0">
                  <a:latin typeface="Cambria Math" panose="02040503050406030204" pitchFamily="18" charset="0"/>
                </a:rPr>
                <a:t>𝐹𝐶</a:t>
              </a:r>
              <a:r>
                <a:rPr lang="en-US" sz="1100" b="0" i="0">
                  <a:latin typeface="Cambria Math" panose="02040503050406030204" pitchFamily="18" charset="0"/>
                </a:rPr>
                <a:t>,𝑦)</a:t>
              </a:r>
              <a:endParaRPr lang="en-US" sz="1100"/>
            </a:p>
          </xdr:txBody>
        </xdr:sp>
      </mc:Fallback>
    </mc:AlternateContent>
    <xdr:clientData/>
  </xdr:oneCellAnchor>
  <xdr:oneCellAnchor>
    <xdr:from>
      <xdr:col>2</xdr:col>
      <xdr:colOff>0</xdr:colOff>
      <xdr:row>33</xdr:row>
      <xdr:rowOff>0</xdr:rowOff>
    </xdr:from>
    <xdr:ext cx="425886" cy="182935"/>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FF430A5A-D033-48C6-92A8-4C10B2E649EE}"/>
                </a:ext>
              </a:extLst>
            </xdr:cNvPr>
            <xdr:cNvSpPr txBox="1"/>
          </xdr:nvSpPr>
          <xdr:spPr>
            <a:xfrm>
              <a:off x="868680" y="4229100"/>
              <a:ext cx="425886"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IN" sz="1100" b="0" i="1">
                            <a:latin typeface="Cambria Math" panose="02040503050406030204" pitchFamily="18" charset="0"/>
                          </a:rPr>
                          <m:t>𝐹𝐶</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31" name="TextBox 30">
              <a:extLst>
                <a:ext uri="{FF2B5EF4-FFF2-40B4-BE49-F238E27FC236}">
                  <a16:creationId xmlns:a16="http://schemas.microsoft.com/office/drawing/2014/main" id="{FF430A5A-D033-48C6-92A8-4C10B2E649EE}"/>
                </a:ext>
              </a:extLst>
            </xdr:cNvPr>
            <xdr:cNvSpPr txBox="1"/>
          </xdr:nvSpPr>
          <xdr:spPr>
            <a:xfrm>
              <a:off x="868680" y="4229100"/>
              <a:ext cx="425886"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a:t>
              </a:r>
              <a:r>
                <a:rPr lang="en-IN" sz="1100" b="0" i="0">
                  <a:latin typeface="Cambria Math" panose="02040503050406030204" pitchFamily="18" charset="0"/>
                </a:rPr>
                <a:t>𝐹𝐶</a:t>
              </a:r>
              <a:r>
                <a:rPr lang="en-US" sz="1100" b="0" i="0">
                  <a:latin typeface="Cambria Math" panose="02040503050406030204" pitchFamily="18" charset="0"/>
                </a:rPr>
                <a:t>,𝑦)</a:t>
              </a:r>
              <a:endParaRPr lang="en-US" sz="1100"/>
            </a:p>
          </xdr:txBody>
        </xdr:sp>
      </mc:Fallback>
    </mc:AlternateContent>
    <xdr:clientData/>
  </xdr:oneCellAnchor>
  <xdr:oneCellAnchor>
    <xdr:from>
      <xdr:col>2</xdr:col>
      <xdr:colOff>0</xdr:colOff>
      <xdr:row>35</xdr:row>
      <xdr:rowOff>0</xdr:rowOff>
    </xdr:from>
    <xdr:ext cx="427232" cy="182935"/>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EBEAC096-F0DD-44AE-8594-F1A673A2F431}"/>
                </a:ext>
              </a:extLst>
            </xdr:cNvPr>
            <xdr:cNvSpPr txBox="1"/>
          </xdr:nvSpPr>
          <xdr:spPr>
            <a:xfrm>
              <a:off x="868680" y="4594860"/>
              <a:ext cx="42723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IN" sz="1100" b="0" i="1">
                            <a:latin typeface="Cambria Math" panose="02040503050406030204" pitchFamily="18" charset="0"/>
                          </a:rPr>
                          <m:t>𝐸𝐶</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32" name="TextBox 31">
              <a:extLst>
                <a:ext uri="{FF2B5EF4-FFF2-40B4-BE49-F238E27FC236}">
                  <a16:creationId xmlns:a16="http://schemas.microsoft.com/office/drawing/2014/main" id="{EBEAC096-F0DD-44AE-8594-F1A673A2F431}"/>
                </a:ext>
              </a:extLst>
            </xdr:cNvPr>
            <xdr:cNvSpPr txBox="1"/>
          </xdr:nvSpPr>
          <xdr:spPr>
            <a:xfrm>
              <a:off x="868680" y="4594860"/>
              <a:ext cx="42723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a:t>
              </a:r>
              <a:r>
                <a:rPr lang="en-IN" sz="1100" b="0" i="0">
                  <a:latin typeface="Cambria Math" panose="02040503050406030204" pitchFamily="18" charset="0"/>
                </a:rPr>
                <a:t>𝐸𝐶</a:t>
              </a:r>
              <a:r>
                <a:rPr lang="en-US" sz="1100" b="0" i="0">
                  <a:latin typeface="Cambria Math" panose="02040503050406030204" pitchFamily="18" charset="0"/>
                </a:rPr>
                <a:t>,𝑦)</a:t>
              </a:r>
              <a:endParaRPr lang="en-US" sz="1100"/>
            </a:p>
          </xdr:txBody>
        </xdr:sp>
      </mc:Fallback>
    </mc:AlternateContent>
    <xdr:clientData/>
  </xdr:oneCellAnchor>
  <xdr:oneCellAnchor>
    <xdr:from>
      <xdr:col>4</xdr:col>
      <xdr:colOff>0</xdr:colOff>
      <xdr:row>35</xdr:row>
      <xdr:rowOff>0</xdr:rowOff>
    </xdr:from>
    <xdr:ext cx="2080249" cy="195438"/>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1D7CA27F-93C6-4C35-A89F-7E8DE7FA872E}"/>
                </a:ext>
              </a:extLst>
            </xdr:cNvPr>
            <xdr:cNvSpPr txBox="1"/>
          </xdr:nvSpPr>
          <xdr:spPr>
            <a:xfrm>
              <a:off x="2118360" y="4594860"/>
              <a:ext cx="2080249" cy="195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𝑄</m:t>
                        </m:r>
                      </m:e>
                      <m:sub>
                        <m:r>
                          <a:rPr lang="en-IN" sz="1100" b="0" i="1">
                            <a:latin typeface="Cambria Math" panose="02040503050406030204" pitchFamily="18" charset="0"/>
                          </a:rPr>
                          <m:t>𝐶𝐻</m:t>
                        </m:r>
                        <m:r>
                          <a:rPr lang="en-IN" sz="1100" b="0" i="1">
                            <a:latin typeface="Cambria Math" panose="02040503050406030204" pitchFamily="18" charset="0"/>
                          </a:rPr>
                          <m:t>4,</m:t>
                        </m:r>
                        <m:r>
                          <a:rPr lang="en-IN" sz="1100" b="0" i="1">
                            <a:latin typeface="Cambria Math" panose="02040503050406030204" pitchFamily="18" charset="0"/>
                          </a:rPr>
                          <m:t>𝑦</m:t>
                        </m:r>
                      </m:sub>
                    </m:sSub>
                    <m:r>
                      <a:rPr lang="en-US" sz="1100" i="1">
                        <a:latin typeface="Cambria Math" panose="02040503050406030204" pitchFamily="18" charset="0"/>
                        <a:ea typeface="Cambria Math" panose="02040503050406030204" pitchFamily="18" charset="0"/>
                      </a:rPr>
                      <m:t>×</m:t>
                    </m:r>
                    <m:sSub>
                      <m:sSubPr>
                        <m:ctrlPr>
                          <a:rPr lang="en-US" sz="1100" i="1">
                            <a:latin typeface="Cambria Math" panose="02040503050406030204" pitchFamily="18" charset="0"/>
                            <a:ea typeface="Cambria Math" panose="02040503050406030204" pitchFamily="18" charset="0"/>
                          </a:rPr>
                        </m:ctrlPr>
                      </m:sSubPr>
                      <m:e>
                        <m:r>
                          <a:rPr lang="en-IN" sz="1100" b="0" i="1">
                            <a:latin typeface="Cambria Math" panose="02040503050406030204" pitchFamily="18" charset="0"/>
                            <a:ea typeface="Cambria Math" panose="02040503050406030204" pitchFamily="18" charset="0"/>
                          </a:rPr>
                          <m:t>𝐹</m:t>
                        </m:r>
                      </m:e>
                      <m:sub>
                        <m:sSub>
                          <m:sSubPr>
                            <m:ctrlPr>
                              <a:rPr lang="en-US" sz="1100" i="1">
                                <a:latin typeface="Cambria Math" panose="02040503050406030204" pitchFamily="18" charset="0"/>
                                <a:ea typeface="Cambria Math" panose="02040503050406030204" pitchFamily="18" charset="0"/>
                              </a:rPr>
                            </m:ctrlPr>
                          </m:sSubPr>
                          <m:e>
                            <m:r>
                              <a:rPr lang="en-IN" sz="1100" b="0" i="1">
                                <a:latin typeface="Cambria Math" panose="02040503050406030204" pitchFamily="18" charset="0"/>
                                <a:ea typeface="Cambria Math" panose="02040503050406030204" pitchFamily="18" charset="0"/>
                              </a:rPr>
                              <m:t>𝐸𝐶</m:t>
                            </m:r>
                          </m:e>
                          <m:sub>
                            <m:r>
                              <a:rPr lang="en-IN" sz="1100" b="0" i="1">
                                <a:latin typeface="Cambria Math" panose="02040503050406030204" pitchFamily="18" charset="0"/>
                                <a:ea typeface="Cambria Math" panose="02040503050406030204" pitchFamily="18" charset="0"/>
                              </a:rPr>
                              <m:t>,</m:t>
                            </m:r>
                          </m:sub>
                        </m:sSub>
                        <m:r>
                          <a:rPr lang="en-US" sz="1100" b="0" i="1">
                            <a:latin typeface="Cambria Math" panose="02040503050406030204" pitchFamily="18" charset="0"/>
                            <a:ea typeface="Cambria Math" panose="02040503050406030204" pitchFamily="18" charset="0"/>
                          </a:rPr>
                          <m:t>𝑑𝑒𝑓𝑎𝑢𝑙𝑡</m:t>
                        </m:r>
                      </m:sub>
                    </m:sSub>
                    <m:r>
                      <a:rPr lang="en-US" sz="1100" i="1">
                        <a:latin typeface="Cambria Math" panose="02040503050406030204" pitchFamily="18" charset="0"/>
                        <a:ea typeface="Cambria Math" panose="02040503050406030204" pitchFamily="18" charset="0"/>
                      </a:rPr>
                      <m:t>×</m:t>
                    </m:r>
                    <m:sSub>
                      <m:sSubPr>
                        <m:ctrlPr>
                          <a:rPr lang="en-US" sz="1100" i="1">
                            <a:latin typeface="Cambria Math" panose="02040503050406030204" pitchFamily="18" charset="0"/>
                            <a:ea typeface="Cambria Math" panose="02040503050406030204" pitchFamily="18" charset="0"/>
                          </a:rPr>
                        </m:ctrlPr>
                      </m:sSubPr>
                      <m:e>
                        <m:r>
                          <a:rPr lang="en-IN" sz="1100" b="0" i="1">
                            <a:latin typeface="Cambria Math" panose="02040503050406030204" pitchFamily="18" charset="0"/>
                            <a:ea typeface="Cambria Math" panose="02040503050406030204" pitchFamily="18" charset="0"/>
                          </a:rPr>
                          <m:t>𝐸𝐹</m:t>
                        </m:r>
                      </m:e>
                      <m:sub>
                        <m:r>
                          <a:rPr lang="en-IN" sz="1100" b="0" i="1">
                            <a:latin typeface="Cambria Math" panose="02040503050406030204" pitchFamily="18" charset="0"/>
                            <a:ea typeface="Cambria Math" panose="02040503050406030204" pitchFamily="18" charset="0"/>
                          </a:rPr>
                          <m:t>𝐸𝐿</m:t>
                        </m:r>
                        <m:r>
                          <a:rPr lang="en-IN" sz="1100" b="0" i="1">
                            <a:latin typeface="Cambria Math" panose="02040503050406030204" pitchFamily="18" charset="0"/>
                            <a:ea typeface="Cambria Math" panose="02040503050406030204" pitchFamily="18" charset="0"/>
                          </a:rPr>
                          <m:t>,</m:t>
                        </m:r>
                        <m:r>
                          <a:rPr lang="en-IN" sz="1100" b="0" i="1">
                            <a:latin typeface="Cambria Math" panose="02040503050406030204" pitchFamily="18" charset="0"/>
                            <a:ea typeface="Cambria Math" panose="02040503050406030204" pitchFamily="18" charset="0"/>
                          </a:rPr>
                          <m:t>𝑑𝑒𝑓𝑎𝑢𝑙𝑡</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1D7CA27F-93C6-4C35-A89F-7E8DE7FA872E}"/>
                </a:ext>
              </a:extLst>
            </xdr:cNvPr>
            <xdr:cNvSpPr txBox="1"/>
          </xdr:nvSpPr>
          <xdr:spPr>
            <a:xfrm>
              <a:off x="2118360" y="4594860"/>
              <a:ext cx="2080249" cy="195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𝑄_(</a:t>
              </a:r>
              <a:r>
                <a:rPr lang="en-IN" sz="1100" b="0" i="0">
                  <a:latin typeface="Cambria Math" panose="02040503050406030204" pitchFamily="18" charset="0"/>
                </a:rPr>
                <a:t>𝐶𝐻4,𝑦</a:t>
              </a:r>
              <a:r>
                <a:rPr lang="en-US" sz="1100" b="0" i="0">
                  <a:latin typeface="Cambria Math" panose="02040503050406030204" pitchFamily="18" charset="0"/>
                </a:rPr>
                <a:t>)</a:t>
              </a:r>
              <a:r>
                <a:rPr lang="en-US" sz="1100" i="0">
                  <a:latin typeface="Cambria Math" panose="02040503050406030204" pitchFamily="18" charset="0"/>
                  <a:ea typeface="Cambria Math" panose="02040503050406030204" pitchFamily="18" charset="0"/>
                </a:rPr>
                <a:t>×</a:t>
              </a:r>
              <a:r>
                <a:rPr lang="en-IN" sz="1100" b="0" i="0">
                  <a:latin typeface="Cambria Math" panose="02040503050406030204" pitchFamily="18" charset="0"/>
                  <a:ea typeface="Cambria Math" panose="02040503050406030204" pitchFamily="18" charset="0"/>
                </a:rPr>
                <a:t>𝐹</a:t>
              </a:r>
              <a:r>
                <a:rPr lang="en-US" sz="1100" b="0" i="0">
                  <a:latin typeface="Cambria Math" panose="02040503050406030204" pitchFamily="18" charset="0"/>
                  <a:ea typeface="Cambria Math" panose="02040503050406030204" pitchFamily="18" charset="0"/>
                </a:rPr>
                <a:t>_(〖</a:t>
              </a:r>
              <a:r>
                <a:rPr lang="en-IN" sz="1100" b="0" i="0">
                  <a:latin typeface="Cambria Math" panose="02040503050406030204" pitchFamily="18" charset="0"/>
                  <a:ea typeface="Cambria Math" panose="02040503050406030204" pitchFamily="18" charset="0"/>
                </a:rPr>
                <a:t>𝐸𝐶</a:t>
              </a:r>
              <a:r>
                <a:rPr lang="en-US" sz="1100" b="0" i="0">
                  <a:latin typeface="Cambria Math" panose="02040503050406030204" pitchFamily="18" charset="0"/>
                  <a:ea typeface="Cambria Math" panose="02040503050406030204" pitchFamily="18" charset="0"/>
                </a:rPr>
                <a:t>〗_</a:t>
              </a:r>
              <a:r>
                <a:rPr lang="en-IN" sz="1100" b="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 𝑑𝑒𝑓𝑎𝑢𝑙𝑡)</a:t>
              </a:r>
              <a:r>
                <a:rPr lang="en-US" sz="1100" i="0">
                  <a:latin typeface="Cambria Math" panose="02040503050406030204" pitchFamily="18" charset="0"/>
                  <a:ea typeface="Cambria Math" panose="02040503050406030204" pitchFamily="18" charset="0"/>
                </a:rPr>
                <a:t>×〖</a:t>
              </a:r>
              <a:r>
                <a:rPr lang="en-IN" sz="1100" b="0" i="0">
                  <a:latin typeface="Cambria Math" panose="02040503050406030204" pitchFamily="18" charset="0"/>
                  <a:ea typeface="Cambria Math" panose="02040503050406030204" pitchFamily="18" charset="0"/>
                </a:rPr>
                <a:t>𝐸𝐹</a:t>
              </a:r>
              <a:r>
                <a:rPr lang="en-US" sz="1100" b="0" i="0">
                  <a:latin typeface="Cambria Math" panose="02040503050406030204" pitchFamily="18" charset="0"/>
                  <a:ea typeface="Cambria Math" panose="02040503050406030204" pitchFamily="18" charset="0"/>
                </a:rPr>
                <a:t>〗_(</a:t>
              </a:r>
              <a:r>
                <a:rPr lang="en-IN" sz="1100" b="0" i="0">
                  <a:latin typeface="Cambria Math" panose="02040503050406030204" pitchFamily="18" charset="0"/>
                  <a:ea typeface="Cambria Math" panose="02040503050406030204" pitchFamily="18" charset="0"/>
                </a:rPr>
                <a:t>𝐸𝐿,𝑑𝑒𝑓𝑎𝑢𝑙𝑡</a:t>
              </a:r>
              <a:r>
                <a:rPr lang="en-US" sz="1100" b="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oneCellAnchor>
    <xdr:from>
      <xdr:col>2</xdr:col>
      <xdr:colOff>0</xdr:colOff>
      <xdr:row>46</xdr:row>
      <xdr:rowOff>0</xdr:rowOff>
    </xdr:from>
    <xdr:ext cx="317523" cy="184089"/>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44950812-4B37-4DEE-A4C8-1584F8474F5A}"/>
                </a:ext>
              </a:extLst>
            </xdr:cNvPr>
            <xdr:cNvSpPr txBox="1"/>
          </xdr:nvSpPr>
          <xdr:spPr>
            <a:xfrm>
              <a:off x="868680" y="6240780"/>
              <a:ext cx="317523"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𝑄</m:t>
                        </m:r>
                      </m:e>
                      <m:sub>
                        <m:sSub>
                          <m:sSubPr>
                            <m:ctrlPr>
                              <a:rPr lang="en-US" sz="110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44950812-4B37-4DEE-A4C8-1584F8474F5A}"/>
                </a:ext>
              </a:extLst>
            </xdr:cNvPr>
            <xdr:cNvSpPr txBox="1"/>
          </xdr:nvSpPr>
          <xdr:spPr>
            <a:xfrm>
              <a:off x="868680" y="6240780"/>
              <a:ext cx="317523"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𝑄_(〖𝐶𝐻〗_4 )</a:t>
              </a:r>
              <a:endParaRPr lang="en-US" sz="1100"/>
            </a:p>
          </xdr:txBody>
        </xdr:sp>
      </mc:Fallback>
    </mc:AlternateContent>
    <xdr:clientData/>
  </xdr:oneCellAnchor>
  <xdr:oneCellAnchor>
    <xdr:from>
      <xdr:col>4</xdr:col>
      <xdr:colOff>0</xdr:colOff>
      <xdr:row>46</xdr:row>
      <xdr:rowOff>0</xdr:rowOff>
    </xdr:from>
    <xdr:ext cx="1750351" cy="190886"/>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7BD0279-41BF-43A7-A7F8-F5EF03EE82E0}"/>
                </a:ext>
              </a:extLst>
            </xdr:cNvPr>
            <xdr:cNvSpPr txBox="1"/>
          </xdr:nvSpPr>
          <xdr:spPr>
            <a:xfrm>
              <a:off x="2118360" y="6240780"/>
              <a:ext cx="1750351" cy="190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𝑄</m:t>
                        </m:r>
                      </m:e>
                      <m:sub>
                        <m:r>
                          <a:rPr lang="en-US" sz="1100" b="0" i="1">
                            <a:latin typeface="Cambria Math" panose="02040503050406030204" pitchFamily="18" charset="0"/>
                          </a:rPr>
                          <m:t>𝑏𝑖𝑜𝑔𝑎𝑠</m:t>
                        </m:r>
                      </m:sub>
                    </m:sSub>
                    <m:r>
                      <a:rPr lang="en-US" sz="1100" i="1">
                        <a:latin typeface="Cambria Math" panose="02040503050406030204" pitchFamily="18" charset="0"/>
                        <a:ea typeface="Cambria Math" panose="02040503050406030204" pitchFamily="18" charset="0"/>
                      </a:rPr>
                      <m:t>×</m:t>
                    </m:r>
                    <m:sSub>
                      <m:sSubPr>
                        <m:ctrlPr>
                          <a:rPr lang="en-US" sz="110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𝑓</m:t>
                        </m:r>
                      </m:e>
                      <m:sub>
                        <m:sSub>
                          <m:sSubPr>
                            <m:ctrlPr>
                              <a:rPr lang="en-US" sz="110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𝐶𝐻</m:t>
                            </m:r>
                          </m:e>
                          <m:sub>
                            <m:r>
                              <a:rPr lang="en-US" sz="1100" b="0" i="1">
                                <a:latin typeface="Cambria Math" panose="02040503050406030204" pitchFamily="18" charset="0"/>
                                <a:ea typeface="Cambria Math" panose="02040503050406030204" pitchFamily="18" charset="0"/>
                              </a:rPr>
                              <m:t>4</m:t>
                            </m:r>
                          </m:sub>
                        </m:sSub>
                        <m:r>
                          <a:rPr lang="en-US" sz="1100" b="0" i="1">
                            <a:latin typeface="Cambria Math" panose="02040503050406030204" pitchFamily="18" charset="0"/>
                            <a:ea typeface="Cambria Math" panose="02040503050406030204" pitchFamily="18" charset="0"/>
                          </a:rPr>
                          <m:t>𝑑𝑒𝑓𝑎𝑢𝑙𝑡</m:t>
                        </m:r>
                      </m:sub>
                    </m:sSub>
                    <m:r>
                      <a:rPr lang="en-US" sz="1100" i="1">
                        <a:latin typeface="Cambria Math" panose="02040503050406030204" pitchFamily="18" charset="0"/>
                        <a:ea typeface="Cambria Math" panose="02040503050406030204" pitchFamily="18" charset="0"/>
                      </a:rPr>
                      <m:t>×</m:t>
                    </m:r>
                    <m:sSub>
                      <m:sSubPr>
                        <m:ctrlPr>
                          <a:rPr lang="en-US" sz="1100" i="1">
                            <a:latin typeface="Cambria Math" panose="02040503050406030204" pitchFamily="18" charset="0"/>
                            <a:ea typeface="Cambria Math" panose="02040503050406030204" pitchFamily="18" charset="0"/>
                          </a:rPr>
                        </m:ctrlPr>
                      </m:sSubPr>
                      <m:e>
                        <m:r>
                          <a:rPr lang="en-US" sz="1100" i="1">
                            <a:latin typeface="Cambria Math" panose="02040503050406030204" pitchFamily="18" charset="0"/>
                            <a:ea typeface="Cambria Math" panose="02040503050406030204" pitchFamily="18" charset="0"/>
                          </a:rPr>
                          <m:t>𝜌</m:t>
                        </m:r>
                      </m:e>
                      <m:sub>
                        <m:sSub>
                          <m:sSubPr>
                            <m:ctrlPr>
                              <a:rPr lang="en-US" sz="110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𝐶𝐻</m:t>
                            </m:r>
                          </m:e>
                          <m:sub>
                            <m:r>
                              <a:rPr lang="en-US" sz="1100" b="0" i="1">
                                <a:latin typeface="Cambria Math" panose="02040503050406030204" pitchFamily="18" charset="0"/>
                                <a:ea typeface="Cambria Math" panose="02040503050406030204" pitchFamily="18" charset="0"/>
                              </a:rPr>
                              <m:t>4</m:t>
                            </m:r>
                          </m:sub>
                        </m:sSub>
                      </m:sub>
                    </m:sSub>
                  </m:oMath>
                </m:oMathPara>
              </a14:m>
              <a:endParaRPr lang="en-US" sz="1100"/>
            </a:p>
          </xdr:txBody>
        </xdr:sp>
      </mc:Choice>
      <mc:Fallback xmlns="">
        <xdr:sp macro="" textlink="">
          <xdr:nvSpPr>
            <xdr:cNvPr id="35" name="TextBox 34">
              <a:extLst>
                <a:ext uri="{FF2B5EF4-FFF2-40B4-BE49-F238E27FC236}">
                  <a16:creationId xmlns:a16="http://schemas.microsoft.com/office/drawing/2014/main" id="{07BD0279-41BF-43A7-A7F8-F5EF03EE82E0}"/>
                </a:ext>
              </a:extLst>
            </xdr:cNvPr>
            <xdr:cNvSpPr txBox="1"/>
          </xdr:nvSpPr>
          <xdr:spPr>
            <a:xfrm>
              <a:off x="2118360" y="6240780"/>
              <a:ext cx="1750351" cy="190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𝑄_𝑏𝑖𝑜𝑔𝑎𝑠</a:t>
              </a: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𝑓_(〖𝐶𝐻〗_4 𝑑𝑒𝑓𝑎𝑢𝑙𝑡)</a:t>
              </a:r>
              <a:r>
                <a:rPr lang="en-US" sz="1100" i="0">
                  <a:latin typeface="Cambria Math" panose="02040503050406030204" pitchFamily="18" charset="0"/>
                  <a:ea typeface="Cambria Math" panose="02040503050406030204" pitchFamily="18" charset="0"/>
                </a:rPr>
                <a:t>×𝜌_(〖</a:t>
              </a:r>
              <a:r>
                <a:rPr lang="en-US" sz="1100" b="0" i="0">
                  <a:latin typeface="Cambria Math" panose="02040503050406030204" pitchFamily="18" charset="0"/>
                  <a:ea typeface="Cambria Math" panose="02040503050406030204" pitchFamily="18" charset="0"/>
                </a:rPr>
                <a:t>𝐶𝐻〗_4 )</a:t>
              </a:r>
              <a:endParaRPr lang="en-US" sz="1100"/>
            </a:p>
          </xdr:txBody>
        </xdr:sp>
      </mc:Fallback>
    </mc:AlternateContent>
    <xdr:clientData/>
  </xdr:oneCellAnchor>
  <xdr:oneCellAnchor>
    <xdr:from>
      <xdr:col>2</xdr:col>
      <xdr:colOff>0</xdr:colOff>
      <xdr:row>54</xdr:row>
      <xdr:rowOff>0</xdr:rowOff>
    </xdr:from>
    <xdr:ext cx="317523" cy="184089"/>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B21EAA2A-8E1B-4715-9EAC-45003AE5E20C}"/>
                </a:ext>
              </a:extLst>
            </xdr:cNvPr>
            <xdr:cNvSpPr txBox="1"/>
          </xdr:nvSpPr>
          <xdr:spPr>
            <a:xfrm>
              <a:off x="868680" y="7520940"/>
              <a:ext cx="317523"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𝑄</m:t>
                        </m:r>
                      </m:e>
                      <m:sub>
                        <m:sSub>
                          <m:sSubPr>
                            <m:ctrlPr>
                              <a:rPr lang="en-US" sz="110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B21EAA2A-8E1B-4715-9EAC-45003AE5E20C}"/>
                </a:ext>
              </a:extLst>
            </xdr:cNvPr>
            <xdr:cNvSpPr txBox="1"/>
          </xdr:nvSpPr>
          <xdr:spPr>
            <a:xfrm>
              <a:off x="868680" y="7520940"/>
              <a:ext cx="317523"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𝑄_(〖𝐶𝐻〗_4 )</a:t>
              </a:r>
              <a:endParaRPr lang="en-US" sz="1100"/>
            </a:p>
          </xdr:txBody>
        </xdr:sp>
      </mc:Fallback>
    </mc:AlternateContent>
    <xdr:clientData/>
  </xdr:oneCellAnchor>
  <xdr:oneCellAnchor>
    <xdr:from>
      <xdr:col>5</xdr:col>
      <xdr:colOff>0</xdr:colOff>
      <xdr:row>54</xdr:row>
      <xdr:rowOff>0</xdr:rowOff>
    </xdr:from>
    <xdr:ext cx="331565" cy="172227"/>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5F7C8CF1-110B-4EB3-9164-1747205872EC}"/>
                </a:ext>
              </a:extLst>
            </xdr:cNvPr>
            <xdr:cNvSpPr txBox="1"/>
          </xdr:nvSpPr>
          <xdr:spPr>
            <a:xfrm>
              <a:off x="2743200" y="7520940"/>
              <a:ext cx="3315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𝑡𝐶𝐻</m:t>
                        </m:r>
                      </m:e>
                      <m:sub>
                        <m:r>
                          <a:rPr lang="en-US" sz="1100" b="0" i="1">
                            <a:latin typeface="Cambria Math" panose="02040503050406030204" pitchFamily="18" charset="0"/>
                          </a:rPr>
                          <m:t>4</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5F7C8CF1-110B-4EB3-9164-1747205872EC}"/>
                </a:ext>
              </a:extLst>
            </xdr:cNvPr>
            <xdr:cNvSpPr txBox="1"/>
          </xdr:nvSpPr>
          <xdr:spPr>
            <a:xfrm>
              <a:off x="2743200" y="7520940"/>
              <a:ext cx="3315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𝑡𝐶𝐻〗_4</a:t>
              </a:r>
              <a:endParaRPr lang="en-US" sz="1100"/>
            </a:p>
          </xdr:txBody>
        </xdr:sp>
      </mc:Fallback>
    </mc:AlternateContent>
    <xdr:clientData/>
  </xdr:oneCellAnchor>
  <xdr:oneCellAnchor>
    <xdr:from>
      <xdr:col>2</xdr:col>
      <xdr:colOff>0</xdr:colOff>
      <xdr:row>56</xdr:row>
      <xdr:rowOff>0</xdr:rowOff>
    </xdr:from>
    <xdr:ext cx="427232" cy="182935"/>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23392F3-DB3F-4874-B0A3-A9C057681D91}"/>
                </a:ext>
              </a:extLst>
            </xdr:cNvPr>
            <xdr:cNvSpPr txBox="1"/>
          </xdr:nvSpPr>
          <xdr:spPr>
            <a:xfrm>
              <a:off x="868680" y="7886700"/>
              <a:ext cx="42723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IN" sz="1100" b="0" i="1">
                            <a:latin typeface="Cambria Math" panose="02040503050406030204" pitchFamily="18" charset="0"/>
                          </a:rPr>
                          <m:t>𝐸𝐶</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38" name="TextBox 37">
              <a:extLst>
                <a:ext uri="{FF2B5EF4-FFF2-40B4-BE49-F238E27FC236}">
                  <a16:creationId xmlns:a16="http://schemas.microsoft.com/office/drawing/2014/main" id="{023392F3-DB3F-4874-B0A3-A9C057681D91}"/>
                </a:ext>
              </a:extLst>
            </xdr:cNvPr>
            <xdr:cNvSpPr txBox="1"/>
          </xdr:nvSpPr>
          <xdr:spPr>
            <a:xfrm>
              <a:off x="868680" y="7886700"/>
              <a:ext cx="42723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a:t>
              </a:r>
              <a:r>
                <a:rPr lang="en-IN" sz="1100" b="0" i="0">
                  <a:latin typeface="Cambria Math" panose="02040503050406030204" pitchFamily="18" charset="0"/>
                </a:rPr>
                <a:t>𝐸𝐶</a:t>
              </a:r>
              <a:r>
                <a:rPr lang="en-US" sz="1100" b="0" i="0">
                  <a:latin typeface="Cambria Math" panose="02040503050406030204" pitchFamily="18" charset="0"/>
                </a:rPr>
                <a:t>,𝑦)</a:t>
              </a:r>
              <a:endParaRPr lang="en-US" sz="1100"/>
            </a:p>
          </xdr:txBody>
        </xdr:sp>
      </mc:Fallback>
    </mc:AlternateContent>
    <xdr:clientData/>
  </xdr:oneCellAnchor>
  <xdr:oneCellAnchor>
    <xdr:from>
      <xdr:col>5</xdr:col>
      <xdr:colOff>30480</xdr:colOff>
      <xdr:row>56</xdr:row>
      <xdr:rowOff>15240</xdr:rowOff>
    </xdr:from>
    <xdr:ext cx="363112" cy="156518"/>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8119B4F4-A8E7-4DAD-848F-2119BDAC09E9}"/>
                </a:ext>
              </a:extLst>
            </xdr:cNvPr>
            <xdr:cNvSpPr txBox="1"/>
          </xdr:nvSpPr>
          <xdr:spPr>
            <a:xfrm>
              <a:off x="2773680" y="845058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39" name="TextBox 38">
              <a:extLst>
                <a:ext uri="{FF2B5EF4-FFF2-40B4-BE49-F238E27FC236}">
                  <a16:creationId xmlns:a16="http://schemas.microsoft.com/office/drawing/2014/main" id="{8119B4F4-A8E7-4DAD-848F-2119BDAC09E9}"/>
                </a:ext>
              </a:extLst>
            </xdr:cNvPr>
            <xdr:cNvSpPr txBox="1"/>
          </xdr:nvSpPr>
          <xdr:spPr>
            <a:xfrm>
              <a:off x="2773680" y="845058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2</xdr:col>
      <xdr:colOff>0</xdr:colOff>
      <xdr:row>58</xdr:row>
      <xdr:rowOff>0</xdr:rowOff>
    </xdr:from>
    <xdr:ext cx="567976" cy="167995"/>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8992BC43-3C47-46D1-B048-B0F72AACC24E}"/>
                </a:ext>
              </a:extLst>
            </xdr:cNvPr>
            <xdr:cNvSpPr txBox="1"/>
          </xdr:nvSpPr>
          <xdr:spPr>
            <a:xfrm>
              <a:off x="868680" y="10675620"/>
              <a:ext cx="567976" cy="1679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b="1" i="1">
                            <a:solidFill>
                              <a:schemeClr val="tx1"/>
                            </a:solidFill>
                            <a:latin typeface="Cambria Math" panose="02040503050406030204" pitchFamily="18" charset="0"/>
                            <a:ea typeface="+mn-ea"/>
                            <a:cs typeface="+mn-cs"/>
                          </a:rPr>
                        </m:ctrlPr>
                      </m:sSubPr>
                      <m:e>
                        <m:r>
                          <a:rPr lang="en-US" sz="1000" b="1" i="1">
                            <a:solidFill>
                              <a:schemeClr val="tx1"/>
                            </a:solidFill>
                            <a:latin typeface="Cambria Math" panose="02040503050406030204" pitchFamily="18" charset="0"/>
                            <a:ea typeface="+mn-ea"/>
                            <a:cs typeface="+mn-cs"/>
                          </a:rPr>
                          <m:t>𝑷𝑬</m:t>
                        </m:r>
                      </m:e>
                      <m:sub>
                        <m:r>
                          <a:rPr lang="en-US" sz="1000" b="1" i="1">
                            <a:solidFill>
                              <a:schemeClr val="tx1"/>
                            </a:solidFill>
                            <a:latin typeface="Cambria Math" panose="02040503050406030204" pitchFamily="18" charset="0"/>
                            <a:ea typeface="+mn-ea"/>
                            <a:cs typeface="+mn-cs"/>
                          </a:rPr>
                          <m:t>𝒑𝒐𝒘𝒆𝒓</m:t>
                        </m:r>
                        <m:r>
                          <a:rPr lang="en-US" sz="1000" b="1" i="1">
                            <a:solidFill>
                              <a:schemeClr val="tx1"/>
                            </a:solidFill>
                            <a:latin typeface="Cambria Math" panose="02040503050406030204" pitchFamily="18" charset="0"/>
                            <a:ea typeface="+mn-ea"/>
                            <a:cs typeface="+mn-cs"/>
                          </a:rPr>
                          <m:t>,</m:t>
                        </m:r>
                        <m:r>
                          <a:rPr lang="en-US" sz="1000" b="1" i="1">
                            <a:solidFill>
                              <a:schemeClr val="tx1"/>
                            </a:solidFill>
                            <a:latin typeface="Cambria Math" panose="02040503050406030204" pitchFamily="18" charset="0"/>
                            <a:ea typeface="+mn-ea"/>
                            <a:cs typeface="+mn-cs"/>
                          </a:rPr>
                          <m:t>𝒚</m:t>
                        </m:r>
                      </m:sub>
                    </m:sSub>
                  </m:oMath>
                </m:oMathPara>
              </a14:m>
              <a:endParaRPr lang="en-US" sz="1000" b="1" i="1">
                <a:solidFill>
                  <a:schemeClr val="tx1"/>
                </a:solidFill>
                <a:latin typeface="Cambria Math" panose="02040503050406030204" pitchFamily="18" charset="0"/>
                <a:ea typeface="+mn-ea"/>
                <a:cs typeface="+mn-cs"/>
              </a:endParaRPr>
            </a:p>
          </xdr:txBody>
        </xdr:sp>
      </mc:Choice>
      <mc:Fallback xmlns="">
        <xdr:sp macro="" textlink="">
          <xdr:nvSpPr>
            <xdr:cNvPr id="40" name="TextBox 39">
              <a:extLst>
                <a:ext uri="{FF2B5EF4-FFF2-40B4-BE49-F238E27FC236}">
                  <a16:creationId xmlns:a16="http://schemas.microsoft.com/office/drawing/2014/main" id="{8992BC43-3C47-46D1-B048-B0F72AACC24E}"/>
                </a:ext>
              </a:extLst>
            </xdr:cNvPr>
            <xdr:cNvSpPr txBox="1"/>
          </xdr:nvSpPr>
          <xdr:spPr>
            <a:xfrm>
              <a:off x="868680" y="10675620"/>
              <a:ext cx="567976" cy="1679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b="1" i="0">
                  <a:solidFill>
                    <a:schemeClr val="tx1"/>
                  </a:solidFill>
                  <a:latin typeface="Cambria Math" panose="02040503050406030204" pitchFamily="18" charset="0"/>
                  <a:ea typeface="+mn-ea"/>
                  <a:cs typeface="+mn-cs"/>
                </a:rPr>
                <a:t>〖𝑷𝑬〗_(𝒑𝒐𝒘𝒆𝒓,𝒚)</a:t>
              </a:r>
              <a:endParaRPr lang="en-US" sz="1000" b="1" i="1">
                <a:solidFill>
                  <a:schemeClr val="tx1"/>
                </a:solidFill>
                <a:latin typeface="Cambria Math" panose="02040503050406030204" pitchFamily="18" charset="0"/>
                <a:ea typeface="+mn-ea"/>
                <a:cs typeface="+mn-cs"/>
              </a:endParaRPr>
            </a:p>
          </xdr:txBody>
        </xdr:sp>
      </mc:Fallback>
    </mc:AlternateContent>
    <xdr:clientData/>
  </xdr:oneCellAnchor>
  <xdr:oneCellAnchor>
    <xdr:from>
      <xdr:col>1</xdr:col>
      <xdr:colOff>0</xdr:colOff>
      <xdr:row>61</xdr:row>
      <xdr:rowOff>0</xdr:rowOff>
    </xdr:from>
    <xdr:ext cx="288669" cy="185115"/>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61F12C29-DF76-4743-A48E-76545A52C89F}"/>
                </a:ext>
              </a:extLst>
            </xdr:cNvPr>
            <xdr:cNvSpPr txBox="1"/>
          </xdr:nvSpPr>
          <xdr:spPr>
            <a:xfrm>
              <a:off x="243840" y="9349740"/>
              <a:ext cx="288669" cy="185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b="1" i="1">
                            <a:latin typeface="Cambria Math" panose="02040503050406030204" pitchFamily="18" charset="0"/>
                          </a:rPr>
                        </m:ctrlPr>
                      </m:sSubPr>
                      <m:e>
                        <m:r>
                          <a:rPr lang="en-US" sz="1100" b="1" i="1">
                            <a:latin typeface="Cambria Math" panose="02040503050406030204" pitchFamily="18" charset="0"/>
                          </a:rPr>
                          <m:t>𝑷𝑬</m:t>
                        </m:r>
                      </m:e>
                      <m:sub>
                        <m:r>
                          <a:rPr lang="en-US" sz="1100" b="1" i="1">
                            <a:latin typeface="Cambria Math" panose="02040503050406030204" pitchFamily="18" charset="0"/>
                          </a:rPr>
                          <m:t>𝒚</m:t>
                        </m:r>
                      </m:sub>
                    </m:sSub>
                  </m:oMath>
                </m:oMathPara>
              </a14:m>
              <a:endParaRPr lang="en-US" sz="1100" b="1"/>
            </a:p>
          </xdr:txBody>
        </xdr:sp>
      </mc:Choice>
      <mc:Fallback xmlns="">
        <xdr:sp macro="" textlink="">
          <xdr:nvSpPr>
            <xdr:cNvPr id="42" name="TextBox 41">
              <a:extLst>
                <a:ext uri="{FF2B5EF4-FFF2-40B4-BE49-F238E27FC236}">
                  <a16:creationId xmlns:a16="http://schemas.microsoft.com/office/drawing/2014/main" id="{61F12C29-DF76-4743-A48E-76545A52C89F}"/>
                </a:ext>
              </a:extLst>
            </xdr:cNvPr>
            <xdr:cNvSpPr txBox="1"/>
          </xdr:nvSpPr>
          <xdr:spPr>
            <a:xfrm>
              <a:off x="243840" y="9349740"/>
              <a:ext cx="288669" cy="185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1" i="0">
                  <a:latin typeface="Cambria Math" panose="02040503050406030204" pitchFamily="18" charset="0"/>
                </a:rPr>
                <a:t>〖𝑷𝑬〗_𝒚</a:t>
              </a:r>
              <a:endParaRPr lang="en-US" sz="1100" b="1"/>
            </a:p>
          </xdr:txBody>
        </xdr:sp>
      </mc:Fallback>
    </mc:AlternateContent>
    <xdr:clientData/>
  </xdr:oneCellAnchor>
  <xdr:oneCellAnchor>
    <xdr:from>
      <xdr:col>1</xdr:col>
      <xdr:colOff>0</xdr:colOff>
      <xdr:row>63</xdr:row>
      <xdr:rowOff>0</xdr:rowOff>
    </xdr:from>
    <xdr:ext cx="288669" cy="185115"/>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EFBB91A5-0B3B-40FC-B8DA-E054F86D14BB}"/>
                </a:ext>
              </a:extLst>
            </xdr:cNvPr>
            <xdr:cNvSpPr txBox="1"/>
          </xdr:nvSpPr>
          <xdr:spPr>
            <a:xfrm>
              <a:off x="243840" y="9349740"/>
              <a:ext cx="288669" cy="185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b="1" i="1">
                            <a:latin typeface="Cambria Math" panose="02040503050406030204" pitchFamily="18" charset="0"/>
                          </a:rPr>
                        </m:ctrlPr>
                      </m:sSubPr>
                      <m:e>
                        <m:r>
                          <a:rPr lang="en-US" sz="1100" b="1" i="1">
                            <a:latin typeface="Cambria Math" panose="02040503050406030204" pitchFamily="18" charset="0"/>
                          </a:rPr>
                          <m:t>𝑷𝑬</m:t>
                        </m:r>
                      </m:e>
                      <m:sub>
                        <m:r>
                          <a:rPr lang="en-US" sz="1100" b="1" i="1">
                            <a:latin typeface="Cambria Math" panose="02040503050406030204" pitchFamily="18" charset="0"/>
                          </a:rPr>
                          <m:t>𝒚</m:t>
                        </m:r>
                      </m:sub>
                    </m:sSub>
                  </m:oMath>
                </m:oMathPara>
              </a14:m>
              <a:endParaRPr lang="en-US" sz="1100" b="1"/>
            </a:p>
          </xdr:txBody>
        </xdr:sp>
      </mc:Choice>
      <mc:Fallback xmlns="">
        <xdr:sp macro="" textlink="">
          <xdr:nvSpPr>
            <xdr:cNvPr id="43" name="TextBox 42">
              <a:extLst>
                <a:ext uri="{FF2B5EF4-FFF2-40B4-BE49-F238E27FC236}">
                  <a16:creationId xmlns:a16="http://schemas.microsoft.com/office/drawing/2014/main" id="{EFBB91A5-0B3B-40FC-B8DA-E054F86D14BB}"/>
                </a:ext>
              </a:extLst>
            </xdr:cNvPr>
            <xdr:cNvSpPr txBox="1"/>
          </xdr:nvSpPr>
          <xdr:spPr>
            <a:xfrm>
              <a:off x="243840" y="9349740"/>
              <a:ext cx="288669" cy="185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1" i="0">
                  <a:latin typeface="Cambria Math" panose="02040503050406030204" pitchFamily="18" charset="0"/>
                </a:rPr>
                <a:t>〖𝑷𝑬〗_𝒚</a:t>
              </a:r>
              <a:endParaRPr lang="en-US" sz="1100" b="1"/>
            </a:p>
          </xdr:txBody>
        </xdr:sp>
      </mc:Fallback>
    </mc:AlternateContent>
    <xdr:clientData/>
  </xdr:oneCellAnchor>
  <xdr:oneCellAnchor>
    <xdr:from>
      <xdr:col>4</xdr:col>
      <xdr:colOff>38100</xdr:colOff>
      <xdr:row>63</xdr:row>
      <xdr:rowOff>22860</xdr:rowOff>
    </xdr:from>
    <xdr:ext cx="388953" cy="156518"/>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1A78F7DC-91FD-4D03-A0BD-E5DD0AC0CA22}"/>
                </a:ext>
              </a:extLst>
            </xdr:cNvPr>
            <xdr:cNvSpPr txBox="1"/>
          </xdr:nvSpPr>
          <xdr:spPr>
            <a:xfrm>
              <a:off x="2156460" y="9738360"/>
              <a:ext cx="388953"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b="1" i="1">
                            <a:latin typeface="Cambria Math" panose="02040503050406030204" pitchFamily="18" charset="0"/>
                          </a:rPr>
                        </m:ctrlPr>
                      </m:sSubPr>
                      <m:e>
                        <m:r>
                          <a:rPr lang="en-US" sz="1000" b="1" i="1">
                            <a:latin typeface="Cambria Math" panose="02040503050406030204" pitchFamily="18" charset="0"/>
                          </a:rPr>
                          <m:t>𝒕𝑪𝑶</m:t>
                        </m:r>
                      </m:e>
                      <m:sub>
                        <m:r>
                          <a:rPr lang="en-US" sz="1000" b="1" i="1">
                            <a:latin typeface="Cambria Math" panose="02040503050406030204" pitchFamily="18" charset="0"/>
                          </a:rPr>
                          <m:t>𝟐</m:t>
                        </m:r>
                      </m:sub>
                    </m:sSub>
                    <m:r>
                      <a:rPr lang="en-US" sz="1000" b="1" i="1">
                        <a:latin typeface="Cambria Math" panose="02040503050406030204" pitchFamily="18" charset="0"/>
                      </a:rPr>
                      <m:t>𝒆</m:t>
                    </m:r>
                  </m:oMath>
                </m:oMathPara>
              </a14:m>
              <a:endParaRPr lang="en-US" sz="1000" b="1"/>
            </a:p>
          </xdr:txBody>
        </xdr:sp>
      </mc:Choice>
      <mc:Fallback xmlns="">
        <xdr:sp macro="" textlink="">
          <xdr:nvSpPr>
            <xdr:cNvPr id="44" name="TextBox 43">
              <a:extLst>
                <a:ext uri="{FF2B5EF4-FFF2-40B4-BE49-F238E27FC236}">
                  <a16:creationId xmlns:a16="http://schemas.microsoft.com/office/drawing/2014/main" id="{1A78F7DC-91FD-4D03-A0BD-E5DD0AC0CA22}"/>
                </a:ext>
              </a:extLst>
            </xdr:cNvPr>
            <xdr:cNvSpPr txBox="1"/>
          </xdr:nvSpPr>
          <xdr:spPr>
            <a:xfrm>
              <a:off x="2156460" y="9738360"/>
              <a:ext cx="388953"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b="1" i="0">
                  <a:latin typeface="Cambria Math" panose="02040503050406030204" pitchFamily="18" charset="0"/>
                </a:rPr>
                <a:t>〖𝒕𝑪𝑶〗_𝟐 𝒆</a:t>
              </a:r>
              <a:endParaRPr lang="en-US" sz="1000" b="1"/>
            </a:p>
          </xdr:txBody>
        </xdr:sp>
      </mc:Fallback>
    </mc:AlternateContent>
    <xdr:clientData/>
  </xdr:oneCellAnchor>
  <xdr:oneCellAnchor>
    <xdr:from>
      <xdr:col>2</xdr:col>
      <xdr:colOff>0</xdr:colOff>
      <xdr:row>74</xdr:row>
      <xdr:rowOff>0</xdr:rowOff>
    </xdr:from>
    <xdr:ext cx="396262" cy="182935"/>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716C4C0B-0029-48A4-99D2-904E4B18121C}"/>
                </a:ext>
              </a:extLst>
            </xdr:cNvPr>
            <xdr:cNvSpPr txBox="1"/>
          </xdr:nvSpPr>
          <xdr:spPr>
            <a:xfrm>
              <a:off x="868680" y="3131820"/>
              <a:ext cx="39626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𝑃𝐿𝑦</m:t>
                        </m:r>
                      </m:sub>
                    </m:sSub>
                  </m:oMath>
                </m:oMathPara>
              </a14:m>
              <a:endParaRPr lang="en-US" sz="1100"/>
            </a:p>
          </xdr:txBody>
        </xdr:sp>
      </mc:Choice>
      <mc:Fallback xmlns="">
        <xdr:sp macro="" textlink="">
          <xdr:nvSpPr>
            <xdr:cNvPr id="4" name="TextBox 3">
              <a:extLst>
                <a:ext uri="{FF2B5EF4-FFF2-40B4-BE49-F238E27FC236}">
                  <a16:creationId xmlns:a16="http://schemas.microsoft.com/office/drawing/2014/main" id="{716C4C0B-0029-48A4-99D2-904E4B18121C}"/>
                </a:ext>
              </a:extLst>
            </xdr:cNvPr>
            <xdr:cNvSpPr txBox="1"/>
          </xdr:nvSpPr>
          <xdr:spPr>
            <a:xfrm>
              <a:off x="868680" y="3131820"/>
              <a:ext cx="39626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𝑃𝐸〗_𝑃𝐿𝑦</a:t>
              </a:r>
              <a:endParaRPr lang="en-US" sz="1100"/>
            </a:p>
          </xdr:txBody>
        </xdr:sp>
      </mc:Fallback>
    </mc:AlternateContent>
    <xdr:clientData/>
  </xdr:oneCellAnchor>
  <xdr:oneCellAnchor>
    <xdr:from>
      <xdr:col>2</xdr:col>
      <xdr:colOff>7620</xdr:colOff>
      <xdr:row>16</xdr:row>
      <xdr:rowOff>175260</xdr:rowOff>
    </xdr:from>
    <xdr:ext cx="561820" cy="183127"/>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6FBDDAA0-2A4A-4381-BDBC-09B2F468E65B}"/>
                </a:ext>
              </a:extLst>
            </xdr:cNvPr>
            <xdr:cNvSpPr txBox="1"/>
          </xdr:nvSpPr>
          <xdr:spPr>
            <a:xfrm>
              <a:off x="876300" y="3124200"/>
              <a:ext cx="561820" cy="183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𝑓𝑙𝑎𝑟𝑒</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6" name="TextBox 5">
              <a:extLst>
                <a:ext uri="{FF2B5EF4-FFF2-40B4-BE49-F238E27FC236}">
                  <a16:creationId xmlns:a16="http://schemas.microsoft.com/office/drawing/2014/main" id="{6FBDDAA0-2A4A-4381-BDBC-09B2F468E65B}"/>
                </a:ext>
              </a:extLst>
            </xdr:cNvPr>
            <xdr:cNvSpPr txBox="1"/>
          </xdr:nvSpPr>
          <xdr:spPr>
            <a:xfrm>
              <a:off x="876300" y="3124200"/>
              <a:ext cx="561820" cy="183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𝑃𝐸〗_(𝑓𝑙𝑎𝑟𝑒,𝑦)</a:t>
              </a:r>
              <a:endParaRPr lang="en-US" sz="1100"/>
            </a:p>
          </xdr:txBody>
        </xdr:sp>
      </mc:Fallback>
    </mc:AlternateContent>
    <xdr:clientData/>
  </xdr:oneCellAnchor>
  <xdr:oneCellAnchor>
    <xdr:from>
      <xdr:col>2</xdr:col>
      <xdr:colOff>0</xdr:colOff>
      <xdr:row>19</xdr:row>
      <xdr:rowOff>0</xdr:rowOff>
    </xdr:from>
    <xdr:ext cx="396262" cy="182935"/>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CD97C7EE-961A-4758-A981-5CF0B89B8CC0}"/>
                </a:ext>
              </a:extLst>
            </xdr:cNvPr>
            <xdr:cNvSpPr txBox="1"/>
          </xdr:nvSpPr>
          <xdr:spPr>
            <a:xfrm>
              <a:off x="868680" y="11727180"/>
              <a:ext cx="39626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𝑃𝐿𝑦</m:t>
                        </m:r>
                      </m:sub>
                    </m:sSub>
                  </m:oMath>
                </m:oMathPara>
              </a14:m>
              <a:endParaRPr lang="en-US" sz="1100"/>
            </a:p>
          </xdr:txBody>
        </xdr:sp>
      </mc:Choice>
      <mc:Fallback xmlns="">
        <xdr:sp macro="" textlink="">
          <xdr:nvSpPr>
            <xdr:cNvPr id="12" name="TextBox 11">
              <a:extLst>
                <a:ext uri="{FF2B5EF4-FFF2-40B4-BE49-F238E27FC236}">
                  <a16:creationId xmlns:a16="http://schemas.microsoft.com/office/drawing/2014/main" id="{CD97C7EE-961A-4758-A981-5CF0B89B8CC0}"/>
                </a:ext>
              </a:extLst>
            </xdr:cNvPr>
            <xdr:cNvSpPr txBox="1"/>
          </xdr:nvSpPr>
          <xdr:spPr>
            <a:xfrm>
              <a:off x="868680" y="11727180"/>
              <a:ext cx="39626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𝑃𝐸〗_𝑃𝐿𝑦</a:t>
              </a:r>
              <a:endParaRPr lang="en-US" sz="1100"/>
            </a:p>
          </xdr:txBody>
        </xdr:sp>
      </mc:Fallback>
    </mc:AlternateContent>
    <xdr:clientData/>
  </xdr:oneCellAnchor>
  <xdr:oneCellAnchor>
    <xdr:from>
      <xdr:col>3</xdr:col>
      <xdr:colOff>601980</xdr:colOff>
      <xdr:row>19</xdr:row>
      <xdr:rowOff>15240</xdr:rowOff>
    </xdr:from>
    <xdr:ext cx="1122551" cy="172227"/>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CE02BD53-3E59-4032-BEB5-6EDE4A7FC41B}"/>
                </a:ext>
              </a:extLst>
            </xdr:cNvPr>
            <xdr:cNvSpPr txBox="1"/>
          </xdr:nvSpPr>
          <xdr:spPr>
            <a:xfrm>
              <a:off x="2095500" y="3512820"/>
              <a:ext cx="112255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IN" sz="1100" b="0" i="1">
                            <a:latin typeface="Cambria Math" panose="02040503050406030204" pitchFamily="18" charset="0"/>
                          </a:rPr>
                          <m:t>𝐺𝑊𝑃</m:t>
                        </m:r>
                      </m:e>
                      <m:sub>
                        <m:r>
                          <a:rPr lang="en-IN" sz="1100" b="0" i="1">
                            <a:latin typeface="Cambria Math" panose="02040503050406030204" pitchFamily="18" charset="0"/>
                          </a:rPr>
                          <m:t>𝐶𝐻</m:t>
                        </m:r>
                        <m:r>
                          <a:rPr lang="en-IN" sz="1100" b="0" i="1">
                            <a:latin typeface="Cambria Math" panose="02040503050406030204" pitchFamily="18" charset="0"/>
                          </a:rPr>
                          <m:t>4</m:t>
                        </m:r>
                      </m:sub>
                    </m:sSub>
                    <m:r>
                      <a:rPr lang="en-US" sz="1100" i="1">
                        <a:latin typeface="Cambria Math" panose="02040503050406030204" pitchFamily="18" charset="0"/>
                        <a:ea typeface="Cambria Math" panose="02040503050406030204" pitchFamily="18" charset="0"/>
                      </a:rPr>
                      <m:t>×</m:t>
                    </m:r>
                    <m:sSub>
                      <m:sSubPr>
                        <m:ctrlPr>
                          <a:rPr lang="en-US" sz="1100" i="1">
                            <a:latin typeface="Cambria Math" panose="02040503050406030204" pitchFamily="18" charset="0"/>
                            <a:ea typeface="Cambria Math" panose="02040503050406030204" pitchFamily="18" charset="0"/>
                          </a:rPr>
                        </m:ctrlPr>
                      </m:sSubPr>
                      <m:e>
                        <m:r>
                          <a:rPr lang="en-IN" sz="1100" b="0" i="1">
                            <a:latin typeface="Cambria Math" panose="02040503050406030204" pitchFamily="18" charset="0"/>
                            <a:ea typeface="Cambria Math" panose="02040503050406030204" pitchFamily="18" charset="0"/>
                          </a:rPr>
                          <m:t>𝐷</m:t>
                        </m:r>
                      </m:e>
                      <m:sub>
                        <m:r>
                          <a:rPr lang="en-IN" sz="1100" b="0" i="1">
                            <a:latin typeface="Cambria Math" panose="02040503050406030204" pitchFamily="18" charset="0"/>
                            <a:ea typeface="Cambria Math" panose="02040503050406030204" pitchFamily="18" charset="0"/>
                          </a:rPr>
                          <m:t>𝐶𝐻</m:t>
                        </m:r>
                        <m:r>
                          <a:rPr lang="en-IN" sz="1100" b="0" i="1">
                            <a:latin typeface="Cambria Math" panose="02040503050406030204" pitchFamily="18" charset="0"/>
                            <a:ea typeface="Cambria Math" panose="02040503050406030204" pitchFamily="18" charset="0"/>
                          </a:rPr>
                          <m:t>4</m:t>
                        </m:r>
                      </m:sub>
                    </m:sSub>
                    <m:r>
                      <a:rPr lang="en-US" sz="110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14" name="TextBox 13">
              <a:extLst>
                <a:ext uri="{FF2B5EF4-FFF2-40B4-BE49-F238E27FC236}">
                  <a16:creationId xmlns:a16="http://schemas.microsoft.com/office/drawing/2014/main" id="{CE02BD53-3E59-4032-BEB5-6EDE4A7FC41B}"/>
                </a:ext>
              </a:extLst>
            </xdr:cNvPr>
            <xdr:cNvSpPr txBox="1"/>
          </xdr:nvSpPr>
          <xdr:spPr>
            <a:xfrm>
              <a:off x="2095500" y="3512820"/>
              <a:ext cx="112255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IN" sz="1100" b="0" i="0">
                  <a:latin typeface="Cambria Math" panose="02040503050406030204" pitchFamily="18" charset="0"/>
                </a:rPr>
                <a:t>𝐺𝑊𝑃</a:t>
              </a:r>
              <a:r>
                <a:rPr lang="en-US" sz="1100" b="0" i="0">
                  <a:latin typeface="Cambria Math" panose="02040503050406030204" pitchFamily="18" charset="0"/>
                </a:rPr>
                <a:t>〗_</a:t>
              </a:r>
              <a:r>
                <a:rPr lang="en-IN" sz="1100" b="0" i="0">
                  <a:latin typeface="Cambria Math" panose="02040503050406030204" pitchFamily="18" charset="0"/>
                </a:rPr>
                <a:t>𝐶𝐻4</a:t>
              </a:r>
              <a:r>
                <a:rPr lang="en-US" sz="1100" i="0">
                  <a:latin typeface="Cambria Math" panose="02040503050406030204" pitchFamily="18" charset="0"/>
                  <a:ea typeface="Cambria Math" panose="02040503050406030204" pitchFamily="18" charset="0"/>
                </a:rPr>
                <a:t>×</a:t>
              </a:r>
              <a:r>
                <a:rPr lang="en-IN" sz="1100" b="0" i="0">
                  <a:latin typeface="Cambria Math" panose="02040503050406030204" pitchFamily="18" charset="0"/>
                  <a:ea typeface="Cambria Math" panose="02040503050406030204" pitchFamily="18" charset="0"/>
                </a:rPr>
                <a:t>𝐷</a:t>
              </a:r>
              <a:r>
                <a:rPr lang="en-US" sz="1100" b="0" i="0">
                  <a:latin typeface="Cambria Math" panose="02040503050406030204" pitchFamily="18" charset="0"/>
                  <a:ea typeface="Cambria Math" panose="02040503050406030204" pitchFamily="18" charset="0"/>
                </a:rPr>
                <a:t>_</a:t>
              </a:r>
              <a:r>
                <a:rPr lang="en-IN" sz="1100" b="0" i="0">
                  <a:latin typeface="Cambria Math" panose="02040503050406030204" pitchFamily="18" charset="0"/>
                  <a:ea typeface="Cambria Math" panose="02040503050406030204" pitchFamily="18" charset="0"/>
                </a:rPr>
                <a:t>𝐶𝐻4</a:t>
              </a:r>
              <a:r>
                <a:rPr lang="en-US" sz="110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oneCellAnchor>
    <xdr:from>
      <xdr:col>5</xdr:col>
      <xdr:colOff>472440</xdr:colOff>
      <xdr:row>18</xdr:row>
      <xdr:rowOff>129540</xdr:rowOff>
    </xdr:from>
    <xdr:ext cx="2273122" cy="410433"/>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EEF837B4-E4E5-4D98-B858-BBA45B56E59B}"/>
                </a:ext>
              </a:extLst>
            </xdr:cNvPr>
            <xdr:cNvSpPr txBox="1"/>
          </xdr:nvSpPr>
          <xdr:spPr>
            <a:xfrm>
              <a:off x="3215640" y="3444240"/>
              <a:ext cx="2273122" cy="4104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nary>
                      <m:naryPr>
                        <m:chr m:val="∑"/>
                        <m:supHide m:val="on"/>
                        <m:ctrlPr>
                          <a:rPr lang="en-US" sz="1050" i="1">
                            <a:latin typeface="Cambria Math" panose="02040503050406030204" pitchFamily="18" charset="0"/>
                            <a:ea typeface="Cambria Math" panose="02040503050406030204" pitchFamily="18" charset="0"/>
                          </a:rPr>
                        </m:ctrlPr>
                      </m:naryPr>
                      <m:sub>
                        <m:r>
                          <m:rPr>
                            <m:brk m:alnAt="7"/>
                          </m:rPr>
                          <a:rPr lang="en-US" sz="1050" b="0" i="1">
                            <a:latin typeface="Cambria Math" panose="02040503050406030204" pitchFamily="18" charset="0"/>
                            <a:ea typeface="Cambria Math" panose="02040503050406030204" pitchFamily="18" charset="0"/>
                          </a:rPr>
                          <m:t>𝑗</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𝐿𝑇</m:t>
                        </m:r>
                      </m:sub>
                      <m:sup/>
                      <m:e/>
                    </m:nary>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𝐵</m:t>
                        </m:r>
                      </m:e>
                      <m:sub>
                        <m:r>
                          <a:rPr lang="en-US" sz="1050" b="0" i="1">
                            <a:latin typeface="Cambria Math" panose="02040503050406030204" pitchFamily="18" charset="0"/>
                            <a:ea typeface="Cambria Math" panose="02040503050406030204" pitchFamily="18" charset="0"/>
                          </a:rPr>
                          <m:t>𝑂</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𝐿</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𝑇</m:t>
                        </m:r>
                      </m:sub>
                    </m:sSub>
                    <m:r>
                      <a:rPr lang="en-US" sz="1050" i="1">
                        <a:latin typeface="Cambria Math" panose="02040503050406030204" pitchFamily="18" charset="0"/>
                        <a:ea typeface="Cambria Math" panose="02040503050406030204" pitchFamily="18" charset="0"/>
                      </a:rPr>
                      <m:t>×</m:t>
                    </m:r>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𝑁</m:t>
                        </m:r>
                      </m:e>
                      <m:sub>
                        <m:r>
                          <a:rPr lang="en-US" sz="1050" b="0" i="1">
                            <a:latin typeface="Cambria Math" panose="02040503050406030204" pitchFamily="18" charset="0"/>
                            <a:ea typeface="Cambria Math" panose="02040503050406030204" pitchFamily="18" charset="0"/>
                          </a:rPr>
                          <m:t>𝐿𝑇</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𝑦</m:t>
                        </m:r>
                      </m:sub>
                    </m:sSub>
                    <m:r>
                      <a:rPr lang="en-US" sz="1050" b="0" i="1">
                        <a:latin typeface="Cambria Math" panose="02040503050406030204" pitchFamily="18" charset="0"/>
                        <a:ea typeface="Cambria Math" panose="02040503050406030204" pitchFamily="18" charset="0"/>
                      </a:rPr>
                      <m:t> ×</m:t>
                    </m:r>
                    <m:sSub>
                      <m:sSubPr>
                        <m:ctrlPr>
                          <a:rPr lang="en-US" sz="1050" b="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𝑉𝑆</m:t>
                        </m:r>
                      </m:e>
                      <m:sub>
                        <m:r>
                          <a:rPr lang="en-US" sz="1050" b="0" i="1">
                            <a:latin typeface="Cambria Math" panose="02040503050406030204" pitchFamily="18" charset="0"/>
                            <a:ea typeface="Cambria Math" panose="02040503050406030204" pitchFamily="18" charset="0"/>
                          </a:rPr>
                          <m:t>𝐿𝑇</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𝑦</m:t>
                        </m:r>
                      </m:sub>
                    </m:sSub>
                    <m:r>
                      <a:rPr lang="en-US" sz="1050" b="0" i="1">
                        <a:latin typeface="Cambria Math" panose="02040503050406030204" pitchFamily="18" charset="0"/>
                        <a:ea typeface="Cambria Math" panose="02040503050406030204" pitchFamily="18" charset="0"/>
                      </a:rPr>
                      <m:t>×</m:t>
                    </m:r>
                    <m:sSub>
                      <m:sSubPr>
                        <m:ctrlPr>
                          <a:rPr lang="en-US" sz="1050" b="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𝑀𝑆</m:t>
                        </m:r>
                        <m:r>
                          <a:rPr lang="en-US" sz="1050" b="0" i="1">
                            <a:latin typeface="Cambria Math" panose="02040503050406030204" pitchFamily="18" charset="0"/>
                            <a:ea typeface="Cambria Math" panose="02040503050406030204" pitchFamily="18" charset="0"/>
                          </a:rPr>
                          <m:t>%</m:t>
                        </m:r>
                      </m:e>
                      <m:sub>
                        <m:r>
                          <a:rPr lang="en-IN" sz="1050" b="0" i="1">
                            <a:latin typeface="Cambria Math" panose="02040503050406030204" pitchFamily="18" charset="0"/>
                            <a:ea typeface="Cambria Math" panose="02040503050406030204" pitchFamily="18" charset="0"/>
                          </a:rPr>
                          <m:t>𝑖</m:t>
                        </m:r>
                        <m:r>
                          <a:rPr lang="en-US" sz="1050" b="0" i="1">
                            <a:latin typeface="Cambria Math" panose="02040503050406030204" pitchFamily="18" charset="0"/>
                            <a:ea typeface="Cambria Math" panose="02040503050406030204" pitchFamily="18" charset="0"/>
                          </a:rPr>
                          <m:t>,</m:t>
                        </m:r>
                        <m:r>
                          <a:rPr lang="en-IN" sz="1050" b="0" i="1">
                            <a:latin typeface="Cambria Math" panose="02040503050406030204" pitchFamily="18" charset="0"/>
                            <a:ea typeface="Cambria Math" panose="02040503050406030204" pitchFamily="18" charset="0"/>
                          </a:rPr>
                          <m:t>𝑦</m:t>
                        </m:r>
                      </m:sub>
                    </m:sSub>
                  </m:oMath>
                </m:oMathPara>
              </a14:m>
              <a:endParaRPr lang="en-US" sz="1050"/>
            </a:p>
          </xdr:txBody>
        </xdr:sp>
      </mc:Choice>
      <mc:Fallback xmlns="">
        <xdr:sp macro="" textlink="">
          <xdr:nvSpPr>
            <xdr:cNvPr id="15" name="TextBox 14">
              <a:extLst>
                <a:ext uri="{FF2B5EF4-FFF2-40B4-BE49-F238E27FC236}">
                  <a16:creationId xmlns:a16="http://schemas.microsoft.com/office/drawing/2014/main" id="{EEF837B4-E4E5-4D98-B858-BBA45B56E59B}"/>
                </a:ext>
              </a:extLst>
            </xdr:cNvPr>
            <xdr:cNvSpPr txBox="1"/>
          </xdr:nvSpPr>
          <xdr:spPr>
            <a:xfrm>
              <a:off x="3215640" y="3444240"/>
              <a:ext cx="2273122" cy="4104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_(𝑗,𝐿𝑇) 𝐵_(𝑂,𝐿,𝑇)</a:t>
              </a: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𝑁_(𝐿𝑇,𝑦)  ×〖𝑉𝑆〗_(𝐿𝑇,𝑦)×〖𝑀𝑆%〗_(</a:t>
              </a:r>
              <a:r>
                <a:rPr lang="en-IN" sz="1050" b="0" i="0">
                  <a:latin typeface="Cambria Math" panose="02040503050406030204" pitchFamily="18" charset="0"/>
                  <a:ea typeface="Cambria Math" panose="02040503050406030204" pitchFamily="18" charset="0"/>
                </a:rPr>
                <a:t>𝑖</a:t>
              </a:r>
              <a:r>
                <a:rPr lang="en-US" sz="1050" b="0" i="0">
                  <a:latin typeface="Cambria Math" panose="02040503050406030204" pitchFamily="18" charset="0"/>
                  <a:ea typeface="Cambria Math" panose="02040503050406030204" pitchFamily="18" charset="0"/>
                </a:rPr>
                <a:t>,</a:t>
              </a:r>
              <a:r>
                <a:rPr lang="en-IN" sz="1050" b="0" i="0">
                  <a:latin typeface="Cambria Math" panose="02040503050406030204" pitchFamily="18" charset="0"/>
                  <a:ea typeface="Cambria Math" panose="02040503050406030204" pitchFamily="18" charset="0"/>
                </a:rPr>
                <a:t>𝑦</a:t>
              </a:r>
              <a:r>
                <a:rPr lang="en-US" sz="1050" b="0" i="0">
                  <a:latin typeface="Cambria Math" panose="02040503050406030204" pitchFamily="18" charset="0"/>
                  <a:ea typeface="Cambria Math" panose="02040503050406030204" pitchFamily="18" charset="0"/>
                </a:rPr>
                <a:t>)</a:t>
              </a:r>
              <a:endParaRPr lang="en-US" sz="1050"/>
            </a:p>
          </xdr:txBody>
        </xdr:sp>
      </mc:Fallback>
    </mc:AlternateContent>
    <xdr:clientData/>
  </xdr:oneCellAnchor>
  <xdr:oneCellAnchor>
    <xdr:from>
      <xdr:col>2</xdr:col>
      <xdr:colOff>0</xdr:colOff>
      <xdr:row>22</xdr:row>
      <xdr:rowOff>0</xdr:rowOff>
    </xdr:from>
    <xdr:ext cx="396262" cy="182935"/>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36A24218-C372-4A70-AE76-800BB140725D}"/>
                </a:ext>
              </a:extLst>
            </xdr:cNvPr>
            <xdr:cNvSpPr txBox="1"/>
          </xdr:nvSpPr>
          <xdr:spPr>
            <a:xfrm>
              <a:off x="868680" y="4046220"/>
              <a:ext cx="39626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𝑃𝐿𝑦</m:t>
                        </m:r>
                      </m:sub>
                    </m:sSub>
                  </m:oMath>
                </m:oMathPara>
              </a14:m>
              <a:endParaRPr lang="en-US" sz="1100"/>
            </a:p>
          </xdr:txBody>
        </xdr:sp>
      </mc:Choice>
      <mc:Fallback xmlns="">
        <xdr:sp macro="" textlink="">
          <xdr:nvSpPr>
            <xdr:cNvPr id="16" name="TextBox 15">
              <a:extLst>
                <a:ext uri="{FF2B5EF4-FFF2-40B4-BE49-F238E27FC236}">
                  <a16:creationId xmlns:a16="http://schemas.microsoft.com/office/drawing/2014/main" id="{36A24218-C372-4A70-AE76-800BB140725D}"/>
                </a:ext>
              </a:extLst>
            </xdr:cNvPr>
            <xdr:cNvSpPr txBox="1"/>
          </xdr:nvSpPr>
          <xdr:spPr>
            <a:xfrm>
              <a:off x="868680" y="4046220"/>
              <a:ext cx="39626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𝑃𝐸〗_𝑃𝐿𝑦</a:t>
              </a:r>
              <a:endParaRPr lang="en-US" sz="1100"/>
            </a:p>
          </xdr:txBody>
        </xdr:sp>
      </mc:Fallback>
    </mc:AlternateContent>
    <xdr:clientData/>
  </xdr:oneCellAnchor>
  <xdr:oneCellAnchor>
    <xdr:from>
      <xdr:col>2</xdr:col>
      <xdr:colOff>0</xdr:colOff>
      <xdr:row>25</xdr:row>
      <xdr:rowOff>0</xdr:rowOff>
    </xdr:from>
    <xdr:ext cx="396262" cy="182935"/>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1FA0C2C2-0EA7-4693-A256-815D927C322A}"/>
                </a:ext>
              </a:extLst>
            </xdr:cNvPr>
            <xdr:cNvSpPr txBox="1"/>
          </xdr:nvSpPr>
          <xdr:spPr>
            <a:xfrm>
              <a:off x="868680" y="4594860"/>
              <a:ext cx="39626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𝑃𝐿𝑦</m:t>
                        </m:r>
                      </m:sub>
                    </m:sSub>
                  </m:oMath>
                </m:oMathPara>
              </a14:m>
              <a:endParaRPr lang="en-US" sz="1100"/>
            </a:p>
          </xdr:txBody>
        </xdr:sp>
      </mc:Choice>
      <mc:Fallback xmlns="">
        <xdr:sp macro="" textlink="">
          <xdr:nvSpPr>
            <xdr:cNvPr id="17" name="TextBox 16">
              <a:extLst>
                <a:ext uri="{FF2B5EF4-FFF2-40B4-BE49-F238E27FC236}">
                  <a16:creationId xmlns:a16="http://schemas.microsoft.com/office/drawing/2014/main" id="{1FA0C2C2-0EA7-4693-A256-815D927C322A}"/>
                </a:ext>
              </a:extLst>
            </xdr:cNvPr>
            <xdr:cNvSpPr txBox="1"/>
          </xdr:nvSpPr>
          <xdr:spPr>
            <a:xfrm>
              <a:off x="868680" y="4594860"/>
              <a:ext cx="39626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𝑃𝐸〗_𝑃𝐿𝑦</a:t>
              </a:r>
              <a:endParaRPr lang="en-US" sz="1100"/>
            </a:p>
          </xdr:txBody>
        </xdr:sp>
      </mc:Fallback>
    </mc:AlternateContent>
    <xdr:clientData/>
  </xdr:oneCellAnchor>
  <xdr:oneCellAnchor>
    <xdr:from>
      <xdr:col>2</xdr:col>
      <xdr:colOff>0</xdr:colOff>
      <xdr:row>29</xdr:row>
      <xdr:rowOff>0</xdr:rowOff>
    </xdr:from>
    <xdr:ext cx="396262" cy="185115"/>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A8153758-5C32-453F-AFB0-3363E3FDB87C}"/>
                </a:ext>
              </a:extLst>
            </xdr:cNvPr>
            <xdr:cNvSpPr txBox="1"/>
          </xdr:nvSpPr>
          <xdr:spPr>
            <a:xfrm>
              <a:off x="868680" y="5372100"/>
              <a:ext cx="396262" cy="185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1" i="1">
                            <a:latin typeface="Cambria Math" panose="02040503050406030204" pitchFamily="18" charset="0"/>
                          </a:rPr>
                          <m:t>𝑷𝑳𝒚</m:t>
                        </m:r>
                      </m:sub>
                    </m:sSub>
                  </m:oMath>
                </m:oMathPara>
              </a14:m>
              <a:endParaRPr lang="en-US" sz="1100"/>
            </a:p>
          </xdr:txBody>
        </xdr:sp>
      </mc:Choice>
      <mc:Fallback xmlns="">
        <xdr:sp macro="" textlink="">
          <xdr:nvSpPr>
            <xdr:cNvPr id="18" name="TextBox 17">
              <a:extLst>
                <a:ext uri="{FF2B5EF4-FFF2-40B4-BE49-F238E27FC236}">
                  <a16:creationId xmlns:a16="http://schemas.microsoft.com/office/drawing/2014/main" id="{A8153758-5C32-453F-AFB0-3363E3FDB87C}"/>
                </a:ext>
              </a:extLst>
            </xdr:cNvPr>
            <xdr:cNvSpPr txBox="1"/>
          </xdr:nvSpPr>
          <xdr:spPr>
            <a:xfrm>
              <a:off x="868680" y="5372100"/>
              <a:ext cx="396262" cy="185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a:t>
              </a:r>
              <a:r>
                <a:rPr lang="en-US" sz="1100" b="1" i="0">
                  <a:latin typeface="Cambria Math" panose="02040503050406030204" pitchFamily="18" charset="0"/>
                </a:rPr>
                <a:t>𝑷𝑳𝒚</a:t>
              </a:r>
              <a:endParaRPr lang="en-US" sz="1100"/>
            </a:p>
          </xdr:txBody>
        </xdr:sp>
      </mc:Fallback>
    </mc:AlternateContent>
    <xdr:clientData/>
  </xdr:oneCellAnchor>
  <xdr:oneCellAnchor>
    <xdr:from>
      <xdr:col>2</xdr:col>
      <xdr:colOff>0</xdr:colOff>
      <xdr:row>28</xdr:row>
      <xdr:rowOff>0</xdr:rowOff>
    </xdr:from>
    <xdr:ext cx="396262" cy="182935"/>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1186E9-3F03-45A9-9655-73326817AD2A}"/>
                </a:ext>
              </a:extLst>
            </xdr:cNvPr>
            <xdr:cNvSpPr txBox="1"/>
          </xdr:nvSpPr>
          <xdr:spPr>
            <a:xfrm>
              <a:off x="868680" y="4960620"/>
              <a:ext cx="39626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𝑃𝐸</m:t>
                        </m:r>
                      </m:e>
                      <m:sub>
                        <m:r>
                          <a:rPr lang="en-US" sz="1100" b="0" i="1">
                            <a:latin typeface="Cambria Math" panose="02040503050406030204" pitchFamily="18" charset="0"/>
                          </a:rPr>
                          <m:t>𝑃𝐿𝑦</m:t>
                        </m:r>
                      </m:sub>
                    </m:sSub>
                  </m:oMath>
                </m:oMathPara>
              </a14:m>
              <a:endParaRPr lang="en-US" sz="1100"/>
            </a:p>
          </xdr:txBody>
        </xdr:sp>
      </mc:Choice>
      <mc:Fallback xmlns="">
        <xdr:sp macro="" textlink="">
          <xdr:nvSpPr>
            <xdr:cNvPr id="19" name="TextBox 18">
              <a:extLst>
                <a:ext uri="{FF2B5EF4-FFF2-40B4-BE49-F238E27FC236}">
                  <a16:creationId xmlns:a16="http://schemas.microsoft.com/office/drawing/2014/main" id="{001186E9-3F03-45A9-9655-73326817AD2A}"/>
                </a:ext>
              </a:extLst>
            </xdr:cNvPr>
            <xdr:cNvSpPr txBox="1"/>
          </xdr:nvSpPr>
          <xdr:spPr>
            <a:xfrm>
              <a:off x="868680" y="4960620"/>
              <a:ext cx="396262"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𝑃𝐸〗_𝑃𝐿𝑦</a:t>
              </a:r>
              <a:endParaRPr lang="en-US" sz="1100"/>
            </a:p>
          </xdr:txBody>
        </xdr:sp>
      </mc:Fallback>
    </mc:AlternateContent>
    <xdr:clientData/>
  </xdr:oneCellAnchor>
  <xdr:oneCellAnchor>
    <xdr:from>
      <xdr:col>5</xdr:col>
      <xdr:colOff>22860</xdr:colOff>
      <xdr:row>58</xdr:row>
      <xdr:rowOff>22860</xdr:rowOff>
    </xdr:from>
    <xdr:ext cx="363112" cy="156518"/>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E77C4683-446C-4D9C-BEBB-D007110EEEA8}"/>
                </a:ext>
              </a:extLst>
            </xdr:cNvPr>
            <xdr:cNvSpPr txBox="1"/>
          </xdr:nvSpPr>
          <xdr:spPr>
            <a:xfrm>
              <a:off x="2766060" y="1069848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20" name="TextBox 19">
              <a:extLst>
                <a:ext uri="{FF2B5EF4-FFF2-40B4-BE49-F238E27FC236}">
                  <a16:creationId xmlns:a16="http://schemas.microsoft.com/office/drawing/2014/main" id="{E77C4683-446C-4D9C-BEBB-D007110EEEA8}"/>
                </a:ext>
              </a:extLst>
            </xdr:cNvPr>
            <xdr:cNvSpPr txBox="1"/>
          </xdr:nvSpPr>
          <xdr:spPr>
            <a:xfrm>
              <a:off x="2766060" y="1069848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oneCellAnchor>
    <xdr:from>
      <xdr:col>2</xdr:col>
      <xdr:colOff>219075</xdr:colOff>
      <xdr:row>14</xdr:row>
      <xdr:rowOff>104775</xdr:rowOff>
    </xdr:from>
    <xdr:ext cx="2896177" cy="184089"/>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EAADC867-CAA7-3976-9A3A-DDE133A5DCBE}"/>
                </a:ext>
              </a:extLst>
            </xdr:cNvPr>
            <xdr:cNvSpPr txBox="1"/>
          </xdr:nvSpPr>
          <xdr:spPr>
            <a:xfrm>
              <a:off x="828675" y="2076450"/>
              <a:ext cx="2896177"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𝐿𝐸</m:t>
                        </m:r>
                      </m:e>
                      <m:sub>
                        <m:r>
                          <a:rPr lang="en-US" sz="1100" b="0" i="1">
                            <a:latin typeface="Cambria Math" panose="02040503050406030204" pitchFamily="18" charset="0"/>
                          </a:rPr>
                          <m:t>𝑠𝑡𝑜𝑟𝑎𝑔𝑒</m:t>
                        </m:r>
                        <m:r>
                          <a:rPr lang="en-US" sz="1100" b="0" i="1">
                            <a:latin typeface="Cambria Math" panose="02040503050406030204" pitchFamily="18" charset="0"/>
                          </a:rPr>
                          <m:t>,</m:t>
                        </m:r>
                        <m:r>
                          <a:rPr lang="en-US" sz="1100" b="0" i="1">
                            <a:latin typeface="Cambria Math" panose="02040503050406030204" pitchFamily="18" charset="0"/>
                          </a:rPr>
                          <m:t>𝑦</m:t>
                        </m:r>
                      </m:sub>
                    </m:sSub>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𝑆𝐷</m:t>
                        </m:r>
                        <m:sSub>
                          <m:sSubPr>
                            <m:ctrlPr>
                              <a:rPr lang="en-US" sz="1100" b="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r>
                          <a:rPr lang="en-US" sz="1100" b="0" i="1">
                            <a:latin typeface="Cambria Math" panose="02040503050406030204" pitchFamily="18" charset="0"/>
                          </a:rPr>
                          <m:t>,</m:t>
                        </m:r>
                        <m:r>
                          <a:rPr lang="en-US" sz="1100" b="0" i="1">
                            <a:latin typeface="Cambria Math" panose="02040503050406030204" pitchFamily="18" charset="0"/>
                          </a:rPr>
                          <m:t>𝑑𝑒𝑓𝑎𝑢𝑙𝑡</m:t>
                        </m:r>
                        <m:r>
                          <a:rPr lang="en-US" sz="1100" b="0" i="1">
                            <a:latin typeface="Cambria Math" panose="02040503050406030204" pitchFamily="18" charset="0"/>
                          </a:rPr>
                          <m:t> </m:t>
                        </m:r>
                      </m:sub>
                    </m:sSub>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𝑄</m:t>
                        </m:r>
                      </m:e>
                      <m:sub>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𝐶𝐻</m:t>
                            </m:r>
                          </m:e>
                          <m:sub>
                            <m:r>
                              <a:rPr lang="en-US" sz="1100" b="0" i="1">
                                <a:latin typeface="Cambria Math" panose="02040503050406030204" pitchFamily="18" charset="0"/>
                                <a:ea typeface="Cambria Math" panose="02040503050406030204" pitchFamily="18" charset="0"/>
                              </a:rPr>
                              <m:t>4</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𝑦</m:t>
                        </m:r>
                      </m:sub>
                    </m:sSub>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𝐺𝑊𝑃</m:t>
                        </m:r>
                      </m:e>
                      <m:sub>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𝐶𝐻</m:t>
                            </m:r>
                          </m:e>
                          <m:sub>
                            <m:r>
                              <a:rPr lang="en-US" sz="1100" b="0" i="1">
                                <a:latin typeface="Cambria Math" panose="02040503050406030204" pitchFamily="18" charset="0"/>
                                <a:ea typeface="Cambria Math" panose="02040503050406030204" pitchFamily="18" charset="0"/>
                              </a:rPr>
                              <m:t>4</m:t>
                            </m:r>
                          </m:sub>
                        </m:sSub>
                      </m:sub>
                    </m:sSub>
                  </m:oMath>
                </m:oMathPara>
              </a14:m>
              <a:endParaRPr lang="en-US" sz="1100"/>
            </a:p>
          </xdr:txBody>
        </xdr:sp>
      </mc:Choice>
      <mc:Fallback xmlns="">
        <xdr:sp macro="" textlink="">
          <xdr:nvSpPr>
            <xdr:cNvPr id="2" name="TextBox 1">
              <a:extLst>
                <a:ext uri="{FF2B5EF4-FFF2-40B4-BE49-F238E27FC236}">
                  <a16:creationId xmlns:a16="http://schemas.microsoft.com/office/drawing/2014/main" id="{EAADC867-CAA7-3976-9A3A-DDE133A5DCBE}"/>
                </a:ext>
              </a:extLst>
            </xdr:cNvPr>
            <xdr:cNvSpPr txBox="1"/>
          </xdr:nvSpPr>
          <xdr:spPr>
            <a:xfrm>
              <a:off x="828675" y="2076450"/>
              <a:ext cx="2896177"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𝐿𝐸〗_(𝑠𝑡𝑜𝑟𝑎𝑔𝑒,𝑦)=𝐹_(𝑆𝐷〖𝐶𝐻〗_4,𝑑𝑒𝑓𝑎𝑢𝑙𝑡 )</a:t>
              </a:r>
              <a:r>
                <a:rPr lang="en-US" sz="1100" b="0" i="0">
                  <a:latin typeface="Cambria Math" panose="02040503050406030204" pitchFamily="18" charset="0"/>
                  <a:ea typeface="Cambria Math" panose="02040503050406030204" pitchFamily="18" charset="0"/>
                </a:rPr>
                <a:t>×𝑄_(〖𝐶𝐻〗_4,𝑦)×〖𝐺𝑊𝑃〗_(〖𝐶𝐻〗_4 )</a:t>
              </a:r>
              <a:endParaRPr lang="en-US" sz="1100"/>
            </a:p>
          </xdr:txBody>
        </xdr:sp>
      </mc:Fallback>
    </mc:AlternateContent>
    <xdr:clientData/>
  </xdr:oneCellAnchor>
  <xdr:oneCellAnchor>
    <xdr:from>
      <xdr:col>2</xdr:col>
      <xdr:colOff>95250</xdr:colOff>
      <xdr:row>8</xdr:row>
      <xdr:rowOff>114300</xdr:rowOff>
    </xdr:from>
    <xdr:ext cx="1795171" cy="183320"/>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439AF6A8-2A33-A8EF-5D77-B403C84B75A9}"/>
                </a:ext>
              </a:extLst>
            </xdr:cNvPr>
            <xdr:cNvSpPr txBox="1"/>
          </xdr:nvSpPr>
          <xdr:spPr>
            <a:xfrm>
              <a:off x="1314450" y="552450"/>
              <a:ext cx="1795171"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𝐿𝐸</m:t>
                        </m:r>
                      </m:e>
                      <m:sub>
                        <m:r>
                          <a:rPr lang="en-US" sz="1100" b="0" i="1">
                            <a:latin typeface="Cambria Math" panose="02040503050406030204" pitchFamily="18" charset="0"/>
                          </a:rPr>
                          <m:t>𝐴𝐷</m:t>
                        </m:r>
                        <m:r>
                          <a:rPr lang="en-US" sz="1100" b="0" i="1">
                            <a:latin typeface="Cambria Math" panose="02040503050406030204" pitchFamily="18" charset="0"/>
                          </a:rPr>
                          <m:t>,</m:t>
                        </m:r>
                        <m:r>
                          <a:rPr lang="en-US" sz="1100" b="0" i="1">
                            <a:latin typeface="Cambria Math" panose="02040503050406030204" pitchFamily="18" charset="0"/>
                          </a:rPr>
                          <m:t>𝑦</m:t>
                        </m:r>
                      </m:sub>
                    </m:sSub>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𝐿𝐸</m:t>
                        </m:r>
                      </m:e>
                      <m:sub>
                        <m:r>
                          <a:rPr lang="en-US" sz="1100" b="0" i="1">
                            <a:latin typeface="Cambria Math" panose="02040503050406030204" pitchFamily="18" charset="0"/>
                          </a:rPr>
                          <m:t>𝑠𝑡𝑜𝑟𝑎𝑔𝑒</m:t>
                        </m:r>
                      </m:sub>
                    </m:sSub>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𝐿𝐸</m:t>
                        </m:r>
                      </m:e>
                      <m:sub>
                        <m:r>
                          <a:rPr lang="en-US" sz="1100" b="0" i="1">
                            <a:latin typeface="Cambria Math" panose="02040503050406030204" pitchFamily="18" charset="0"/>
                          </a:rPr>
                          <m:t>𝑐𝑜𝑚</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3" name="TextBox 2">
              <a:extLst>
                <a:ext uri="{FF2B5EF4-FFF2-40B4-BE49-F238E27FC236}">
                  <a16:creationId xmlns:a16="http://schemas.microsoft.com/office/drawing/2014/main" id="{439AF6A8-2A33-A8EF-5D77-B403C84B75A9}"/>
                </a:ext>
              </a:extLst>
            </xdr:cNvPr>
            <xdr:cNvSpPr txBox="1"/>
          </xdr:nvSpPr>
          <xdr:spPr>
            <a:xfrm>
              <a:off x="1314450" y="552450"/>
              <a:ext cx="1795171"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𝐿𝐸〗_(𝐴𝐷,𝑦)=〖𝐿𝐸〗_𝑠𝑡𝑜𝑟𝑎𝑔𝑒+〖𝐿𝐸〗_(𝑐𝑜𝑚,𝑦)</a:t>
              </a:r>
              <a:endParaRPr lang="en-US" sz="1100"/>
            </a:p>
          </xdr:txBody>
        </xdr:sp>
      </mc:Fallback>
    </mc:AlternateContent>
    <xdr:clientData/>
  </xdr:oneCellAnchor>
  <xdr:oneCellAnchor>
    <xdr:from>
      <xdr:col>2</xdr:col>
      <xdr:colOff>9525</xdr:colOff>
      <xdr:row>10</xdr:row>
      <xdr:rowOff>28575</xdr:rowOff>
    </xdr:from>
    <xdr:ext cx="419474" cy="182935"/>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BA8DDB6D-A328-DFE4-7573-EE386AF44F27}"/>
                </a:ext>
              </a:extLst>
            </xdr:cNvPr>
            <xdr:cNvSpPr txBox="1"/>
          </xdr:nvSpPr>
          <xdr:spPr>
            <a:xfrm>
              <a:off x="1228725" y="904875"/>
              <a:ext cx="419474"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𝐿𝐸</m:t>
                        </m:r>
                      </m:e>
                      <m:sub>
                        <m:r>
                          <a:rPr lang="en-US" sz="1100" b="0" i="1">
                            <a:latin typeface="Cambria Math" panose="02040503050406030204" pitchFamily="18" charset="0"/>
                          </a:rPr>
                          <m:t>𝐴𝐷</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4" name="TextBox 3">
              <a:extLst>
                <a:ext uri="{FF2B5EF4-FFF2-40B4-BE49-F238E27FC236}">
                  <a16:creationId xmlns:a16="http://schemas.microsoft.com/office/drawing/2014/main" id="{BA8DDB6D-A328-DFE4-7573-EE386AF44F27}"/>
                </a:ext>
              </a:extLst>
            </xdr:cNvPr>
            <xdr:cNvSpPr txBox="1"/>
          </xdr:nvSpPr>
          <xdr:spPr>
            <a:xfrm>
              <a:off x="1228725" y="904875"/>
              <a:ext cx="419474"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𝐿𝐸〗_(𝐴𝐷,𝑦)</a:t>
              </a:r>
              <a:endParaRPr lang="en-US" sz="1100"/>
            </a:p>
          </xdr:txBody>
        </xdr:sp>
      </mc:Fallback>
    </mc:AlternateContent>
    <xdr:clientData/>
  </xdr:oneCellAnchor>
  <xdr:oneCellAnchor>
    <xdr:from>
      <xdr:col>2</xdr:col>
      <xdr:colOff>0</xdr:colOff>
      <xdr:row>11</xdr:row>
      <xdr:rowOff>28575</xdr:rowOff>
    </xdr:from>
    <xdr:ext cx="597921" cy="183320"/>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B421BC-43BA-D147-9175-0A73CA8B6AF2}"/>
                </a:ext>
              </a:extLst>
            </xdr:cNvPr>
            <xdr:cNvSpPr txBox="1"/>
          </xdr:nvSpPr>
          <xdr:spPr>
            <a:xfrm>
              <a:off x="1219200" y="1123950"/>
              <a:ext cx="597921"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𝐿𝐸</m:t>
                        </m:r>
                      </m:e>
                      <m:sub>
                        <m:r>
                          <a:rPr lang="en-US" sz="1100" b="0" i="1">
                            <a:latin typeface="Cambria Math" panose="02040503050406030204" pitchFamily="18" charset="0"/>
                          </a:rPr>
                          <m:t>𝑆𝑡𝑜𝑟𝑎𝑔𝑒</m:t>
                        </m:r>
                      </m:sub>
                    </m:sSub>
                  </m:oMath>
                </m:oMathPara>
              </a14:m>
              <a:endParaRPr lang="en-US" sz="1100"/>
            </a:p>
          </xdr:txBody>
        </xdr:sp>
      </mc:Choice>
      <mc:Fallback xmlns="">
        <xdr:sp macro="" textlink="">
          <xdr:nvSpPr>
            <xdr:cNvPr id="5" name="TextBox 4">
              <a:extLst>
                <a:ext uri="{FF2B5EF4-FFF2-40B4-BE49-F238E27FC236}">
                  <a16:creationId xmlns:a16="http://schemas.microsoft.com/office/drawing/2014/main" id="{00B421BC-43BA-D147-9175-0A73CA8B6AF2}"/>
                </a:ext>
              </a:extLst>
            </xdr:cNvPr>
            <xdr:cNvSpPr txBox="1"/>
          </xdr:nvSpPr>
          <xdr:spPr>
            <a:xfrm>
              <a:off x="1219200" y="1123950"/>
              <a:ext cx="597921"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𝐿𝐸〗_𝑆𝑡𝑜𝑟𝑎𝑔𝑒</a:t>
              </a:r>
              <a:endParaRPr lang="en-US" sz="1100"/>
            </a:p>
          </xdr:txBody>
        </xdr:sp>
      </mc:Fallback>
    </mc:AlternateContent>
    <xdr:clientData/>
  </xdr:oneCellAnchor>
  <xdr:oneCellAnchor>
    <xdr:from>
      <xdr:col>2</xdr:col>
      <xdr:colOff>9525</xdr:colOff>
      <xdr:row>12</xdr:row>
      <xdr:rowOff>19050</xdr:rowOff>
    </xdr:from>
    <xdr:ext cx="492764" cy="182935"/>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274D4038-5E9B-442A-84C6-1139D910EA55}"/>
                </a:ext>
              </a:extLst>
            </xdr:cNvPr>
            <xdr:cNvSpPr txBox="1"/>
          </xdr:nvSpPr>
          <xdr:spPr>
            <a:xfrm>
              <a:off x="1228725" y="1333500"/>
              <a:ext cx="492764"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𝐿𝐸</m:t>
                        </m:r>
                      </m:e>
                      <m:sub>
                        <m:r>
                          <a:rPr lang="en-US" sz="1100" b="0" i="1">
                            <a:latin typeface="Cambria Math" panose="02040503050406030204" pitchFamily="18" charset="0"/>
                          </a:rPr>
                          <m:t>𝑐𝑜𝑚</m:t>
                        </m:r>
                        <m:r>
                          <a:rPr lang="en-US" sz="1100" b="0" i="1">
                            <a:latin typeface="Cambria Math" panose="02040503050406030204" pitchFamily="18" charset="0"/>
                          </a:rPr>
                          <m:t>,</m:t>
                        </m:r>
                        <m:r>
                          <a:rPr lang="en-US" sz="1100" b="0" i="1">
                            <a:latin typeface="Cambria Math" panose="02040503050406030204" pitchFamily="18" charset="0"/>
                          </a:rPr>
                          <m:t>𝑦</m:t>
                        </m:r>
                      </m:sub>
                    </m:sSub>
                  </m:oMath>
                </m:oMathPara>
              </a14:m>
              <a:endParaRPr lang="en-US" sz="1100"/>
            </a:p>
          </xdr:txBody>
        </xdr:sp>
      </mc:Choice>
      <mc:Fallback xmlns="">
        <xdr:sp macro="" textlink="">
          <xdr:nvSpPr>
            <xdr:cNvPr id="6" name="TextBox 5">
              <a:extLst>
                <a:ext uri="{FF2B5EF4-FFF2-40B4-BE49-F238E27FC236}">
                  <a16:creationId xmlns:a16="http://schemas.microsoft.com/office/drawing/2014/main" id="{274D4038-5E9B-442A-84C6-1139D910EA55}"/>
                </a:ext>
              </a:extLst>
            </xdr:cNvPr>
            <xdr:cNvSpPr txBox="1"/>
          </xdr:nvSpPr>
          <xdr:spPr>
            <a:xfrm>
              <a:off x="1228725" y="1333500"/>
              <a:ext cx="492764"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𝐿𝐸〗_(𝑐𝑜𝑚,𝑦)</a:t>
              </a:r>
              <a:endParaRPr lang="en-US" sz="1100"/>
            </a:p>
          </xdr:txBody>
        </xdr:sp>
      </mc:Fallback>
    </mc:AlternateContent>
    <xdr:clientData/>
  </xdr:oneCellAnchor>
  <xdr:oneCellAnchor>
    <xdr:from>
      <xdr:col>2</xdr:col>
      <xdr:colOff>285750</xdr:colOff>
      <xdr:row>17</xdr:row>
      <xdr:rowOff>0</xdr:rowOff>
    </xdr:from>
    <xdr:ext cx="825547" cy="184089"/>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3966BBF9-E6E9-5818-A1BB-B1107457DF4B}"/>
                </a:ext>
              </a:extLst>
            </xdr:cNvPr>
            <xdr:cNvSpPr txBox="1"/>
          </xdr:nvSpPr>
          <xdr:spPr>
            <a:xfrm>
              <a:off x="895350" y="2628900"/>
              <a:ext cx="825547"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𝑆𝐷</m:t>
                        </m:r>
                        <m:sSub>
                          <m:sSubPr>
                            <m:ctrlPr>
                              <a:rPr lang="en-US" sz="1100" b="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r>
                          <a:rPr lang="en-US" sz="1100" b="0" i="1">
                            <a:latin typeface="Cambria Math" panose="02040503050406030204" pitchFamily="18" charset="0"/>
                          </a:rPr>
                          <m:t>𝑑𝑒𝑓𝑎𝑢𝑙𝑡</m:t>
                        </m:r>
                      </m:sub>
                    </m:sSub>
                  </m:oMath>
                </m:oMathPara>
              </a14:m>
              <a:endParaRPr lang="en-US" sz="1100"/>
            </a:p>
          </xdr:txBody>
        </xdr:sp>
      </mc:Choice>
      <mc:Fallback xmlns="">
        <xdr:sp macro="" textlink="">
          <xdr:nvSpPr>
            <xdr:cNvPr id="7" name="TextBox 6">
              <a:extLst>
                <a:ext uri="{FF2B5EF4-FFF2-40B4-BE49-F238E27FC236}">
                  <a16:creationId xmlns:a16="http://schemas.microsoft.com/office/drawing/2014/main" id="{3966BBF9-E6E9-5818-A1BB-B1107457DF4B}"/>
                </a:ext>
              </a:extLst>
            </xdr:cNvPr>
            <xdr:cNvSpPr txBox="1"/>
          </xdr:nvSpPr>
          <xdr:spPr>
            <a:xfrm>
              <a:off x="895350" y="2628900"/>
              <a:ext cx="825547"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𝐹_(𝑆𝐷〖𝐶𝐻〗_4 𝑑𝑒𝑓𝑎𝑢𝑙𝑡)</a:t>
              </a:r>
              <a:endParaRPr lang="en-US" sz="1100"/>
            </a:p>
          </xdr:txBody>
        </xdr:sp>
      </mc:Fallback>
    </mc:AlternateContent>
    <xdr:clientData/>
  </xdr:oneCellAnchor>
  <xdr:oneCellAnchor>
    <xdr:from>
      <xdr:col>3</xdr:col>
      <xdr:colOff>257175</xdr:colOff>
      <xdr:row>17</xdr:row>
      <xdr:rowOff>200025</xdr:rowOff>
    </xdr:from>
    <xdr:ext cx="317523" cy="184089"/>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6BCD3552-809F-2BAB-FEFB-DF53E9C5C784}"/>
                </a:ext>
              </a:extLst>
            </xdr:cNvPr>
            <xdr:cNvSpPr txBox="1"/>
          </xdr:nvSpPr>
          <xdr:spPr>
            <a:xfrm>
              <a:off x="1476375" y="2609850"/>
              <a:ext cx="317523"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𝑄</m:t>
                        </m:r>
                      </m:e>
                      <m:sub>
                        <m:sSub>
                          <m:sSubPr>
                            <m:ctrlPr>
                              <a:rPr lang="en-US" sz="110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sub>
                    </m:sSub>
                  </m:oMath>
                </m:oMathPara>
              </a14:m>
              <a:endParaRPr lang="en-US" sz="1100"/>
            </a:p>
          </xdr:txBody>
        </xdr:sp>
      </mc:Choice>
      <mc:Fallback xmlns="">
        <xdr:sp macro="" textlink="">
          <xdr:nvSpPr>
            <xdr:cNvPr id="8" name="TextBox 7">
              <a:extLst>
                <a:ext uri="{FF2B5EF4-FFF2-40B4-BE49-F238E27FC236}">
                  <a16:creationId xmlns:a16="http://schemas.microsoft.com/office/drawing/2014/main" id="{6BCD3552-809F-2BAB-FEFB-DF53E9C5C784}"/>
                </a:ext>
              </a:extLst>
            </xdr:cNvPr>
            <xdr:cNvSpPr txBox="1"/>
          </xdr:nvSpPr>
          <xdr:spPr>
            <a:xfrm>
              <a:off x="1476375" y="2609850"/>
              <a:ext cx="317523"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𝑄_(〖𝐶𝐻〗_4 )</a:t>
              </a:r>
              <a:endParaRPr lang="en-US" sz="1100"/>
            </a:p>
          </xdr:txBody>
        </xdr:sp>
      </mc:Fallback>
    </mc:AlternateContent>
    <xdr:clientData/>
  </xdr:oneCellAnchor>
  <xdr:oneCellAnchor>
    <xdr:from>
      <xdr:col>3</xdr:col>
      <xdr:colOff>76200</xdr:colOff>
      <xdr:row>18</xdr:row>
      <xdr:rowOff>209550</xdr:rowOff>
    </xdr:from>
    <xdr:ext cx="521745" cy="184089"/>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54D2D1E6-30D8-C8C8-87E9-7DCA51B30AA1}"/>
                </a:ext>
              </a:extLst>
            </xdr:cNvPr>
            <xdr:cNvSpPr txBox="1"/>
          </xdr:nvSpPr>
          <xdr:spPr>
            <a:xfrm>
              <a:off x="1295400" y="2838450"/>
              <a:ext cx="521745"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𝐺𝑊𝑃</m:t>
                        </m:r>
                      </m:e>
                      <m:sub>
                        <m:sSub>
                          <m:sSubPr>
                            <m:ctrlPr>
                              <a:rPr lang="en-US" sz="110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sub>
                    </m:sSub>
                  </m:oMath>
                </m:oMathPara>
              </a14:m>
              <a:endParaRPr lang="en-US" sz="1100"/>
            </a:p>
          </xdr:txBody>
        </xdr:sp>
      </mc:Choice>
      <mc:Fallback xmlns="">
        <xdr:sp macro="" textlink="">
          <xdr:nvSpPr>
            <xdr:cNvPr id="9" name="TextBox 8">
              <a:extLst>
                <a:ext uri="{FF2B5EF4-FFF2-40B4-BE49-F238E27FC236}">
                  <a16:creationId xmlns:a16="http://schemas.microsoft.com/office/drawing/2014/main" id="{54D2D1E6-30D8-C8C8-87E9-7DCA51B30AA1}"/>
                </a:ext>
              </a:extLst>
            </xdr:cNvPr>
            <xdr:cNvSpPr txBox="1"/>
          </xdr:nvSpPr>
          <xdr:spPr>
            <a:xfrm>
              <a:off x="1295400" y="2838450"/>
              <a:ext cx="521745"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𝐺𝑊𝑃〗_(〖𝐶𝐻〗_4 )</a:t>
              </a:r>
              <a:endParaRPr lang="en-US" sz="1100"/>
            </a:p>
          </xdr:txBody>
        </xdr:sp>
      </mc:Fallback>
    </mc:AlternateContent>
    <xdr:clientData/>
  </xdr:oneCellAnchor>
  <xdr:oneCellAnchor>
    <xdr:from>
      <xdr:col>3</xdr:col>
      <xdr:colOff>209550</xdr:colOff>
      <xdr:row>21</xdr:row>
      <xdr:rowOff>9525</xdr:rowOff>
    </xdr:from>
    <xdr:ext cx="317523" cy="184089"/>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E5F78DBB-A541-CC36-4CA1-8C66F99D46EA}"/>
                </a:ext>
              </a:extLst>
            </xdr:cNvPr>
            <xdr:cNvSpPr txBox="1"/>
          </xdr:nvSpPr>
          <xdr:spPr>
            <a:xfrm>
              <a:off x="1562100" y="4333875"/>
              <a:ext cx="317523"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𝑄</m:t>
                        </m:r>
                      </m:e>
                      <m:sub>
                        <m:sSub>
                          <m:sSubPr>
                            <m:ctrlPr>
                              <a:rPr lang="en-US" sz="110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sub>
                    </m:sSub>
                  </m:oMath>
                </m:oMathPara>
              </a14:m>
              <a:endParaRPr lang="en-US" sz="1100"/>
            </a:p>
          </xdr:txBody>
        </xdr:sp>
      </mc:Choice>
      <mc:Fallback xmlns="">
        <xdr:sp macro="" textlink="">
          <xdr:nvSpPr>
            <xdr:cNvPr id="10" name="TextBox 9">
              <a:extLst>
                <a:ext uri="{FF2B5EF4-FFF2-40B4-BE49-F238E27FC236}">
                  <a16:creationId xmlns:a16="http://schemas.microsoft.com/office/drawing/2014/main" id="{E5F78DBB-A541-CC36-4CA1-8C66F99D46EA}"/>
                </a:ext>
              </a:extLst>
            </xdr:cNvPr>
            <xdr:cNvSpPr txBox="1"/>
          </xdr:nvSpPr>
          <xdr:spPr>
            <a:xfrm>
              <a:off x="1562100" y="4333875"/>
              <a:ext cx="317523"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𝑄_(〖𝐶𝐻〗_4 )</a:t>
              </a:r>
              <a:endParaRPr lang="en-US" sz="1100"/>
            </a:p>
          </xdr:txBody>
        </xdr:sp>
      </mc:Fallback>
    </mc:AlternateContent>
    <xdr:clientData/>
  </xdr:oneCellAnchor>
  <xdr:oneCellAnchor>
    <xdr:from>
      <xdr:col>5</xdr:col>
      <xdr:colOff>28575</xdr:colOff>
      <xdr:row>21</xdr:row>
      <xdr:rowOff>28575</xdr:rowOff>
    </xdr:from>
    <xdr:ext cx="1750351" cy="190886"/>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84705DF-F5CF-C877-1E13-BBAAD911106D}"/>
                </a:ext>
              </a:extLst>
            </xdr:cNvPr>
            <xdr:cNvSpPr txBox="1"/>
          </xdr:nvSpPr>
          <xdr:spPr>
            <a:xfrm>
              <a:off x="2600325" y="4352925"/>
              <a:ext cx="1750351" cy="190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𝑄</m:t>
                        </m:r>
                      </m:e>
                      <m:sub>
                        <m:r>
                          <a:rPr lang="en-US" sz="1100" b="0" i="1">
                            <a:latin typeface="Cambria Math" panose="02040503050406030204" pitchFamily="18" charset="0"/>
                          </a:rPr>
                          <m:t>𝑏𝑖𝑜𝑔𝑎𝑠</m:t>
                        </m:r>
                      </m:sub>
                    </m:sSub>
                    <m:r>
                      <a:rPr lang="en-US" sz="1100" i="1">
                        <a:latin typeface="Cambria Math" panose="02040503050406030204" pitchFamily="18" charset="0"/>
                        <a:ea typeface="Cambria Math" panose="02040503050406030204" pitchFamily="18" charset="0"/>
                      </a:rPr>
                      <m:t>×</m:t>
                    </m:r>
                    <m:sSub>
                      <m:sSubPr>
                        <m:ctrlPr>
                          <a:rPr lang="en-US" sz="110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𝑓</m:t>
                        </m:r>
                      </m:e>
                      <m:sub>
                        <m:sSub>
                          <m:sSubPr>
                            <m:ctrlPr>
                              <a:rPr lang="en-US" sz="110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𝐶𝐻</m:t>
                            </m:r>
                          </m:e>
                          <m:sub>
                            <m:r>
                              <a:rPr lang="en-US" sz="1100" b="0" i="1">
                                <a:latin typeface="Cambria Math" panose="02040503050406030204" pitchFamily="18" charset="0"/>
                                <a:ea typeface="Cambria Math" panose="02040503050406030204" pitchFamily="18" charset="0"/>
                              </a:rPr>
                              <m:t>4</m:t>
                            </m:r>
                          </m:sub>
                        </m:sSub>
                        <m:r>
                          <a:rPr lang="en-US" sz="1100" b="0" i="1">
                            <a:latin typeface="Cambria Math" panose="02040503050406030204" pitchFamily="18" charset="0"/>
                            <a:ea typeface="Cambria Math" panose="02040503050406030204" pitchFamily="18" charset="0"/>
                          </a:rPr>
                          <m:t>𝑑𝑒𝑓𝑎𝑢𝑙𝑡</m:t>
                        </m:r>
                      </m:sub>
                    </m:sSub>
                    <m:r>
                      <a:rPr lang="en-US" sz="1100" i="1">
                        <a:latin typeface="Cambria Math" panose="02040503050406030204" pitchFamily="18" charset="0"/>
                        <a:ea typeface="Cambria Math" panose="02040503050406030204" pitchFamily="18" charset="0"/>
                      </a:rPr>
                      <m:t>×</m:t>
                    </m:r>
                    <m:sSub>
                      <m:sSubPr>
                        <m:ctrlPr>
                          <a:rPr lang="en-US" sz="1100" i="1">
                            <a:latin typeface="Cambria Math" panose="02040503050406030204" pitchFamily="18" charset="0"/>
                            <a:ea typeface="Cambria Math" panose="02040503050406030204" pitchFamily="18" charset="0"/>
                          </a:rPr>
                        </m:ctrlPr>
                      </m:sSubPr>
                      <m:e>
                        <m:r>
                          <a:rPr lang="en-US" sz="1100" i="1">
                            <a:latin typeface="Cambria Math" panose="02040503050406030204" pitchFamily="18" charset="0"/>
                            <a:ea typeface="Cambria Math" panose="02040503050406030204" pitchFamily="18" charset="0"/>
                          </a:rPr>
                          <m:t>𝜌</m:t>
                        </m:r>
                      </m:e>
                      <m:sub>
                        <m:sSub>
                          <m:sSubPr>
                            <m:ctrlPr>
                              <a:rPr lang="en-US" sz="110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𝐶𝐻</m:t>
                            </m:r>
                          </m:e>
                          <m:sub>
                            <m:r>
                              <a:rPr lang="en-US" sz="1100" b="0" i="1">
                                <a:latin typeface="Cambria Math" panose="02040503050406030204" pitchFamily="18" charset="0"/>
                                <a:ea typeface="Cambria Math" panose="02040503050406030204" pitchFamily="18" charset="0"/>
                              </a:rPr>
                              <m:t>4</m:t>
                            </m:r>
                          </m:sub>
                        </m:sSub>
                      </m:sub>
                    </m:sSub>
                  </m:oMath>
                </m:oMathPara>
              </a14:m>
              <a:endParaRPr lang="en-US" sz="1100"/>
            </a:p>
          </xdr:txBody>
        </xdr:sp>
      </mc:Choice>
      <mc:Fallback xmlns="">
        <xdr:sp macro="" textlink="">
          <xdr:nvSpPr>
            <xdr:cNvPr id="11" name="TextBox 10">
              <a:extLst>
                <a:ext uri="{FF2B5EF4-FFF2-40B4-BE49-F238E27FC236}">
                  <a16:creationId xmlns:a16="http://schemas.microsoft.com/office/drawing/2014/main" id="{084705DF-F5CF-C877-1E13-BBAAD911106D}"/>
                </a:ext>
              </a:extLst>
            </xdr:cNvPr>
            <xdr:cNvSpPr txBox="1"/>
          </xdr:nvSpPr>
          <xdr:spPr>
            <a:xfrm>
              <a:off x="2600325" y="4352925"/>
              <a:ext cx="1750351" cy="190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𝑄_𝑏𝑖𝑜𝑔𝑎𝑠</a:t>
              </a: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𝑓_(〖𝐶𝐻〗_4 𝑑𝑒𝑓𝑎𝑢𝑙𝑡)</a:t>
              </a:r>
              <a:r>
                <a:rPr lang="en-US" sz="1100" i="0">
                  <a:latin typeface="Cambria Math" panose="02040503050406030204" pitchFamily="18" charset="0"/>
                  <a:ea typeface="Cambria Math" panose="02040503050406030204" pitchFamily="18" charset="0"/>
                </a:rPr>
                <a:t>×𝜌_(〖</a:t>
              </a:r>
              <a:r>
                <a:rPr lang="en-US" sz="1100" b="0" i="0">
                  <a:latin typeface="Cambria Math" panose="02040503050406030204" pitchFamily="18" charset="0"/>
                  <a:ea typeface="Cambria Math" panose="02040503050406030204" pitchFamily="18" charset="0"/>
                </a:rPr>
                <a:t>𝐶𝐻〗_4 )</a:t>
              </a:r>
              <a:endParaRPr lang="en-US" sz="1100"/>
            </a:p>
          </xdr:txBody>
        </xdr:sp>
      </mc:Fallback>
    </mc:AlternateContent>
    <xdr:clientData/>
  </xdr:oneCellAnchor>
  <xdr:oneCellAnchor>
    <xdr:from>
      <xdr:col>2</xdr:col>
      <xdr:colOff>533400</xdr:colOff>
      <xdr:row>16</xdr:row>
      <xdr:rowOff>9525</xdr:rowOff>
    </xdr:from>
    <xdr:ext cx="597921" cy="183320"/>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5375DE9D-D4B2-4742-9246-F0BD6A281028}"/>
                </a:ext>
              </a:extLst>
            </xdr:cNvPr>
            <xdr:cNvSpPr txBox="1"/>
          </xdr:nvSpPr>
          <xdr:spPr>
            <a:xfrm>
              <a:off x="1143000" y="2419350"/>
              <a:ext cx="597921"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𝐿𝐸</m:t>
                        </m:r>
                      </m:e>
                      <m:sub>
                        <m:r>
                          <a:rPr lang="en-US" sz="1100" b="0" i="1">
                            <a:latin typeface="Cambria Math" panose="02040503050406030204" pitchFamily="18" charset="0"/>
                          </a:rPr>
                          <m:t>𝑆𝑡𝑜𝑟𝑎𝑔𝑒</m:t>
                        </m:r>
                      </m:sub>
                    </m:sSub>
                  </m:oMath>
                </m:oMathPara>
              </a14:m>
              <a:endParaRPr lang="en-US" sz="1100"/>
            </a:p>
          </xdr:txBody>
        </xdr:sp>
      </mc:Choice>
      <mc:Fallback xmlns="">
        <xdr:sp macro="" textlink="">
          <xdr:nvSpPr>
            <xdr:cNvPr id="12" name="TextBox 11">
              <a:extLst>
                <a:ext uri="{FF2B5EF4-FFF2-40B4-BE49-F238E27FC236}">
                  <a16:creationId xmlns:a16="http://schemas.microsoft.com/office/drawing/2014/main" id="{5375DE9D-D4B2-4742-9246-F0BD6A281028}"/>
                </a:ext>
              </a:extLst>
            </xdr:cNvPr>
            <xdr:cNvSpPr txBox="1"/>
          </xdr:nvSpPr>
          <xdr:spPr>
            <a:xfrm>
              <a:off x="1143000" y="2419350"/>
              <a:ext cx="597921"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𝐿𝐸〗_𝑆𝑡𝑜𝑟𝑎𝑔𝑒</a:t>
              </a:r>
              <a:endParaRPr lang="en-US" sz="1100"/>
            </a:p>
          </xdr:txBody>
        </xdr:sp>
      </mc:Fallback>
    </mc:AlternateContent>
    <xdr:clientData/>
  </xdr:oneCellAnchor>
  <xdr:oneCellAnchor>
    <xdr:from>
      <xdr:col>3</xdr:col>
      <xdr:colOff>76200</xdr:colOff>
      <xdr:row>22</xdr:row>
      <xdr:rowOff>19050</xdr:rowOff>
    </xdr:from>
    <xdr:ext cx="471219" cy="183320"/>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61F26CA4-7AF0-85F6-B0D2-93963BF0288B}"/>
                </a:ext>
              </a:extLst>
            </xdr:cNvPr>
            <xdr:cNvSpPr txBox="1"/>
          </xdr:nvSpPr>
          <xdr:spPr>
            <a:xfrm>
              <a:off x="1428750" y="4581525"/>
              <a:ext cx="471219"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𝑄</m:t>
                        </m:r>
                      </m:e>
                      <m:sub>
                        <m:r>
                          <a:rPr lang="en-US" sz="1100" b="0" i="1">
                            <a:latin typeface="Cambria Math" panose="02040503050406030204" pitchFamily="18" charset="0"/>
                          </a:rPr>
                          <m:t>𝑏𝑖𝑜𝑔𝑎𝑠</m:t>
                        </m:r>
                      </m:sub>
                    </m:sSub>
                  </m:oMath>
                </m:oMathPara>
              </a14:m>
              <a:endParaRPr lang="en-US" sz="1100"/>
            </a:p>
          </xdr:txBody>
        </xdr:sp>
      </mc:Choice>
      <mc:Fallback xmlns="">
        <xdr:sp macro="" textlink="">
          <xdr:nvSpPr>
            <xdr:cNvPr id="13" name="TextBox 12">
              <a:extLst>
                <a:ext uri="{FF2B5EF4-FFF2-40B4-BE49-F238E27FC236}">
                  <a16:creationId xmlns:a16="http://schemas.microsoft.com/office/drawing/2014/main" id="{61F26CA4-7AF0-85F6-B0D2-93963BF0288B}"/>
                </a:ext>
              </a:extLst>
            </xdr:cNvPr>
            <xdr:cNvSpPr txBox="1"/>
          </xdr:nvSpPr>
          <xdr:spPr>
            <a:xfrm>
              <a:off x="1428750" y="4581525"/>
              <a:ext cx="471219"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𝑄_𝑏𝑖𝑜𝑔𝑎𝑠</a:t>
              </a:r>
              <a:endParaRPr lang="en-US" sz="1100"/>
            </a:p>
          </xdr:txBody>
        </xdr:sp>
      </mc:Fallback>
    </mc:AlternateContent>
    <xdr:clientData/>
  </xdr:oneCellAnchor>
  <xdr:oneCellAnchor>
    <xdr:from>
      <xdr:col>2</xdr:col>
      <xdr:colOff>457200</xdr:colOff>
      <xdr:row>23</xdr:row>
      <xdr:rowOff>9525</xdr:rowOff>
    </xdr:from>
    <xdr:ext cx="702244" cy="184089"/>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4E8524D9-1E9E-4BD4-A4AC-793428B3A873}"/>
                </a:ext>
              </a:extLst>
            </xdr:cNvPr>
            <xdr:cNvSpPr txBox="1"/>
          </xdr:nvSpPr>
          <xdr:spPr>
            <a:xfrm>
              <a:off x="1066800" y="4171950"/>
              <a:ext cx="702244"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𝑓</m:t>
                        </m:r>
                      </m:e>
                      <m:sub>
                        <m:sSub>
                          <m:sSubPr>
                            <m:ctrlPr>
                              <a:rPr lang="en-US" sz="110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r>
                          <a:rPr lang="en-US" sz="1100" b="0" i="1">
                            <a:latin typeface="Cambria Math" panose="02040503050406030204" pitchFamily="18" charset="0"/>
                          </a:rPr>
                          <m:t>,</m:t>
                        </m:r>
                        <m:r>
                          <a:rPr lang="en-US" sz="1100" b="0" i="1">
                            <a:latin typeface="Cambria Math" panose="02040503050406030204" pitchFamily="18" charset="0"/>
                          </a:rPr>
                          <m:t>𝑑𝑒𝑓𝑎𝑢𝑙𝑡</m:t>
                        </m:r>
                      </m:sub>
                    </m:sSub>
                  </m:oMath>
                </m:oMathPara>
              </a14:m>
              <a:endParaRPr lang="en-US" sz="1100"/>
            </a:p>
          </xdr:txBody>
        </xdr:sp>
      </mc:Choice>
      <mc:Fallback xmlns="">
        <xdr:sp macro="" textlink="">
          <xdr:nvSpPr>
            <xdr:cNvPr id="14" name="TextBox 13">
              <a:extLst>
                <a:ext uri="{FF2B5EF4-FFF2-40B4-BE49-F238E27FC236}">
                  <a16:creationId xmlns:a16="http://schemas.microsoft.com/office/drawing/2014/main" id="{4E8524D9-1E9E-4BD4-A4AC-793428B3A873}"/>
                </a:ext>
              </a:extLst>
            </xdr:cNvPr>
            <xdr:cNvSpPr txBox="1"/>
          </xdr:nvSpPr>
          <xdr:spPr>
            <a:xfrm>
              <a:off x="1066800" y="4171950"/>
              <a:ext cx="702244"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𝑓_(〖𝐶𝐻〗_4,𝑑𝑒𝑓𝑎𝑢𝑙𝑡)</a:t>
              </a:r>
              <a:endParaRPr lang="en-US" sz="1100"/>
            </a:p>
          </xdr:txBody>
        </xdr:sp>
      </mc:Fallback>
    </mc:AlternateContent>
    <xdr:clientData/>
  </xdr:oneCellAnchor>
  <xdr:oneCellAnchor>
    <xdr:from>
      <xdr:col>3</xdr:col>
      <xdr:colOff>114300</xdr:colOff>
      <xdr:row>23</xdr:row>
      <xdr:rowOff>209550</xdr:rowOff>
    </xdr:from>
    <xdr:ext cx="301749" cy="184089"/>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1FB69F35-65F2-FF89-2E9A-0E68CCAC9EF8}"/>
                </a:ext>
              </a:extLst>
            </xdr:cNvPr>
            <xdr:cNvSpPr txBox="1"/>
          </xdr:nvSpPr>
          <xdr:spPr>
            <a:xfrm>
              <a:off x="1333500" y="4371975"/>
              <a:ext cx="301749"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i="1">
                            <a:latin typeface="Cambria Math" panose="02040503050406030204" pitchFamily="18" charset="0"/>
                            <a:ea typeface="Cambria Math" panose="02040503050406030204" pitchFamily="18" charset="0"/>
                          </a:rPr>
                          <m:t>𝜌</m:t>
                        </m:r>
                      </m:e>
                      <m:sub>
                        <m:sSub>
                          <m:sSubPr>
                            <m:ctrlPr>
                              <a:rPr lang="en-US" sz="110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sub>
                    </m:sSub>
                  </m:oMath>
                </m:oMathPara>
              </a14:m>
              <a:endParaRPr lang="en-US" sz="1100"/>
            </a:p>
          </xdr:txBody>
        </xdr:sp>
      </mc:Choice>
      <mc:Fallback xmlns="">
        <xdr:sp macro="" textlink="">
          <xdr:nvSpPr>
            <xdr:cNvPr id="15" name="TextBox 14">
              <a:extLst>
                <a:ext uri="{FF2B5EF4-FFF2-40B4-BE49-F238E27FC236}">
                  <a16:creationId xmlns:a16="http://schemas.microsoft.com/office/drawing/2014/main" id="{1FB69F35-65F2-FF89-2E9A-0E68CCAC9EF8}"/>
                </a:ext>
              </a:extLst>
            </xdr:cNvPr>
            <xdr:cNvSpPr txBox="1"/>
          </xdr:nvSpPr>
          <xdr:spPr>
            <a:xfrm>
              <a:off x="1333500" y="4371975"/>
              <a:ext cx="301749"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𝜌_(〖</a:t>
              </a:r>
              <a:r>
                <a:rPr lang="en-US" sz="1100" b="0" i="0">
                  <a:latin typeface="Cambria Math" panose="02040503050406030204" pitchFamily="18" charset="0"/>
                </a:rPr>
                <a:t>𝐶𝐻〗_4 )</a:t>
              </a:r>
              <a:endParaRPr lang="en-US" sz="1100"/>
            </a:p>
          </xdr:txBody>
        </xdr:sp>
      </mc:Fallback>
    </mc:AlternateContent>
    <xdr:clientData/>
  </xdr:oneCellAnchor>
  <xdr:oneCellAnchor>
    <xdr:from>
      <xdr:col>4</xdr:col>
      <xdr:colOff>590550</xdr:colOff>
      <xdr:row>22</xdr:row>
      <xdr:rowOff>57150</xdr:rowOff>
    </xdr:from>
    <xdr:ext cx="2532296" cy="174920"/>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8EAB858E-2D5C-4013-A0A6-06C3B5F89532}"/>
                </a:ext>
              </a:extLst>
            </xdr:cNvPr>
            <xdr:cNvSpPr txBox="1"/>
          </xdr:nvSpPr>
          <xdr:spPr>
            <a:xfrm>
              <a:off x="2552700" y="4619625"/>
              <a:ext cx="2532296" cy="174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𝑀𝐶𝐹</m:t>
                        </m:r>
                      </m:e>
                      <m:sub>
                        <m:r>
                          <a:rPr lang="en-US" sz="1050" b="0" i="1">
                            <a:latin typeface="Cambria Math" panose="02040503050406030204" pitchFamily="18" charset="0"/>
                            <a:ea typeface="Cambria Math" panose="02040503050406030204" pitchFamily="18" charset="0"/>
                          </a:rPr>
                          <m:t>𝑗</m:t>
                        </m:r>
                      </m:sub>
                    </m:sSub>
                    <m:r>
                      <a:rPr lang="en-US" sz="1050" i="1">
                        <a:latin typeface="Cambria Math" panose="02040503050406030204" pitchFamily="18" charset="0"/>
                        <a:ea typeface="Cambria Math" panose="02040503050406030204" pitchFamily="18" charset="0"/>
                      </a:rPr>
                      <m:t>×</m:t>
                    </m:r>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𝐵</m:t>
                        </m:r>
                      </m:e>
                      <m:sub>
                        <m:r>
                          <a:rPr lang="en-US" sz="1050" b="0" i="1">
                            <a:latin typeface="Cambria Math" panose="02040503050406030204" pitchFamily="18" charset="0"/>
                            <a:ea typeface="Cambria Math" panose="02040503050406030204" pitchFamily="18" charset="0"/>
                          </a:rPr>
                          <m:t>𝑂</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𝐿</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𝑇</m:t>
                        </m:r>
                      </m:sub>
                    </m:sSub>
                    <m:r>
                      <a:rPr lang="en-US" sz="1050" i="1">
                        <a:latin typeface="Cambria Math" panose="02040503050406030204" pitchFamily="18" charset="0"/>
                        <a:ea typeface="Cambria Math" panose="02040503050406030204" pitchFamily="18" charset="0"/>
                      </a:rPr>
                      <m:t>×</m:t>
                    </m:r>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𝑁</m:t>
                        </m:r>
                      </m:e>
                      <m:sub>
                        <m:r>
                          <a:rPr lang="en-US" sz="1050" b="0" i="1">
                            <a:latin typeface="Cambria Math" panose="02040503050406030204" pitchFamily="18" charset="0"/>
                            <a:ea typeface="Cambria Math" panose="02040503050406030204" pitchFamily="18" charset="0"/>
                          </a:rPr>
                          <m:t>𝐿𝑇</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𝑦</m:t>
                        </m:r>
                      </m:sub>
                    </m:sSub>
                    <m:r>
                      <a:rPr lang="en-US" sz="1050" b="0" i="1">
                        <a:latin typeface="Cambria Math" panose="02040503050406030204" pitchFamily="18" charset="0"/>
                        <a:ea typeface="Cambria Math" panose="02040503050406030204" pitchFamily="18" charset="0"/>
                      </a:rPr>
                      <m:t> ×</m:t>
                    </m:r>
                    <m:sSub>
                      <m:sSubPr>
                        <m:ctrlPr>
                          <a:rPr lang="en-US" sz="1050" b="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𝑉𝑆</m:t>
                        </m:r>
                      </m:e>
                      <m:sub>
                        <m:r>
                          <a:rPr lang="en-US" sz="1050" b="0" i="1">
                            <a:latin typeface="Cambria Math" panose="02040503050406030204" pitchFamily="18" charset="0"/>
                            <a:ea typeface="Cambria Math" panose="02040503050406030204" pitchFamily="18" charset="0"/>
                          </a:rPr>
                          <m:t>𝐿𝑇</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𝑦</m:t>
                        </m:r>
                      </m:sub>
                    </m:sSub>
                    <m:r>
                      <a:rPr lang="en-US" sz="1050" b="0" i="1">
                        <a:latin typeface="Cambria Math" panose="02040503050406030204" pitchFamily="18" charset="0"/>
                        <a:ea typeface="Cambria Math" panose="02040503050406030204" pitchFamily="18" charset="0"/>
                      </a:rPr>
                      <m:t>×</m:t>
                    </m:r>
                    <m:sSub>
                      <m:sSubPr>
                        <m:ctrlPr>
                          <a:rPr lang="en-US" sz="1050" b="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𝑀𝑆</m:t>
                        </m:r>
                        <m:r>
                          <a:rPr lang="en-US" sz="1050" b="0" i="1">
                            <a:latin typeface="Cambria Math" panose="02040503050406030204" pitchFamily="18" charset="0"/>
                            <a:ea typeface="Cambria Math" panose="02040503050406030204" pitchFamily="18" charset="0"/>
                          </a:rPr>
                          <m:t>%</m:t>
                        </m:r>
                      </m:e>
                      <m:sub>
                        <m:r>
                          <a:rPr lang="en-US" sz="1050" b="0" i="1">
                            <a:latin typeface="Cambria Math" panose="02040503050406030204" pitchFamily="18" charset="0"/>
                            <a:ea typeface="Cambria Math" panose="02040503050406030204" pitchFamily="18" charset="0"/>
                          </a:rPr>
                          <m:t>𝐵𝐿</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𝑗</m:t>
                        </m:r>
                      </m:sub>
                    </m:sSub>
                  </m:oMath>
                </m:oMathPara>
              </a14:m>
              <a:endParaRPr lang="en-US" sz="1050"/>
            </a:p>
          </xdr:txBody>
        </xdr:sp>
      </mc:Choice>
      <mc:Fallback xmlns="">
        <xdr:sp macro="" textlink="">
          <xdr:nvSpPr>
            <xdr:cNvPr id="16" name="TextBox 15">
              <a:extLst>
                <a:ext uri="{FF2B5EF4-FFF2-40B4-BE49-F238E27FC236}">
                  <a16:creationId xmlns:a16="http://schemas.microsoft.com/office/drawing/2014/main" id="{8EAB858E-2D5C-4013-A0A6-06C3B5F89532}"/>
                </a:ext>
              </a:extLst>
            </xdr:cNvPr>
            <xdr:cNvSpPr txBox="1"/>
          </xdr:nvSpPr>
          <xdr:spPr>
            <a:xfrm>
              <a:off x="2552700" y="4619625"/>
              <a:ext cx="2532296" cy="174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𝑀𝐶𝐹〗_𝑗</a:t>
              </a: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𝐵_(𝑂,𝐿,𝑇)</a:t>
              </a: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𝑁_(𝐿𝑇,𝑦)  ×〖𝑉𝑆〗_(𝐿𝑇,𝑦)×〖𝑀𝑆%〗_(𝐵𝐿,𝑗)</a:t>
              </a:r>
              <a:endParaRPr lang="en-US" sz="1050"/>
            </a:p>
          </xdr:txBody>
        </xdr:sp>
      </mc:Fallback>
    </mc:AlternateContent>
    <xdr:clientData/>
  </xdr:oneCellAnchor>
  <xdr:oneCellAnchor>
    <xdr:from>
      <xdr:col>10</xdr:col>
      <xdr:colOff>57150</xdr:colOff>
      <xdr:row>21</xdr:row>
      <xdr:rowOff>38100</xdr:rowOff>
    </xdr:from>
    <xdr:ext cx="331565" cy="172227"/>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B1D868C6-B177-E774-126E-6EE9AEC3CF67}"/>
                </a:ext>
              </a:extLst>
            </xdr:cNvPr>
            <xdr:cNvSpPr txBox="1"/>
          </xdr:nvSpPr>
          <xdr:spPr>
            <a:xfrm>
              <a:off x="5543550" y="3762375"/>
              <a:ext cx="3315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𝑡𝐶𝐻</m:t>
                        </m:r>
                      </m:e>
                      <m:sub>
                        <m:r>
                          <a:rPr lang="en-US" sz="1100" b="0" i="1">
                            <a:latin typeface="Cambria Math" panose="02040503050406030204" pitchFamily="18" charset="0"/>
                          </a:rPr>
                          <m:t>4</m:t>
                        </m:r>
                      </m:sub>
                    </m:sSub>
                  </m:oMath>
                </m:oMathPara>
              </a14:m>
              <a:endParaRPr lang="en-US" sz="1100"/>
            </a:p>
          </xdr:txBody>
        </xdr:sp>
      </mc:Choice>
      <mc:Fallback xmlns="">
        <xdr:sp macro="" textlink="">
          <xdr:nvSpPr>
            <xdr:cNvPr id="17" name="TextBox 16">
              <a:extLst>
                <a:ext uri="{FF2B5EF4-FFF2-40B4-BE49-F238E27FC236}">
                  <a16:creationId xmlns:a16="http://schemas.microsoft.com/office/drawing/2014/main" id="{B1D868C6-B177-E774-126E-6EE9AEC3CF67}"/>
                </a:ext>
              </a:extLst>
            </xdr:cNvPr>
            <xdr:cNvSpPr txBox="1"/>
          </xdr:nvSpPr>
          <xdr:spPr>
            <a:xfrm>
              <a:off x="5543550" y="3762375"/>
              <a:ext cx="3315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𝑡𝐶𝐻〗_4</a:t>
              </a:r>
              <a:endParaRPr lang="en-US" sz="1100"/>
            </a:p>
          </xdr:txBody>
        </xdr:sp>
      </mc:Fallback>
    </mc:AlternateContent>
    <xdr:clientData/>
  </xdr:oneCellAnchor>
  <xdr:oneCellAnchor>
    <xdr:from>
      <xdr:col>10</xdr:col>
      <xdr:colOff>47625</xdr:colOff>
      <xdr:row>22</xdr:row>
      <xdr:rowOff>9525</xdr:rowOff>
    </xdr:from>
    <xdr:ext cx="321242" cy="175369"/>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1FD8A0E4-F499-F0EE-7177-5A932C41DC58}"/>
                </a:ext>
              </a:extLst>
            </xdr:cNvPr>
            <xdr:cNvSpPr txBox="1"/>
          </xdr:nvSpPr>
          <xdr:spPr>
            <a:xfrm>
              <a:off x="5534025" y="3952875"/>
              <a:ext cx="321242"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p>
                      <m:sSupPr>
                        <m:ctrlPr>
                          <a:rPr lang="en-US" sz="1100" i="1">
                            <a:latin typeface="Cambria Math" panose="02040503050406030204" pitchFamily="18" charset="0"/>
                          </a:rPr>
                        </m:ctrlPr>
                      </m:sSupPr>
                      <m:e>
                        <m:r>
                          <a:rPr lang="en-US" sz="1100" b="0" i="1">
                            <a:latin typeface="Cambria Math" panose="02040503050406030204" pitchFamily="18" charset="0"/>
                          </a:rPr>
                          <m:t>𝑁𝑚</m:t>
                        </m:r>
                      </m:e>
                      <m:sup>
                        <m:r>
                          <a:rPr lang="en-US" sz="1100" b="0" i="1">
                            <a:latin typeface="Cambria Math" panose="02040503050406030204" pitchFamily="18" charset="0"/>
                          </a:rPr>
                          <m:t>3</m:t>
                        </m:r>
                      </m:sup>
                    </m:sSup>
                  </m:oMath>
                </m:oMathPara>
              </a14:m>
              <a:endParaRPr lang="en-US" sz="1100"/>
            </a:p>
          </xdr:txBody>
        </xdr:sp>
      </mc:Choice>
      <mc:Fallback xmlns="">
        <xdr:sp macro="" textlink="">
          <xdr:nvSpPr>
            <xdr:cNvPr id="18" name="TextBox 17">
              <a:extLst>
                <a:ext uri="{FF2B5EF4-FFF2-40B4-BE49-F238E27FC236}">
                  <a16:creationId xmlns:a16="http://schemas.microsoft.com/office/drawing/2014/main" id="{1FD8A0E4-F499-F0EE-7177-5A932C41DC58}"/>
                </a:ext>
              </a:extLst>
            </xdr:cNvPr>
            <xdr:cNvSpPr txBox="1"/>
          </xdr:nvSpPr>
          <xdr:spPr>
            <a:xfrm>
              <a:off x="5534025" y="3952875"/>
              <a:ext cx="321242"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𝑁𝑚〗^3</a:t>
              </a:r>
              <a:endParaRPr lang="en-US" sz="1100"/>
            </a:p>
          </xdr:txBody>
        </xdr:sp>
      </mc:Fallback>
    </mc:AlternateContent>
    <xdr:clientData/>
  </xdr:oneCellAnchor>
  <xdr:oneCellAnchor>
    <xdr:from>
      <xdr:col>10</xdr:col>
      <xdr:colOff>38100</xdr:colOff>
      <xdr:row>23</xdr:row>
      <xdr:rowOff>19050</xdr:rowOff>
    </xdr:from>
    <xdr:ext cx="775212" cy="175369"/>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CB45D605-7F64-4D0E-B5CB-F53EB7A00CFE}"/>
                </a:ext>
              </a:extLst>
            </xdr:cNvPr>
            <xdr:cNvSpPr txBox="1"/>
          </xdr:nvSpPr>
          <xdr:spPr>
            <a:xfrm>
              <a:off x="5524500" y="4181475"/>
              <a:ext cx="775212"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p>
                      <m:sSupPr>
                        <m:ctrlPr>
                          <a:rPr lang="en-US" sz="1100" i="1">
                            <a:latin typeface="Cambria Math" panose="02040503050406030204" pitchFamily="18" charset="0"/>
                          </a:rPr>
                        </m:ctrlPr>
                      </m:sSupPr>
                      <m:e>
                        <m:r>
                          <a:rPr lang="en-US" sz="1100" b="0" i="1">
                            <a:latin typeface="Cambria Math" panose="02040503050406030204" pitchFamily="18" charset="0"/>
                          </a:rPr>
                          <m:t>𝑚</m:t>
                        </m:r>
                      </m:e>
                      <m:sup>
                        <m:r>
                          <a:rPr lang="en-US" sz="1100" b="0" i="1">
                            <a:latin typeface="Cambria Math" panose="02040503050406030204" pitchFamily="18" charset="0"/>
                          </a:rPr>
                          <m:t>3</m:t>
                        </m:r>
                      </m:sup>
                    </m:sSup>
                    <m:sSub>
                      <m:sSubPr>
                        <m:ctrlPr>
                          <a:rPr lang="en-US" sz="110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oMath>
                </m:oMathPara>
              </a14:m>
              <a:endParaRPr lang="en-US" sz="1100"/>
            </a:p>
          </xdr:txBody>
        </xdr:sp>
      </mc:Choice>
      <mc:Fallback xmlns="">
        <xdr:sp macro="" textlink="">
          <xdr:nvSpPr>
            <xdr:cNvPr id="19" name="TextBox 18">
              <a:extLst>
                <a:ext uri="{FF2B5EF4-FFF2-40B4-BE49-F238E27FC236}">
                  <a16:creationId xmlns:a16="http://schemas.microsoft.com/office/drawing/2014/main" id="{CB45D605-7F64-4D0E-B5CB-F53EB7A00CFE}"/>
                </a:ext>
              </a:extLst>
            </xdr:cNvPr>
            <xdr:cNvSpPr txBox="1"/>
          </xdr:nvSpPr>
          <xdr:spPr>
            <a:xfrm>
              <a:off x="5524500" y="4181475"/>
              <a:ext cx="775212"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𝑚^3 </a:t>
              </a:r>
              <a:r>
                <a:rPr lang="en-US" sz="1100" i="0">
                  <a:latin typeface="Cambria Math" panose="02040503050406030204" pitchFamily="18" charset="0"/>
                </a:rPr>
                <a:t>〖</a:t>
              </a:r>
              <a:r>
                <a:rPr lang="en-US" sz="1100" b="0" i="0">
                  <a:latin typeface="Cambria Math" panose="02040503050406030204" pitchFamily="18" charset="0"/>
                </a:rPr>
                <a:t>𝐶𝐻〗_4/〖𝐶𝐻〗_4</a:t>
              </a:r>
              <a:endParaRPr lang="en-US" sz="1100"/>
            </a:p>
          </xdr:txBody>
        </xdr:sp>
      </mc:Fallback>
    </mc:AlternateContent>
    <xdr:clientData/>
  </xdr:oneCellAnchor>
  <xdr:oneCellAnchor>
    <xdr:from>
      <xdr:col>11</xdr:col>
      <xdr:colOff>104775</xdr:colOff>
      <xdr:row>10</xdr:row>
      <xdr:rowOff>38100</xdr:rowOff>
    </xdr:from>
    <xdr:ext cx="363112" cy="156518"/>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81856F62-146B-45EA-AD42-2A40EC21F863}"/>
                </a:ext>
              </a:extLst>
            </xdr:cNvPr>
            <xdr:cNvSpPr txBox="1"/>
          </xdr:nvSpPr>
          <xdr:spPr>
            <a:xfrm>
              <a:off x="6810375" y="91440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20" name="TextBox 19">
              <a:extLst>
                <a:ext uri="{FF2B5EF4-FFF2-40B4-BE49-F238E27FC236}">
                  <a16:creationId xmlns:a16="http://schemas.microsoft.com/office/drawing/2014/main" id="{81856F62-146B-45EA-AD42-2A40EC21F863}"/>
                </a:ext>
              </a:extLst>
            </xdr:cNvPr>
            <xdr:cNvSpPr txBox="1"/>
          </xdr:nvSpPr>
          <xdr:spPr>
            <a:xfrm>
              <a:off x="6810375" y="91440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11</xdr:col>
      <xdr:colOff>104775</xdr:colOff>
      <xdr:row>11</xdr:row>
      <xdr:rowOff>38100</xdr:rowOff>
    </xdr:from>
    <xdr:ext cx="363112" cy="156518"/>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CBD2A96F-07A7-44C8-9D0D-22A8CC432CEB}"/>
                </a:ext>
              </a:extLst>
            </xdr:cNvPr>
            <xdr:cNvSpPr txBox="1"/>
          </xdr:nvSpPr>
          <xdr:spPr>
            <a:xfrm>
              <a:off x="6810375" y="11334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21" name="TextBox 20">
              <a:extLst>
                <a:ext uri="{FF2B5EF4-FFF2-40B4-BE49-F238E27FC236}">
                  <a16:creationId xmlns:a16="http://schemas.microsoft.com/office/drawing/2014/main" id="{CBD2A96F-07A7-44C8-9D0D-22A8CC432CEB}"/>
                </a:ext>
              </a:extLst>
            </xdr:cNvPr>
            <xdr:cNvSpPr txBox="1"/>
          </xdr:nvSpPr>
          <xdr:spPr>
            <a:xfrm>
              <a:off x="6810375" y="11334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11</xdr:col>
      <xdr:colOff>104775</xdr:colOff>
      <xdr:row>12</xdr:row>
      <xdr:rowOff>38100</xdr:rowOff>
    </xdr:from>
    <xdr:ext cx="363112" cy="156518"/>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E673A6AE-C87D-4EFF-B123-69F1C5A6731E}"/>
                </a:ext>
              </a:extLst>
            </xdr:cNvPr>
            <xdr:cNvSpPr txBox="1"/>
          </xdr:nvSpPr>
          <xdr:spPr>
            <a:xfrm>
              <a:off x="6810375" y="135255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22" name="TextBox 21">
              <a:extLst>
                <a:ext uri="{FF2B5EF4-FFF2-40B4-BE49-F238E27FC236}">
                  <a16:creationId xmlns:a16="http://schemas.microsoft.com/office/drawing/2014/main" id="{E673A6AE-C87D-4EFF-B123-69F1C5A6731E}"/>
                </a:ext>
              </a:extLst>
            </xdr:cNvPr>
            <xdr:cNvSpPr txBox="1"/>
          </xdr:nvSpPr>
          <xdr:spPr>
            <a:xfrm>
              <a:off x="6810375" y="135255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18</xdr:col>
      <xdr:colOff>85725</xdr:colOff>
      <xdr:row>16</xdr:row>
      <xdr:rowOff>28575</xdr:rowOff>
    </xdr:from>
    <xdr:ext cx="363112" cy="156518"/>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482744B0-21AA-4028-B11F-E62F537E096C}"/>
                </a:ext>
              </a:extLst>
            </xdr:cNvPr>
            <xdr:cNvSpPr txBox="1"/>
          </xdr:nvSpPr>
          <xdr:spPr>
            <a:xfrm>
              <a:off x="10448925" y="243840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23" name="TextBox 22">
              <a:extLst>
                <a:ext uri="{FF2B5EF4-FFF2-40B4-BE49-F238E27FC236}">
                  <a16:creationId xmlns:a16="http://schemas.microsoft.com/office/drawing/2014/main" id="{482744B0-21AA-4028-B11F-E62F537E096C}"/>
                </a:ext>
              </a:extLst>
            </xdr:cNvPr>
            <xdr:cNvSpPr txBox="1"/>
          </xdr:nvSpPr>
          <xdr:spPr>
            <a:xfrm>
              <a:off x="10448925" y="243840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18</xdr:col>
      <xdr:colOff>114300</xdr:colOff>
      <xdr:row>18</xdr:row>
      <xdr:rowOff>28575</xdr:rowOff>
    </xdr:from>
    <xdr:ext cx="331565" cy="172227"/>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129035D1-2644-4CAB-943A-786F4BB448EF}"/>
                </a:ext>
              </a:extLst>
            </xdr:cNvPr>
            <xdr:cNvSpPr txBox="1"/>
          </xdr:nvSpPr>
          <xdr:spPr>
            <a:xfrm>
              <a:off x="10477500" y="2876550"/>
              <a:ext cx="3315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𝑡𝐶𝐻</m:t>
                        </m:r>
                      </m:e>
                      <m:sub>
                        <m:r>
                          <a:rPr lang="en-US" sz="1100" b="0" i="1">
                            <a:latin typeface="Cambria Math" panose="02040503050406030204" pitchFamily="18" charset="0"/>
                          </a:rPr>
                          <m:t>4</m:t>
                        </m:r>
                      </m:sub>
                    </m:sSub>
                  </m:oMath>
                </m:oMathPara>
              </a14:m>
              <a:endParaRPr lang="en-US" sz="1100"/>
            </a:p>
          </xdr:txBody>
        </xdr:sp>
      </mc:Choice>
      <mc:Fallback xmlns="">
        <xdr:sp macro="" textlink="">
          <xdr:nvSpPr>
            <xdr:cNvPr id="24" name="TextBox 23">
              <a:extLst>
                <a:ext uri="{FF2B5EF4-FFF2-40B4-BE49-F238E27FC236}">
                  <a16:creationId xmlns:a16="http://schemas.microsoft.com/office/drawing/2014/main" id="{129035D1-2644-4CAB-943A-786F4BB448EF}"/>
                </a:ext>
              </a:extLst>
            </xdr:cNvPr>
            <xdr:cNvSpPr txBox="1"/>
          </xdr:nvSpPr>
          <xdr:spPr>
            <a:xfrm>
              <a:off x="10477500" y="2876550"/>
              <a:ext cx="3315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𝑡𝐶𝐻〗_4</a:t>
              </a:r>
              <a:endParaRPr lang="en-US" sz="1100"/>
            </a:p>
          </xdr:txBody>
        </xdr:sp>
      </mc:Fallback>
    </mc:AlternateContent>
    <xdr:clientData/>
  </xdr:oneCellAnchor>
  <xdr:oneCellAnchor>
    <xdr:from>
      <xdr:col>14</xdr:col>
      <xdr:colOff>85725</xdr:colOff>
      <xdr:row>4</xdr:row>
      <xdr:rowOff>38100</xdr:rowOff>
    </xdr:from>
    <xdr:ext cx="363112" cy="156518"/>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4E31AA9E-0F59-482E-B9C3-8C8A3357CD6F}"/>
                </a:ext>
              </a:extLst>
            </xdr:cNvPr>
            <xdr:cNvSpPr txBox="1"/>
          </xdr:nvSpPr>
          <xdr:spPr>
            <a:xfrm>
              <a:off x="6334125" y="150495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28" name="TextBox 27">
              <a:extLst>
                <a:ext uri="{FF2B5EF4-FFF2-40B4-BE49-F238E27FC236}">
                  <a16:creationId xmlns:a16="http://schemas.microsoft.com/office/drawing/2014/main" id="{4E31AA9E-0F59-482E-B9C3-8C8A3357CD6F}"/>
                </a:ext>
              </a:extLst>
            </xdr:cNvPr>
            <xdr:cNvSpPr txBox="1"/>
          </xdr:nvSpPr>
          <xdr:spPr>
            <a:xfrm>
              <a:off x="6334125" y="150495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15</xdr:col>
      <xdr:colOff>76200</xdr:colOff>
      <xdr:row>12</xdr:row>
      <xdr:rowOff>114300</xdr:rowOff>
    </xdr:from>
    <xdr:ext cx="363112" cy="156518"/>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3F1EFC79-BDC4-4C57-9D77-55B4D7D33785}"/>
                </a:ext>
              </a:extLst>
            </xdr:cNvPr>
            <xdr:cNvSpPr txBox="1"/>
          </xdr:nvSpPr>
          <xdr:spPr>
            <a:xfrm>
              <a:off x="10629900" y="251460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29" name="TextBox 28">
              <a:extLst>
                <a:ext uri="{FF2B5EF4-FFF2-40B4-BE49-F238E27FC236}">
                  <a16:creationId xmlns:a16="http://schemas.microsoft.com/office/drawing/2014/main" id="{3F1EFC79-BDC4-4C57-9D77-55B4D7D33785}"/>
                </a:ext>
              </a:extLst>
            </xdr:cNvPr>
            <xdr:cNvSpPr txBox="1"/>
          </xdr:nvSpPr>
          <xdr:spPr>
            <a:xfrm>
              <a:off x="10629900" y="251460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oneCellAnchor>
    <xdr:from>
      <xdr:col>4</xdr:col>
      <xdr:colOff>1176337</xdr:colOff>
      <xdr:row>2</xdr:row>
      <xdr:rowOff>23812</xdr:rowOff>
    </xdr:from>
    <xdr:ext cx="761427" cy="179408"/>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EB4570E8-6459-23DF-2631-F1AD5DA92A37}"/>
                </a:ext>
              </a:extLst>
            </xdr:cNvPr>
            <xdr:cNvSpPr txBox="1"/>
          </xdr:nvSpPr>
          <xdr:spPr>
            <a:xfrm>
              <a:off x="5634037" y="300037"/>
              <a:ext cx="761427" cy="1794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000" b="0" i="1">
                        <a:latin typeface="Cambria Math" panose="02040503050406030204" pitchFamily="18" charset="0"/>
                      </a:rPr>
                      <m:t>2100</m:t>
                    </m:r>
                    <m:sSup>
                      <m:sSupPr>
                        <m:ctrlPr>
                          <a:rPr lang="en-US" sz="1000" b="0" i="1">
                            <a:latin typeface="Cambria Math" panose="02040503050406030204" pitchFamily="18" charset="0"/>
                          </a:rPr>
                        </m:ctrlPr>
                      </m:sSupPr>
                      <m:e>
                        <m:r>
                          <a:rPr lang="en-US" sz="1000" b="0" i="1">
                            <a:latin typeface="Cambria Math" panose="02040503050406030204" pitchFamily="18" charset="0"/>
                          </a:rPr>
                          <m:t>𝑚</m:t>
                        </m:r>
                      </m:e>
                      <m:sup>
                        <m:r>
                          <a:rPr lang="en-US" sz="1000" b="0" i="1">
                            <a:latin typeface="Cambria Math" panose="02040503050406030204" pitchFamily="18" charset="0"/>
                          </a:rPr>
                          <m:t>3</m:t>
                        </m:r>
                      </m:sup>
                    </m:sSup>
                    <m:r>
                      <a:rPr lang="en-US" sz="1000" b="0" i="1">
                        <a:latin typeface="Cambria Math" panose="02040503050406030204" pitchFamily="18" charset="0"/>
                      </a:rPr>
                      <m:t>/</m:t>
                    </m:r>
                    <m:r>
                      <a:rPr lang="en-US" sz="1000" b="0" i="1">
                        <a:latin typeface="Cambria Math" panose="02040503050406030204" pitchFamily="18" charset="0"/>
                      </a:rPr>
                      <m:t>𝑑𝑎𝑦</m:t>
                    </m:r>
                  </m:oMath>
                </m:oMathPara>
              </a14:m>
              <a:endParaRPr lang="en-US" sz="1000" b="0">
                <a:latin typeface="Aparajita" panose="02020603050405020304" pitchFamily="18" charset="0"/>
                <a:cs typeface="Aparajita" panose="02020603050405020304" pitchFamily="18" charset="0"/>
              </a:endParaRPr>
            </a:p>
          </xdr:txBody>
        </xdr:sp>
      </mc:Choice>
      <mc:Fallback xmlns="">
        <xdr:sp macro="" textlink="">
          <xdr:nvSpPr>
            <xdr:cNvPr id="2" name="TextBox 1">
              <a:extLst>
                <a:ext uri="{FF2B5EF4-FFF2-40B4-BE49-F238E27FC236}">
                  <a16:creationId xmlns:a16="http://schemas.microsoft.com/office/drawing/2014/main" id="{EB4570E8-6459-23DF-2631-F1AD5DA92A37}"/>
                </a:ext>
              </a:extLst>
            </xdr:cNvPr>
            <xdr:cNvSpPr txBox="1"/>
          </xdr:nvSpPr>
          <xdr:spPr>
            <a:xfrm>
              <a:off x="5634037" y="300037"/>
              <a:ext cx="761427" cy="1794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b="0" i="0">
                  <a:latin typeface="Cambria Math" panose="02040503050406030204" pitchFamily="18" charset="0"/>
                </a:rPr>
                <a:t>2100𝑚^3/𝑑𝑎𝑦</a:t>
              </a:r>
              <a:endParaRPr lang="en-US" sz="1000" b="0">
                <a:latin typeface="Aparajita" panose="02020603050405020304" pitchFamily="18" charset="0"/>
                <a:cs typeface="Aparajita" panose="02020603050405020304" pitchFamily="18" charset="0"/>
              </a:endParaRPr>
            </a:p>
          </xdr:txBody>
        </xdr:sp>
      </mc:Fallback>
    </mc:AlternateContent>
    <xdr:clientData/>
  </xdr:oneCellAnchor>
  <xdr:oneCellAnchor>
    <xdr:from>
      <xdr:col>3</xdr:col>
      <xdr:colOff>95250</xdr:colOff>
      <xdr:row>14</xdr:row>
      <xdr:rowOff>0</xdr:rowOff>
    </xdr:from>
    <xdr:ext cx="598369" cy="176395"/>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86FBF840-B89E-D602-4D2A-42943B9A2233}"/>
                </a:ext>
              </a:extLst>
            </xdr:cNvPr>
            <xdr:cNvSpPr txBox="1"/>
          </xdr:nvSpPr>
          <xdr:spPr>
            <a:xfrm>
              <a:off x="3457575" y="3067050"/>
              <a:ext cx="598369"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𝑁</m:t>
                        </m:r>
                      </m:e>
                      <m:sub>
                        <m:r>
                          <a:rPr lang="en-US" sz="1000" b="0" i="1">
                            <a:latin typeface="Cambria Math" panose="02040503050406030204" pitchFamily="18" charset="0"/>
                          </a:rPr>
                          <m:t>𝐿</m:t>
                        </m:r>
                        <m:sSub>
                          <m:sSubPr>
                            <m:ctrlPr>
                              <a:rPr lang="en-US" sz="1000" b="0" i="1">
                                <a:latin typeface="Cambria Math" panose="02040503050406030204" pitchFamily="18" charset="0"/>
                              </a:rPr>
                            </m:ctrlPr>
                          </m:sSubPr>
                          <m:e>
                            <m:r>
                              <a:rPr lang="en-US" sz="1000" b="0" i="1">
                                <a:latin typeface="Cambria Math" panose="02040503050406030204" pitchFamily="18" charset="0"/>
                              </a:rPr>
                              <m:t>𝑇</m:t>
                            </m:r>
                          </m:e>
                          <m:sub>
                            <m:r>
                              <a:rPr lang="en-US" sz="1000" b="0" i="1">
                                <a:latin typeface="Cambria Math" panose="02040503050406030204" pitchFamily="18" charset="0"/>
                              </a:rPr>
                              <m:t>𝑚𝑖𝑙𝑘</m:t>
                            </m:r>
                            <m:r>
                              <a:rPr lang="en-US" sz="1000" b="0" i="1">
                                <a:latin typeface="Cambria Math" panose="02040503050406030204" pitchFamily="18" charset="0"/>
                              </a:rPr>
                              <m:t> </m:t>
                            </m:r>
                            <m:r>
                              <a:rPr lang="en-US" sz="1000" b="0" i="1">
                                <a:latin typeface="Cambria Math" panose="02040503050406030204" pitchFamily="18" charset="0"/>
                              </a:rPr>
                              <m:t>𝐶𝑜𝑤</m:t>
                            </m:r>
                          </m:sub>
                        </m:sSub>
                      </m:sub>
                    </m:sSub>
                  </m:oMath>
                </m:oMathPara>
              </a14:m>
              <a:endParaRPr lang="en-US" sz="1000">
                <a:latin typeface="Aparajita" panose="02020603050405020304" pitchFamily="18" charset="0"/>
                <a:cs typeface="Aparajita" panose="02020603050405020304" pitchFamily="18" charset="0"/>
              </a:endParaRPr>
            </a:p>
          </xdr:txBody>
        </xdr:sp>
      </mc:Choice>
      <mc:Fallback xmlns="">
        <xdr:sp macro="" textlink="">
          <xdr:nvSpPr>
            <xdr:cNvPr id="3" name="TextBox 2">
              <a:extLst>
                <a:ext uri="{FF2B5EF4-FFF2-40B4-BE49-F238E27FC236}">
                  <a16:creationId xmlns:a16="http://schemas.microsoft.com/office/drawing/2014/main" id="{86FBF840-B89E-D602-4D2A-42943B9A2233}"/>
                </a:ext>
              </a:extLst>
            </xdr:cNvPr>
            <xdr:cNvSpPr txBox="1"/>
          </xdr:nvSpPr>
          <xdr:spPr>
            <a:xfrm>
              <a:off x="3457575" y="3067050"/>
              <a:ext cx="598369"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b="0" i="0">
                  <a:latin typeface="Cambria Math" panose="02040503050406030204" pitchFamily="18" charset="0"/>
                </a:rPr>
                <a:t>𝑁_(𝐿𝑇_(𝑚𝑖𝑙𝑘 𝐶𝑜𝑤) )</a:t>
              </a:r>
              <a:endParaRPr lang="en-US" sz="1000">
                <a:latin typeface="Aparajita" panose="02020603050405020304" pitchFamily="18" charset="0"/>
                <a:cs typeface="Aparajita" panose="02020603050405020304" pitchFamily="18" charset="0"/>
              </a:endParaRPr>
            </a:p>
          </xdr:txBody>
        </xdr:sp>
      </mc:Fallback>
    </mc:AlternateContent>
    <xdr:clientData/>
  </xdr:oneCellAnchor>
  <xdr:oneCellAnchor>
    <xdr:from>
      <xdr:col>3</xdr:col>
      <xdr:colOff>85725</xdr:colOff>
      <xdr:row>15</xdr:row>
      <xdr:rowOff>0</xdr:rowOff>
    </xdr:from>
    <xdr:ext cx="562333" cy="183768"/>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27FAC85D-CDFC-464E-A428-1E6079DCECAF}"/>
                </a:ext>
              </a:extLst>
            </xdr:cNvPr>
            <xdr:cNvSpPr txBox="1"/>
          </xdr:nvSpPr>
          <xdr:spPr>
            <a:xfrm>
              <a:off x="3448050" y="3286125"/>
              <a:ext cx="562333" cy="18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𝑁</m:t>
                        </m:r>
                      </m:e>
                      <m:sub>
                        <m:r>
                          <a:rPr lang="en-US" sz="1000" b="0" i="1">
                            <a:latin typeface="Cambria Math" panose="02040503050406030204" pitchFamily="18" charset="0"/>
                          </a:rPr>
                          <m:t>𝐿</m:t>
                        </m:r>
                        <m:sSub>
                          <m:sSubPr>
                            <m:ctrlPr>
                              <a:rPr lang="en-US" sz="1000" b="0" i="1">
                                <a:latin typeface="Cambria Math" panose="02040503050406030204" pitchFamily="18" charset="0"/>
                              </a:rPr>
                            </m:ctrlPr>
                          </m:sSubPr>
                          <m:e>
                            <m:r>
                              <a:rPr lang="en-US" sz="1000" b="0" i="1">
                                <a:latin typeface="Cambria Math" panose="02040503050406030204" pitchFamily="18" charset="0"/>
                              </a:rPr>
                              <m:t>𝑇</m:t>
                            </m:r>
                          </m:e>
                          <m:sub>
                            <m:r>
                              <a:rPr lang="en-US" sz="1000" b="0" i="1">
                                <a:latin typeface="Cambria Math" panose="02040503050406030204" pitchFamily="18" charset="0"/>
                              </a:rPr>
                              <m:t>𝑑𝑟𝑦</m:t>
                            </m:r>
                            <m:r>
                              <a:rPr lang="en-US" sz="1000" b="0" i="1">
                                <a:latin typeface="Cambria Math" panose="02040503050406030204" pitchFamily="18" charset="0"/>
                              </a:rPr>
                              <m:t> </m:t>
                            </m:r>
                            <m:r>
                              <a:rPr lang="en-US" sz="1000" b="0" i="1">
                                <a:latin typeface="Cambria Math" panose="02040503050406030204" pitchFamily="18" charset="0"/>
                              </a:rPr>
                              <m:t>𝐶𝑜𝑤</m:t>
                            </m:r>
                          </m:sub>
                        </m:sSub>
                      </m:sub>
                    </m:sSub>
                  </m:oMath>
                </m:oMathPara>
              </a14:m>
              <a:endParaRPr lang="en-US" sz="1000">
                <a:latin typeface="Aparajita" panose="02020603050405020304" pitchFamily="18" charset="0"/>
                <a:cs typeface="Aparajita" panose="02020603050405020304" pitchFamily="18" charset="0"/>
              </a:endParaRPr>
            </a:p>
          </xdr:txBody>
        </xdr:sp>
      </mc:Choice>
      <mc:Fallback xmlns="">
        <xdr:sp macro="" textlink="">
          <xdr:nvSpPr>
            <xdr:cNvPr id="4" name="TextBox 3">
              <a:extLst>
                <a:ext uri="{FF2B5EF4-FFF2-40B4-BE49-F238E27FC236}">
                  <a16:creationId xmlns:a16="http://schemas.microsoft.com/office/drawing/2014/main" id="{27FAC85D-CDFC-464E-A428-1E6079DCECAF}"/>
                </a:ext>
              </a:extLst>
            </xdr:cNvPr>
            <xdr:cNvSpPr txBox="1"/>
          </xdr:nvSpPr>
          <xdr:spPr>
            <a:xfrm>
              <a:off x="3448050" y="3286125"/>
              <a:ext cx="562333" cy="18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b="0" i="0">
                  <a:latin typeface="Cambria Math" panose="02040503050406030204" pitchFamily="18" charset="0"/>
                </a:rPr>
                <a:t>𝑁_(𝐿𝑇_(𝑑𝑟𝑦 𝐶𝑜𝑤) )</a:t>
              </a:r>
              <a:endParaRPr lang="en-US" sz="1000">
                <a:latin typeface="Aparajita" panose="02020603050405020304" pitchFamily="18" charset="0"/>
                <a:cs typeface="Aparajita" panose="02020603050405020304" pitchFamily="18" charset="0"/>
              </a:endParaRPr>
            </a:p>
          </xdr:txBody>
        </xdr:sp>
      </mc:Fallback>
    </mc:AlternateContent>
    <xdr:clientData/>
  </xdr:oneCellAnchor>
  <xdr:oneCellAnchor>
    <xdr:from>
      <xdr:col>3</xdr:col>
      <xdr:colOff>123825</xdr:colOff>
      <xdr:row>13</xdr:row>
      <xdr:rowOff>19050</xdr:rowOff>
    </xdr:from>
    <xdr:ext cx="306687" cy="176395"/>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23913B57-DD51-4FA7-971A-699127D8058B}"/>
                </a:ext>
              </a:extLst>
            </xdr:cNvPr>
            <xdr:cNvSpPr txBox="1"/>
          </xdr:nvSpPr>
          <xdr:spPr>
            <a:xfrm>
              <a:off x="3486150" y="2867025"/>
              <a:ext cx="306687"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𝑁</m:t>
                        </m:r>
                      </m:e>
                      <m:sub>
                        <m:r>
                          <a:rPr lang="en-US" sz="1000" b="0" i="1">
                            <a:latin typeface="Cambria Math" panose="02040503050406030204" pitchFamily="18" charset="0"/>
                          </a:rPr>
                          <m:t>𝐿𝑇</m:t>
                        </m:r>
                        <m:r>
                          <a:rPr lang="en-US" sz="1000" b="0" i="1">
                            <a:latin typeface="Cambria Math" panose="02040503050406030204" pitchFamily="18" charset="0"/>
                          </a:rPr>
                          <m:t>,</m:t>
                        </m:r>
                        <m:r>
                          <a:rPr lang="en-US" sz="1000" b="0" i="1">
                            <a:latin typeface="Cambria Math" panose="02040503050406030204" pitchFamily="18" charset="0"/>
                          </a:rPr>
                          <m:t>𝑦</m:t>
                        </m:r>
                      </m:sub>
                    </m:sSub>
                  </m:oMath>
                </m:oMathPara>
              </a14:m>
              <a:endParaRPr lang="en-US" sz="1000">
                <a:latin typeface="Aparajita" panose="02020603050405020304" pitchFamily="18" charset="0"/>
                <a:cs typeface="Aparajita" panose="02020603050405020304" pitchFamily="18" charset="0"/>
              </a:endParaRPr>
            </a:p>
          </xdr:txBody>
        </xdr:sp>
      </mc:Choice>
      <mc:Fallback xmlns="">
        <xdr:sp macro="" textlink="">
          <xdr:nvSpPr>
            <xdr:cNvPr id="5" name="TextBox 4">
              <a:extLst>
                <a:ext uri="{FF2B5EF4-FFF2-40B4-BE49-F238E27FC236}">
                  <a16:creationId xmlns:a16="http://schemas.microsoft.com/office/drawing/2014/main" id="{23913B57-DD51-4FA7-971A-699127D8058B}"/>
                </a:ext>
              </a:extLst>
            </xdr:cNvPr>
            <xdr:cNvSpPr txBox="1"/>
          </xdr:nvSpPr>
          <xdr:spPr>
            <a:xfrm>
              <a:off x="3486150" y="2867025"/>
              <a:ext cx="306687"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b="0" i="0">
                  <a:latin typeface="Cambria Math" panose="02040503050406030204" pitchFamily="18" charset="0"/>
                </a:rPr>
                <a:t>𝑁_(𝐿𝑇,𝑦)</a:t>
              </a:r>
              <a:endParaRPr lang="en-US" sz="1000">
                <a:latin typeface="Aparajita" panose="02020603050405020304" pitchFamily="18" charset="0"/>
                <a:cs typeface="Aparajita" panose="02020603050405020304" pitchFamily="18" charset="0"/>
              </a:endParaRPr>
            </a:p>
          </xdr:txBody>
        </xdr:sp>
      </mc:Fallback>
    </mc:AlternateContent>
    <xdr:clientData/>
  </xdr:oneCellAnchor>
  <xdr:oneCellAnchor>
    <xdr:from>
      <xdr:col>3</xdr:col>
      <xdr:colOff>257175</xdr:colOff>
      <xdr:row>26</xdr:row>
      <xdr:rowOff>381000</xdr:rowOff>
    </xdr:from>
    <xdr:ext cx="332527" cy="185115"/>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F2EC6E27-22A1-4339-8113-D9630689FD06}"/>
                </a:ext>
              </a:extLst>
            </xdr:cNvPr>
            <xdr:cNvSpPr txBox="1"/>
          </xdr:nvSpPr>
          <xdr:spPr>
            <a:xfrm>
              <a:off x="3152775" y="6010275"/>
              <a:ext cx="332527" cy="185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50" i="1">
                            <a:latin typeface="Cambria Math" panose="02040503050406030204" pitchFamily="18" charset="0"/>
                          </a:rPr>
                        </m:ctrlPr>
                      </m:sSubPr>
                      <m:e>
                        <m:r>
                          <a:rPr lang="en-US" sz="1050" b="0" i="1">
                            <a:latin typeface="Cambria Math" panose="02040503050406030204" pitchFamily="18" charset="0"/>
                          </a:rPr>
                          <m:t>𝑀𝐶𝐹</m:t>
                        </m:r>
                      </m:e>
                      <m:sub>
                        <m:r>
                          <a:rPr lang="en-US" sz="1050" b="0" i="1">
                            <a:latin typeface="Cambria Math" panose="02040503050406030204" pitchFamily="18" charset="0"/>
                          </a:rPr>
                          <m:t>𝑗</m:t>
                        </m:r>
                      </m:sub>
                    </m:sSub>
                  </m:oMath>
                </m:oMathPara>
              </a14:m>
              <a:endParaRPr lang="en-US" sz="1050">
                <a:latin typeface="Aparajita" panose="02020603050405020304" pitchFamily="18" charset="0"/>
                <a:cs typeface="Aparajita" panose="02020603050405020304" pitchFamily="18" charset="0"/>
              </a:endParaRPr>
            </a:p>
          </xdr:txBody>
        </xdr:sp>
      </mc:Choice>
      <mc:Fallback xmlns="">
        <xdr:sp macro="" textlink="">
          <xdr:nvSpPr>
            <xdr:cNvPr id="6" name="TextBox 5">
              <a:extLst>
                <a:ext uri="{FF2B5EF4-FFF2-40B4-BE49-F238E27FC236}">
                  <a16:creationId xmlns:a16="http://schemas.microsoft.com/office/drawing/2014/main" id="{F2EC6E27-22A1-4339-8113-D9630689FD06}"/>
                </a:ext>
              </a:extLst>
            </xdr:cNvPr>
            <xdr:cNvSpPr txBox="1"/>
          </xdr:nvSpPr>
          <xdr:spPr>
            <a:xfrm>
              <a:off x="3152775" y="6010275"/>
              <a:ext cx="332527" cy="185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50" i="0">
                  <a:latin typeface="Cambria Math" panose="02040503050406030204" pitchFamily="18" charset="0"/>
                </a:rPr>
                <a:t>〖</a:t>
              </a:r>
              <a:r>
                <a:rPr lang="en-US" sz="1050" b="0" i="0">
                  <a:latin typeface="Cambria Math" panose="02040503050406030204" pitchFamily="18" charset="0"/>
                </a:rPr>
                <a:t>𝑀𝐶𝐹〗_𝑗</a:t>
              </a:r>
              <a:endParaRPr lang="en-US" sz="1050">
                <a:latin typeface="Aparajita" panose="02020603050405020304" pitchFamily="18" charset="0"/>
                <a:cs typeface="Aparajita" panose="02020603050405020304" pitchFamily="18" charset="0"/>
              </a:endParaRPr>
            </a:p>
          </xdr:txBody>
        </xdr:sp>
      </mc:Fallback>
    </mc:AlternateContent>
    <xdr:clientData/>
  </xdr:oneCellAnchor>
  <xdr:oneCellAnchor>
    <xdr:from>
      <xdr:col>3</xdr:col>
      <xdr:colOff>257175</xdr:colOff>
      <xdr:row>27</xdr:row>
      <xdr:rowOff>152400</xdr:rowOff>
    </xdr:from>
    <xdr:ext cx="294503" cy="176395"/>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6E55E348-5A2C-4296-8CEC-67A8FD834DD4}"/>
                </a:ext>
              </a:extLst>
            </xdr:cNvPr>
            <xdr:cNvSpPr txBox="1"/>
          </xdr:nvSpPr>
          <xdr:spPr>
            <a:xfrm>
              <a:off x="3152775" y="6657975"/>
              <a:ext cx="294503"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𝐵</m:t>
                        </m:r>
                      </m:e>
                      <m:sub>
                        <m:r>
                          <a:rPr lang="en-US" sz="1000" b="0" i="1">
                            <a:latin typeface="Cambria Math" panose="02040503050406030204" pitchFamily="18" charset="0"/>
                          </a:rPr>
                          <m:t>0,</m:t>
                        </m:r>
                        <m:r>
                          <a:rPr lang="en-US" sz="1000" b="0" i="1">
                            <a:latin typeface="Cambria Math" panose="02040503050406030204" pitchFamily="18" charset="0"/>
                          </a:rPr>
                          <m:t>𝐿𝑇</m:t>
                        </m:r>
                      </m:sub>
                    </m:sSub>
                  </m:oMath>
                </m:oMathPara>
              </a14:m>
              <a:endParaRPr lang="en-US" sz="1000">
                <a:latin typeface="Aparajita" panose="02020603050405020304" pitchFamily="18" charset="0"/>
                <a:cs typeface="Aparajita" panose="02020603050405020304" pitchFamily="18" charset="0"/>
              </a:endParaRPr>
            </a:p>
          </xdr:txBody>
        </xdr:sp>
      </mc:Choice>
      <mc:Fallback xmlns="">
        <xdr:sp macro="" textlink="">
          <xdr:nvSpPr>
            <xdr:cNvPr id="7" name="TextBox 6">
              <a:extLst>
                <a:ext uri="{FF2B5EF4-FFF2-40B4-BE49-F238E27FC236}">
                  <a16:creationId xmlns:a16="http://schemas.microsoft.com/office/drawing/2014/main" id="{6E55E348-5A2C-4296-8CEC-67A8FD834DD4}"/>
                </a:ext>
              </a:extLst>
            </xdr:cNvPr>
            <xdr:cNvSpPr txBox="1"/>
          </xdr:nvSpPr>
          <xdr:spPr>
            <a:xfrm>
              <a:off x="3152775" y="6657975"/>
              <a:ext cx="294503"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b="0" i="0">
                  <a:latin typeface="Cambria Math" panose="02040503050406030204" pitchFamily="18" charset="0"/>
                </a:rPr>
                <a:t>𝐵_(0,𝐿𝑇)</a:t>
              </a:r>
              <a:endParaRPr lang="en-US" sz="1000">
                <a:latin typeface="Aparajita" panose="02020603050405020304" pitchFamily="18" charset="0"/>
                <a:cs typeface="Aparajita" panose="02020603050405020304" pitchFamily="18" charset="0"/>
              </a:endParaRPr>
            </a:p>
          </xdr:txBody>
        </xdr:sp>
      </mc:Fallback>
    </mc:AlternateContent>
    <xdr:clientData/>
  </xdr:oneCellAnchor>
  <xdr:oneCellAnchor>
    <xdr:from>
      <xdr:col>3</xdr:col>
      <xdr:colOff>247650</xdr:colOff>
      <xdr:row>28</xdr:row>
      <xdr:rowOff>266700</xdr:rowOff>
    </xdr:from>
    <xdr:ext cx="365869" cy="176395"/>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41AE21D4-1E23-4804-A389-FD520CE8ACE7}"/>
                </a:ext>
              </a:extLst>
            </xdr:cNvPr>
            <xdr:cNvSpPr txBox="1"/>
          </xdr:nvSpPr>
          <xdr:spPr>
            <a:xfrm>
              <a:off x="3686175" y="7839075"/>
              <a:ext cx="365869"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𝑉𝑆</m:t>
                        </m:r>
                      </m:e>
                      <m:sub>
                        <m:r>
                          <a:rPr lang="en-US" sz="1000" b="0" i="1">
                            <a:latin typeface="Cambria Math" panose="02040503050406030204" pitchFamily="18" charset="0"/>
                          </a:rPr>
                          <m:t>𝐿𝑇</m:t>
                        </m:r>
                        <m:r>
                          <a:rPr lang="en-US" sz="1000" b="0" i="1">
                            <a:latin typeface="Cambria Math" panose="02040503050406030204" pitchFamily="18" charset="0"/>
                          </a:rPr>
                          <m:t>,</m:t>
                        </m:r>
                        <m:r>
                          <a:rPr lang="en-US" sz="1000" b="0" i="1">
                            <a:latin typeface="Cambria Math" panose="02040503050406030204" pitchFamily="18" charset="0"/>
                          </a:rPr>
                          <m:t>𝑦</m:t>
                        </m:r>
                      </m:sub>
                    </m:sSub>
                  </m:oMath>
                </m:oMathPara>
              </a14:m>
              <a:endParaRPr lang="en-US" sz="1000">
                <a:latin typeface="Aparajita" panose="02020603050405020304" pitchFamily="18" charset="0"/>
                <a:cs typeface="Aparajita" panose="02020603050405020304" pitchFamily="18" charset="0"/>
              </a:endParaRPr>
            </a:p>
          </xdr:txBody>
        </xdr:sp>
      </mc:Choice>
      <mc:Fallback xmlns="">
        <xdr:sp macro="" textlink="">
          <xdr:nvSpPr>
            <xdr:cNvPr id="9" name="TextBox 8">
              <a:extLst>
                <a:ext uri="{FF2B5EF4-FFF2-40B4-BE49-F238E27FC236}">
                  <a16:creationId xmlns:a16="http://schemas.microsoft.com/office/drawing/2014/main" id="{41AE21D4-1E23-4804-A389-FD520CE8ACE7}"/>
                </a:ext>
              </a:extLst>
            </xdr:cNvPr>
            <xdr:cNvSpPr txBox="1"/>
          </xdr:nvSpPr>
          <xdr:spPr>
            <a:xfrm>
              <a:off x="3686175" y="7839075"/>
              <a:ext cx="365869"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𝑉𝑆〗_(𝐿𝑇,𝑦)</a:t>
              </a:r>
              <a:endParaRPr lang="en-US" sz="1000">
                <a:latin typeface="Aparajita" panose="02020603050405020304" pitchFamily="18" charset="0"/>
                <a:cs typeface="Aparajita" panose="02020603050405020304" pitchFamily="18" charset="0"/>
              </a:endParaRPr>
            </a:p>
          </xdr:txBody>
        </xdr:sp>
      </mc:Fallback>
    </mc:AlternateContent>
    <xdr:clientData/>
  </xdr:oneCellAnchor>
  <xdr:oneCellAnchor>
    <xdr:from>
      <xdr:col>3</xdr:col>
      <xdr:colOff>219075</xdr:colOff>
      <xdr:row>30</xdr:row>
      <xdr:rowOff>104775</xdr:rowOff>
    </xdr:from>
    <xdr:ext cx="505651" cy="176395"/>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F3BAC90B-B894-4FCC-907D-B6A01AC1A375}"/>
                </a:ext>
              </a:extLst>
            </xdr:cNvPr>
            <xdr:cNvSpPr txBox="1"/>
          </xdr:nvSpPr>
          <xdr:spPr>
            <a:xfrm>
              <a:off x="3657600" y="9201150"/>
              <a:ext cx="505651"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𝑀𝑆</m:t>
                        </m:r>
                        <m:r>
                          <a:rPr lang="en-US" sz="1000" b="0" i="1">
                            <a:latin typeface="Cambria Math" panose="02040503050406030204" pitchFamily="18" charset="0"/>
                          </a:rPr>
                          <m:t>%</m:t>
                        </m:r>
                      </m:e>
                      <m:sub>
                        <m:r>
                          <a:rPr lang="en-US" sz="1000" b="0" i="1">
                            <a:latin typeface="Cambria Math" panose="02040503050406030204" pitchFamily="18" charset="0"/>
                          </a:rPr>
                          <m:t>𝐵𝐿</m:t>
                        </m:r>
                        <m:r>
                          <a:rPr lang="en-US" sz="1000" b="0" i="1">
                            <a:latin typeface="Cambria Math" panose="02040503050406030204" pitchFamily="18" charset="0"/>
                          </a:rPr>
                          <m:t>,</m:t>
                        </m:r>
                        <m:r>
                          <a:rPr lang="en-US" sz="1000" b="0" i="1">
                            <a:latin typeface="Cambria Math" panose="02040503050406030204" pitchFamily="18" charset="0"/>
                          </a:rPr>
                          <m:t>𝑗</m:t>
                        </m:r>
                      </m:sub>
                    </m:sSub>
                  </m:oMath>
                </m:oMathPara>
              </a14:m>
              <a:endParaRPr lang="en-US" sz="1000">
                <a:latin typeface="Aparajita" panose="02020603050405020304" pitchFamily="18" charset="0"/>
                <a:cs typeface="Aparajita" panose="02020603050405020304" pitchFamily="18" charset="0"/>
              </a:endParaRPr>
            </a:p>
          </xdr:txBody>
        </xdr:sp>
      </mc:Choice>
      <mc:Fallback xmlns="">
        <xdr:sp macro="" textlink="">
          <xdr:nvSpPr>
            <xdr:cNvPr id="10" name="TextBox 9">
              <a:extLst>
                <a:ext uri="{FF2B5EF4-FFF2-40B4-BE49-F238E27FC236}">
                  <a16:creationId xmlns:a16="http://schemas.microsoft.com/office/drawing/2014/main" id="{F3BAC90B-B894-4FCC-907D-B6A01AC1A375}"/>
                </a:ext>
              </a:extLst>
            </xdr:cNvPr>
            <xdr:cNvSpPr txBox="1"/>
          </xdr:nvSpPr>
          <xdr:spPr>
            <a:xfrm>
              <a:off x="3657600" y="9201150"/>
              <a:ext cx="505651"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𝑀𝑆%〗_(𝐵𝐿,𝑗)</a:t>
              </a:r>
              <a:endParaRPr lang="en-US" sz="1000">
                <a:latin typeface="Aparajita" panose="02020603050405020304" pitchFamily="18" charset="0"/>
                <a:cs typeface="Aparajita" panose="02020603050405020304" pitchFamily="18" charset="0"/>
              </a:endParaRPr>
            </a:p>
          </xdr:txBody>
        </xdr:sp>
      </mc:Fallback>
    </mc:AlternateContent>
    <xdr:clientData/>
  </xdr:oneCellAnchor>
  <xdr:oneCellAnchor>
    <xdr:from>
      <xdr:col>3</xdr:col>
      <xdr:colOff>247650</xdr:colOff>
      <xdr:row>32</xdr:row>
      <xdr:rowOff>28575</xdr:rowOff>
    </xdr:from>
    <xdr:ext cx="242309" cy="176395"/>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2C4CD1D8-429F-4F4D-9790-FA41DA1F4540}"/>
                </a:ext>
              </a:extLst>
            </xdr:cNvPr>
            <xdr:cNvSpPr txBox="1"/>
          </xdr:nvSpPr>
          <xdr:spPr>
            <a:xfrm>
              <a:off x="3143250" y="9134475"/>
              <a:ext cx="242309"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𝑈𝐹</m:t>
                        </m:r>
                      </m:e>
                      <m:sub>
                        <m:r>
                          <a:rPr lang="en-US" sz="1000" b="0" i="1">
                            <a:latin typeface="Cambria Math" panose="02040503050406030204" pitchFamily="18" charset="0"/>
                          </a:rPr>
                          <m:t>𝑏</m:t>
                        </m:r>
                      </m:sub>
                    </m:sSub>
                  </m:oMath>
                </m:oMathPara>
              </a14:m>
              <a:endParaRPr lang="en-US" sz="1000">
                <a:latin typeface="Aparajita" panose="02020603050405020304" pitchFamily="18" charset="0"/>
                <a:cs typeface="Aparajita" panose="02020603050405020304" pitchFamily="18" charset="0"/>
              </a:endParaRPr>
            </a:p>
          </xdr:txBody>
        </xdr:sp>
      </mc:Choice>
      <mc:Fallback xmlns="">
        <xdr:sp macro="" textlink="">
          <xdr:nvSpPr>
            <xdr:cNvPr id="11" name="TextBox 10">
              <a:extLst>
                <a:ext uri="{FF2B5EF4-FFF2-40B4-BE49-F238E27FC236}">
                  <a16:creationId xmlns:a16="http://schemas.microsoft.com/office/drawing/2014/main" id="{2C4CD1D8-429F-4F4D-9790-FA41DA1F4540}"/>
                </a:ext>
              </a:extLst>
            </xdr:cNvPr>
            <xdr:cNvSpPr txBox="1"/>
          </xdr:nvSpPr>
          <xdr:spPr>
            <a:xfrm>
              <a:off x="3143250" y="9134475"/>
              <a:ext cx="242309"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𝑈𝐹〗_𝑏</a:t>
              </a:r>
              <a:endParaRPr lang="en-US" sz="1000">
                <a:latin typeface="Aparajita" panose="02020603050405020304" pitchFamily="18" charset="0"/>
                <a:cs typeface="Aparajita" panose="02020603050405020304" pitchFamily="18" charset="0"/>
              </a:endParaRPr>
            </a:p>
          </xdr:txBody>
        </xdr:sp>
      </mc:Fallback>
    </mc:AlternateContent>
    <xdr:clientData/>
  </xdr:oneCellAnchor>
  <xdr:oneCellAnchor>
    <xdr:from>
      <xdr:col>3</xdr:col>
      <xdr:colOff>247650</xdr:colOff>
      <xdr:row>17</xdr:row>
      <xdr:rowOff>0</xdr:rowOff>
    </xdr:from>
    <xdr:ext cx="311944" cy="156518"/>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52C6F11C-B15E-4AD7-AA90-EA7A85C569D2}"/>
                </a:ext>
              </a:extLst>
            </xdr:cNvPr>
            <xdr:cNvSpPr txBox="1"/>
          </xdr:nvSpPr>
          <xdr:spPr>
            <a:xfrm>
              <a:off x="3609975" y="3724275"/>
              <a:ext cx="311944"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𝑊</m:t>
                        </m:r>
                      </m:e>
                      <m:sub>
                        <m:r>
                          <a:rPr lang="en-US" sz="1000" b="0" i="1">
                            <a:latin typeface="Cambria Math" panose="02040503050406030204" pitchFamily="18" charset="0"/>
                          </a:rPr>
                          <m:t>𝑠𝑖𝑡𝑒</m:t>
                        </m:r>
                      </m:sub>
                    </m:sSub>
                  </m:oMath>
                </m:oMathPara>
              </a14:m>
              <a:endParaRPr lang="en-US" sz="1000"/>
            </a:p>
          </xdr:txBody>
        </xdr:sp>
      </mc:Choice>
      <mc:Fallback xmlns="">
        <xdr:sp macro="" textlink="">
          <xdr:nvSpPr>
            <xdr:cNvPr id="12" name="TextBox 11">
              <a:extLst>
                <a:ext uri="{FF2B5EF4-FFF2-40B4-BE49-F238E27FC236}">
                  <a16:creationId xmlns:a16="http://schemas.microsoft.com/office/drawing/2014/main" id="{52C6F11C-B15E-4AD7-AA90-EA7A85C569D2}"/>
                </a:ext>
              </a:extLst>
            </xdr:cNvPr>
            <xdr:cNvSpPr txBox="1"/>
          </xdr:nvSpPr>
          <xdr:spPr>
            <a:xfrm>
              <a:off x="3609975" y="3724275"/>
              <a:ext cx="311944"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b="0" i="0">
                  <a:latin typeface="Cambria Math" panose="02040503050406030204" pitchFamily="18" charset="0"/>
                </a:rPr>
                <a:t>𝑊_𝑠𝑖𝑡𝑒</a:t>
              </a:r>
              <a:endParaRPr lang="en-US" sz="1000"/>
            </a:p>
          </xdr:txBody>
        </xdr:sp>
      </mc:Fallback>
    </mc:AlternateContent>
    <xdr:clientData/>
  </xdr:oneCellAnchor>
  <xdr:oneCellAnchor>
    <xdr:from>
      <xdr:col>3</xdr:col>
      <xdr:colOff>247650</xdr:colOff>
      <xdr:row>19</xdr:row>
      <xdr:rowOff>28575</xdr:rowOff>
    </xdr:from>
    <xdr:ext cx="308739" cy="176395"/>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7D7724FA-1FA0-429E-8EBC-40A530424ABC}"/>
                </a:ext>
              </a:extLst>
            </xdr:cNvPr>
            <xdr:cNvSpPr txBox="1"/>
          </xdr:nvSpPr>
          <xdr:spPr>
            <a:xfrm>
              <a:off x="3609975" y="4191000"/>
              <a:ext cx="308739"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𝑊</m:t>
                        </m:r>
                      </m:e>
                      <m:sub>
                        <m:r>
                          <a:rPr lang="en-US" sz="1000" b="0" i="1">
                            <a:latin typeface="Cambria Math" panose="02040503050406030204" pitchFamily="18" charset="0"/>
                          </a:rPr>
                          <m:t>𝑠𝑖𝑡𝑒</m:t>
                        </m:r>
                      </m:sub>
                    </m:sSub>
                  </m:oMath>
                </m:oMathPara>
              </a14:m>
              <a:endParaRPr lang="en-US" sz="1000">
                <a:latin typeface="Aparajita" panose="02020603050405020304" pitchFamily="18" charset="0"/>
                <a:cs typeface="Aparajita" panose="02020603050405020304" pitchFamily="18" charset="0"/>
              </a:endParaRPr>
            </a:p>
          </xdr:txBody>
        </xdr:sp>
      </mc:Choice>
      <mc:Fallback xmlns="">
        <xdr:sp macro="" textlink="">
          <xdr:nvSpPr>
            <xdr:cNvPr id="13" name="TextBox 12">
              <a:extLst>
                <a:ext uri="{FF2B5EF4-FFF2-40B4-BE49-F238E27FC236}">
                  <a16:creationId xmlns:a16="http://schemas.microsoft.com/office/drawing/2014/main" id="{7D7724FA-1FA0-429E-8EBC-40A530424ABC}"/>
                </a:ext>
              </a:extLst>
            </xdr:cNvPr>
            <xdr:cNvSpPr txBox="1"/>
          </xdr:nvSpPr>
          <xdr:spPr>
            <a:xfrm>
              <a:off x="3609975" y="4191000"/>
              <a:ext cx="308739"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b="0" i="0">
                  <a:latin typeface="Cambria Math" panose="02040503050406030204" pitchFamily="18" charset="0"/>
                </a:rPr>
                <a:t>𝑊_𝑠𝑖𝑡𝑒</a:t>
              </a:r>
              <a:endParaRPr lang="en-US" sz="1000">
                <a:latin typeface="Aparajita" panose="02020603050405020304" pitchFamily="18" charset="0"/>
                <a:cs typeface="Aparajita" panose="02020603050405020304" pitchFamily="18" charset="0"/>
              </a:endParaRPr>
            </a:p>
          </xdr:txBody>
        </xdr:sp>
      </mc:Fallback>
    </mc:AlternateContent>
    <xdr:clientData/>
  </xdr:oneCellAnchor>
  <xdr:oneCellAnchor>
    <xdr:from>
      <xdr:col>3</xdr:col>
      <xdr:colOff>257175</xdr:colOff>
      <xdr:row>33</xdr:row>
      <xdr:rowOff>28575</xdr:rowOff>
    </xdr:from>
    <xdr:ext cx="284180" cy="176395"/>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88EDBD5D-3F94-4900-82DA-03472F4B79E5}"/>
                </a:ext>
              </a:extLst>
            </xdr:cNvPr>
            <xdr:cNvSpPr txBox="1"/>
          </xdr:nvSpPr>
          <xdr:spPr>
            <a:xfrm>
              <a:off x="3152775" y="9353550"/>
              <a:ext cx="284180"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𝐷</m:t>
                        </m:r>
                      </m:e>
                      <m:sub>
                        <m:sSub>
                          <m:sSubPr>
                            <m:ctrlPr>
                              <a:rPr lang="en-US" sz="1000" b="0" i="1">
                                <a:latin typeface="Cambria Math" panose="02040503050406030204" pitchFamily="18" charset="0"/>
                              </a:rPr>
                            </m:ctrlPr>
                          </m:sSubPr>
                          <m:e>
                            <m:r>
                              <a:rPr lang="en-US" sz="1000" b="0" i="1">
                                <a:latin typeface="Cambria Math" panose="02040503050406030204" pitchFamily="18" charset="0"/>
                              </a:rPr>
                              <m:t>𝐶𝐻</m:t>
                            </m:r>
                          </m:e>
                          <m:sub>
                            <m:r>
                              <a:rPr lang="en-US" sz="1000" b="0" i="1">
                                <a:latin typeface="Cambria Math" panose="02040503050406030204" pitchFamily="18" charset="0"/>
                              </a:rPr>
                              <m:t>4</m:t>
                            </m:r>
                          </m:sub>
                        </m:sSub>
                      </m:sub>
                    </m:sSub>
                  </m:oMath>
                </m:oMathPara>
              </a14:m>
              <a:endParaRPr lang="en-US" sz="1000">
                <a:latin typeface="Aparajita" panose="02020603050405020304" pitchFamily="18" charset="0"/>
                <a:cs typeface="Aparajita" panose="02020603050405020304" pitchFamily="18" charset="0"/>
              </a:endParaRPr>
            </a:p>
          </xdr:txBody>
        </xdr:sp>
      </mc:Choice>
      <mc:Fallback xmlns="">
        <xdr:sp macro="" textlink="">
          <xdr:nvSpPr>
            <xdr:cNvPr id="14" name="TextBox 13">
              <a:extLst>
                <a:ext uri="{FF2B5EF4-FFF2-40B4-BE49-F238E27FC236}">
                  <a16:creationId xmlns:a16="http://schemas.microsoft.com/office/drawing/2014/main" id="{88EDBD5D-3F94-4900-82DA-03472F4B79E5}"/>
                </a:ext>
              </a:extLst>
            </xdr:cNvPr>
            <xdr:cNvSpPr txBox="1"/>
          </xdr:nvSpPr>
          <xdr:spPr>
            <a:xfrm>
              <a:off x="3152775" y="9353550"/>
              <a:ext cx="284180"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b="0" i="0">
                  <a:latin typeface="Cambria Math" panose="02040503050406030204" pitchFamily="18" charset="0"/>
                </a:rPr>
                <a:t>𝐷_(〖𝐶𝐻〗_4 )</a:t>
              </a:r>
              <a:endParaRPr lang="en-US" sz="1000">
                <a:latin typeface="Aparajita" panose="02020603050405020304" pitchFamily="18" charset="0"/>
                <a:cs typeface="Aparajita" panose="02020603050405020304" pitchFamily="18" charset="0"/>
              </a:endParaRPr>
            </a:p>
          </xdr:txBody>
        </xdr:sp>
      </mc:Fallback>
    </mc:AlternateContent>
    <xdr:clientData/>
  </xdr:oneCellAnchor>
  <xdr:oneCellAnchor>
    <xdr:from>
      <xdr:col>4</xdr:col>
      <xdr:colOff>390525</xdr:colOff>
      <xdr:row>33</xdr:row>
      <xdr:rowOff>95250</xdr:rowOff>
    </xdr:from>
    <xdr:ext cx="355161" cy="175369"/>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F6A5A103-A995-2E1B-4BBA-9883E639F289}"/>
                </a:ext>
              </a:extLst>
            </xdr:cNvPr>
            <xdr:cNvSpPr txBox="1"/>
          </xdr:nvSpPr>
          <xdr:spPr>
            <a:xfrm>
              <a:off x="4848225" y="10172700"/>
              <a:ext cx="355161"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type m:val="lin"/>
                        <m:ctrlPr>
                          <a:rPr lang="en-US" sz="1100" i="1">
                            <a:latin typeface="Cambria Math" panose="02040503050406030204" pitchFamily="18" charset="0"/>
                          </a:rPr>
                        </m:ctrlPr>
                      </m:fPr>
                      <m:num>
                        <m:r>
                          <a:rPr lang="en-US" sz="1100" b="0" i="1">
                            <a:latin typeface="Cambria Math" panose="02040503050406030204" pitchFamily="18" charset="0"/>
                          </a:rPr>
                          <m:t>𝑡</m:t>
                        </m:r>
                      </m:num>
                      <m:den>
                        <m:sSup>
                          <m:sSupPr>
                            <m:ctrlPr>
                              <a:rPr lang="en-US" sz="1100" i="1">
                                <a:latin typeface="Cambria Math" panose="02040503050406030204" pitchFamily="18" charset="0"/>
                              </a:rPr>
                            </m:ctrlPr>
                          </m:sSupPr>
                          <m:e>
                            <m:r>
                              <a:rPr lang="en-US" sz="1100" b="0" i="1">
                                <a:latin typeface="Cambria Math" panose="02040503050406030204" pitchFamily="18" charset="0"/>
                              </a:rPr>
                              <m:t>𝑚</m:t>
                            </m:r>
                          </m:e>
                          <m:sup>
                            <m:r>
                              <a:rPr lang="en-US" sz="1100" b="0" i="1">
                                <a:latin typeface="Cambria Math" panose="02040503050406030204" pitchFamily="18" charset="0"/>
                              </a:rPr>
                              <m:t>3</m:t>
                            </m:r>
                          </m:sup>
                        </m:sSup>
                      </m:den>
                    </m:f>
                  </m:oMath>
                </m:oMathPara>
              </a14:m>
              <a:endParaRPr lang="en-US" sz="1100"/>
            </a:p>
          </xdr:txBody>
        </xdr:sp>
      </mc:Choice>
      <mc:Fallback xmlns="">
        <xdr:sp macro="" textlink="">
          <xdr:nvSpPr>
            <xdr:cNvPr id="15" name="TextBox 14">
              <a:extLst>
                <a:ext uri="{FF2B5EF4-FFF2-40B4-BE49-F238E27FC236}">
                  <a16:creationId xmlns:a16="http://schemas.microsoft.com/office/drawing/2014/main" id="{F6A5A103-A995-2E1B-4BBA-9883E639F289}"/>
                </a:ext>
              </a:extLst>
            </xdr:cNvPr>
            <xdr:cNvSpPr txBox="1"/>
          </xdr:nvSpPr>
          <xdr:spPr>
            <a:xfrm>
              <a:off x="4848225" y="10172700"/>
              <a:ext cx="355161"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𝑡∕𝑚^3 </a:t>
              </a:r>
              <a:endParaRPr lang="en-US" sz="1100"/>
            </a:p>
          </xdr:txBody>
        </xdr:sp>
      </mc:Fallback>
    </mc:AlternateContent>
    <xdr:clientData/>
  </xdr:oneCellAnchor>
  <xdr:oneCellAnchor>
    <xdr:from>
      <xdr:col>3</xdr:col>
      <xdr:colOff>171450</xdr:colOff>
      <xdr:row>29</xdr:row>
      <xdr:rowOff>342900</xdr:rowOff>
    </xdr:from>
    <xdr:ext cx="536365" cy="176395"/>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60A03597-5C72-42C4-B9EA-7A901D272570}"/>
                </a:ext>
              </a:extLst>
            </xdr:cNvPr>
            <xdr:cNvSpPr txBox="1"/>
          </xdr:nvSpPr>
          <xdr:spPr>
            <a:xfrm>
              <a:off x="3067050" y="8820150"/>
              <a:ext cx="536365"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𝑉𝑆</m:t>
                        </m:r>
                      </m:e>
                      <m:sub>
                        <m:r>
                          <a:rPr lang="en-US" sz="1000" b="0" i="1">
                            <a:latin typeface="Cambria Math" panose="02040503050406030204" pitchFamily="18" charset="0"/>
                          </a:rPr>
                          <m:t>𝑑𝑒𝑓𝑎𝑢𝑙𝑡</m:t>
                        </m:r>
                      </m:sub>
                    </m:sSub>
                  </m:oMath>
                </m:oMathPara>
              </a14:m>
              <a:endParaRPr lang="en-US" sz="1000">
                <a:latin typeface="Aparajita" panose="02020603050405020304" pitchFamily="18" charset="0"/>
                <a:cs typeface="Aparajita" panose="02020603050405020304" pitchFamily="18" charset="0"/>
              </a:endParaRPr>
            </a:p>
          </xdr:txBody>
        </xdr:sp>
      </mc:Choice>
      <mc:Fallback xmlns="">
        <xdr:sp macro="" textlink="">
          <xdr:nvSpPr>
            <xdr:cNvPr id="16" name="TextBox 15">
              <a:extLst>
                <a:ext uri="{FF2B5EF4-FFF2-40B4-BE49-F238E27FC236}">
                  <a16:creationId xmlns:a16="http://schemas.microsoft.com/office/drawing/2014/main" id="{60A03597-5C72-42C4-B9EA-7A901D272570}"/>
                </a:ext>
              </a:extLst>
            </xdr:cNvPr>
            <xdr:cNvSpPr txBox="1"/>
          </xdr:nvSpPr>
          <xdr:spPr>
            <a:xfrm>
              <a:off x="3067050" y="8820150"/>
              <a:ext cx="536365"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𝑉𝑆〗_𝑑𝑒𝑓𝑎𝑢𝑙𝑡</a:t>
              </a:r>
              <a:endParaRPr lang="en-US" sz="1000">
                <a:latin typeface="Aparajita" panose="02020603050405020304" pitchFamily="18" charset="0"/>
                <a:cs typeface="Aparajita" panose="02020603050405020304" pitchFamily="18" charset="0"/>
              </a:endParaRPr>
            </a:p>
          </xdr:txBody>
        </xdr:sp>
      </mc:Fallback>
    </mc:AlternateContent>
    <xdr:clientData/>
  </xdr:oneCellAnchor>
  <xdr:oneCellAnchor>
    <xdr:from>
      <xdr:col>3</xdr:col>
      <xdr:colOff>257175</xdr:colOff>
      <xdr:row>34</xdr:row>
      <xdr:rowOff>19050</xdr:rowOff>
    </xdr:from>
    <xdr:ext cx="268087" cy="182935"/>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BFA8EDEC-293E-D457-850D-A0AAD095422F}"/>
                </a:ext>
              </a:extLst>
            </xdr:cNvPr>
            <xdr:cNvSpPr txBox="1"/>
          </xdr:nvSpPr>
          <xdr:spPr>
            <a:xfrm>
              <a:off x="3152775" y="9344025"/>
              <a:ext cx="268087"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𝑛𝑑</m:t>
                        </m:r>
                      </m:e>
                      <m:sub>
                        <m:r>
                          <a:rPr lang="en-US" sz="1100" b="0" i="1">
                            <a:latin typeface="Cambria Math" panose="02040503050406030204" pitchFamily="18" charset="0"/>
                          </a:rPr>
                          <m:t>𝑦</m:t>
                        </m:r>
                      </m:sub>
                    </m:sSub>
                  </m:oMath>
                </m:oMathPara>
              </a14:m>
              <a:endParaRPr lang="en-US" sz="1100"/>
            </a:p>
          </xdr:txBody>
        </xdr:sp>
      </mc:Choice>
      <mc:Fallback xmlns="">
        <xdr:sp macro="" textlink="">
          <xdr:nvSpPr>
            <xdr:cNvPr id="17" name="TextBox 16">
              <a:extLst>
                <a:ext uri="{FF2B5EF4-FFF2-40B4-BE49-F238E27FC236}">
                  <a16:creationId xmlns:a16="http://schemas.microsoft.com/office/drawing/2014/main" id="{BFA8EDEC-293E-D457-850D-A0AAD095422F}"/>
                </a:ext>
              </a:extLst>
            </xdr:cNvPr>
            <xdr:cNvSpPr txBox="1"/>
          </xdr:nvSpPr>
          <xdr:spPr>
            <a:xfrm>
              <a:off x="3152775" y="9344025"/>
              <a:ext cx="268087"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a:t>
              </a:r>
              <a:r>
                <a:rPr lang="en-US" sz="1100" b="0" i="0">
                  <a:latin typeface="Cambria Math" panose="02040503050406030204" pitchFamily="18" charset="0"/>
                </a:rPr>
                <a:t>𝑛𝑑〗_𝑦</a:t>
              </a:r>
              <a:endParaRPr lang="en-US" sz="1100"/>
            </a:p>
          </xdr:txBody>
        </xdr:sp>
      </mc:Fallback>
    </mc:AlternateContent>
    <xdr:clientData/>
  </xdr:oneCellAnchor>
  <xdr:oneCellAnchor>
    <xdr:from>
      <xdr:col>3</xdr:col>
      <xdr:colOff>95250</xdr:colOff>
      <xdr:row>16</xdr:row>
      <xdr:rowOff>571500</xdr:rowOff>
    </xdr:from>
    <xdr:ext cx="501804" cy="166392"/>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5655ADC0-7596-4B56-92F2-BEA2949A782D}"/>
                </a:ext>
              </a:extLst>
            </xdr:cNvPr>
            <xdr:cNvSpPr txBox="1"/>
          </xdr:nvSpPr>
          <xdr:spPr>
            <a:xfrm>
              <a:off x="2990850" y="4010025"/>
              <a:ext cx="501804" cy="1663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𝑊</m:t>
                        </m:r>
                      </m:e>
                      <m:sub>
                        <m:r>
                          <a:rPr lang="en-US" sz="1000" b="0" i="1">
                            <a:latin typeface="Cambria Math" panose="02040503050406030204" pitchFamily="18" charset="0"/>
                          </a:rPr>
                          <m:t>𝑑𝑒𝑓𝑎𝑢𝑙𝑡</m:t>
                        </m:r>
                      </m:sub>
                    </m:sSub>
                  </m:oMath>
                </m:oMathPara>
              </a14:m>
              <a:endParaRPr lang="en-US" sz="1000"/>
            </a:p>
          </xdr:txBody>
        </xdr:sp>
      </mc:Choice>
      <mc:Fallback xmlns="">
        <xdr:sp macro="" textlink="">
          <xdr:nvSpPr>
            <xdr:cNvPr id="18" name="TextBox 17">
              <a:extLst>
                <a:ext uri="{FF2B5EF4-FFF2-40B4-BE49-F238E27FC236}">
                  <a16:creationId xmlns:a16="http://schemas.microsoft.com/office/drawing/2014/main" id="{5655ADC0-7596-4B56-92F2-BEA2949A782D}"/>
                </a:ext>
              </a:extLst>
            </xdr:cNvPr>
            <xdr:cNvSpPr txBox="1"/>
          </xdr:nvSpPr>
          <xdr:spPr>
            <a:xfrm>
              <a:off x="2990850" y="4010025"/>
              <a:ext cx="501804" cy="1663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b="0" i="0">
                  <a:latin typeface="Cambria Math" panose="02040503050406030204" pitchFamily="18" charset="0"/>
                </a:rPr>
                <a:t>𝑊_𝑑𝑒𝑓𝑎𝑢𝑙𝑡</a:t>
              </a:r>
              <a:endParaRPr lang="en-US" sz="1000"/>
            </a:p>
          </xdr:txBody>
        </xdr:sp>
      </mc:Fallback>
    </mc:AlternateContent>
    <xdr:clientData/>
  </xdr:oneCellAnchor>
  <xdr:oneCellAnchor>
    <xdr:from>
      <xdr:col>2</xdr:col>
      <xdr:colOff>28575</xdr:colOff>
      <xdr:row>35</xdr:row>
      <xdr:rowOff>228600</xdr:rowOff>
    </xdr:from>
    <xdr:ext cx="963725" cy="184089"/>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D9E973E8-F2E4-4A3B-1D5E-DF2C541F95B7}"/>
                </a:ext>
              </a:extLst>
            </xdr:cNvPr>
            <xdr:cNvSpPr txBox="1"/>
          </xdr:nvSpPr>
          <xdr:spPr>
            <a:xfrm>
              <a:off x="781050" y="10801350"/>
              <a:ext cx="963725"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𝐹𝐸</m:t>
                        </m:r>
                      </m:e>
                      <m:sub>
                        <m:r>
                          <a:rPr lang="en-US" sz="1100" b="0" i="1">
                            <a:latin typeface="Cambria Math" panose="02040503050406030204" pitchFamily="18" charset="0"/>
                          </a:rPr>
                          <m:t>𝑆𝐷</m:t>
                        </m:r>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r>
                          <a:rPr lang="en-US" sz="1100" b="0" i="1">
                            <a:latin typeface="Cambria Math" panose="02040503050406030204" pitchFamily="18" charset="0"/>
                          </a:rPr>
                          <m:t>,</m:t>
                        </m:r>
                        <m:r>
                          <a:rPr lang="en-US" sz="1100" b="0" i="1">
                            <a:latin typeface="Cambria Math" panose="02040503050406030204" pitchFamily="18" charset="0"/>
                          </a:rPr>
                          <m:t>𝑑𝑒𝑓𝑎𝑢𝑙𝑡</m:t>
                        </m:r>
                      </m:sub>
                    </m:sSub>
                  </m:oMath>
                </m:oMathPara>
              </a14:m>
              <a:endParaRPr lang="en-US" sz="1100"/>
            </a:p>
          </xdr:txBody>
        </xdr:sp>
      </mc:Choice>
      <mc:Fallback xmlns="">
        <xdr:sp macro="" textlink="">
          <xdr:nvSpPr>
            <xdr:cNvPr id="19" name="TextBox 18">
              <a:extLst>
                <a:ext uri="{FF2B5EF4-FFF2-40B4-BE49-F238E27FC236}">
                  <a16:creationId xmlns:a16="http://schemas.microsoft.com/office/drawing/2014/main" id="{D9E973E8-F2E4-4A3B-1D5E-DF2C541F95B7}"/>
                </a:ext>
              </a:extLst>
            </xdr:cNvPr>
            <xdr:cNvSpPr txBox="1"/>
          </xdr:nvSpPr>
          <xdr:spPr>
            <a:xfrm>
              <a:off x="781050" y="10801350"/>
              <a:ext cx="963725"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a:t>
              </a:r>
              <a:r>
                <a:rPr lang="en-US" sz="1100" b="0" i="0">
                  <a:latin typeface="Cambria Math" panose="02040503050406030204" pitchFamily="18" charset="0"/>
                </a:rPr>
                <a:t>𝐹𝐸〗_(𝑆𝐷,〖𝐶𝐻〗_4,𝑑𝑒𝑓𝑎𝑢𝑙𝑡)</a:t>
              </a:r>
              <a:endParaRPr lang="en-US" sz="1100"/>
            </a:p>
          </xdr:txBody>
        </xdr:sp>
      </mc:Fallback>
    </mc:AlternateContent>
    <xdr:clientData/>
  </xdr:oneCellAnchor>
  <xdr:oneCellAnchor>
    <xdr:from>
      <xdr:col>2</xdr:col>
      <xdr:colOff>19050</xdr:colOff>
      <xdr:row>37</xdr:row>
      <xdr:rowOff>219075</xdr:rowOff>
    </xdr:from>
    <xdr:ext cx="702244" cy="184089"/>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ACF56F73-0F71-4F70-AA88-193CEF3F9591}"/>
                </a:ext>
              </a:extLst>
            </xdr:cNvPr>
            <xdr:cNvSpPr txBox="1"/>
          </xdr:nvSpPr>
          <xdr:spPr>
            <a:xfrm>
              <a:off x="771525" y="11887200"/>
              <a:ext cx="702244"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𝑓</m:t>
                        </m:r>
                      </m:e>
                      <m:sub>
                        <m:sSub>
                          <m:sSubPr>
                            <m:ctrlPr>
                              <a:rPr lang="en-US" sz="110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r>
                          <a:rPr lang="en-US" sz="1100" b="0" i="1">
                            <a:latin typeface="Cambria Math" panose="02040503050406030204" pitchFamily="18" charset="0"/>
                          </a:rPr>
                          <m:t>,</m:t>
                        </m:r>
                        <m:r>
                          <a:rPr lang="en-US" sz="1100" b="0" i="1">
                            <a:latin typeface="Cambria Math" panose="02040503050406030204" pitchFamily="18" charset="0"/>
                          </a:rPr>
                          <m:t>𝑑𝑒𝑓𝑎𝑢𝑙𝑡</m:t>
                        </m:r>
                      </m:sub>
                    </m:sSub>
                  </m:oMath>
                </m:oMathPara>
              </a14:m>
              <a:endParaRPr lang="en-US" sz="1100"/>
            </a:p>
          </xdr:txBody>
        </xdr:sp>
      </mc:Choice>
      <mc:Fallback xmlns="">
        <xdr:sp macro="" textlink="">
          <xdr:nvSpPr>
            <xdr:cNvPr id="20" name="TextBox 19">
              <a:extLst>
                <a:ext uri="{FF2B5EF4-FFF2-40B4-BE49-F238E27FC236}">
                  <a16:creationId xmlns:a16="http://schemas.microsoft.com/office/drawing/2014/main" id="{ACF56F73-0F71-4F70-AA88-193CEF3F9591}"/>
                </a:ext>
              </a:extLst>
            </xdr:cNvPr>
            <xdr:cNvSpPr txBox="1"/>
          </xdr:nvSpPr>
          <xdr:spPr>
            <a:xfrm>
              <a:off x="771525" y="11887200"/>
              <a:ext cx="702244"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rPr>
                <a:t>𝑓_(〖𝐶𝐻〗_4,𝑑𝑒𝑓𝑎𝑢𝑙𝑡)</a:t>
              </a:r>
              <a:endParaRPr lang="en-US" sz="1100"/>
            </a:p>
          </xdr:txBody>
        </xdr:sp>
      </mc:Fallback>
    </mc:AlternateContent>
    <xdr:clientData/>
  </xdr:oneCellAnchor>
  <xdr:oneCellAnchor>
    <xdr:from>
      <xdr:col>4</xdr:col>
      <xdr:colOff>180975</xdr:colOff>
      <xdr:row>37</xdr:row>
      <xdr:rowOff>209550</xdr:rowOff>
    </xdr:from>
    <xdr:ext cx="775212" cy="175369"/>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F74AAD1B-5C57-1EAB-79F0-B999335074D6}"/>
                </a:ext>
              </a:extLst>
            </xdr:cNvPr>
            <xdr:cNvSpPr txBox="1"/>
          </xdr:nvSpPr>
          <xdr:spPr>
            <a:xfrm>
              <a:off x="4638675" y="11820525"/>
              <a:ext cx="775212"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p>
                      <m:sSupPr>
                        <m:ctrlPr>
                          <a:rPr lang="en-US" sz="1100" i="1">
                            <a:latin typeface="Cambria Math" panose="02040503050406030204" pitchFamily="18" charset="0"/>
                          </a:rPr>
                        </m:ctrlPr>
                      </m:sSupPr>
                      <m:e>
                        <m:r>
                          <a:rPr lang="en-US" sz="1100" b="0" i="1">
                            <a:latin typeface="Cambria Math" panose="02040503050406030204" pitchFamily="18" charset="0"/>
                          </a:rPr>
                          <m:t>𝑚</m:t>
                        </m:r>
                      </m:e>
                      <m:sup>
                        <m:r>
                          <a:rPr lang="en-US" sz="1100" b="0" i="1">
                            <a:latin typeface="Cambria Math" panose="02040503050406030204" pitchFamily="18" charset="0"/>
                          </a:rPr>
                          <m:t>3</m:t>
                        </m:r>
                      </m:sup>
                    </m:sSup>
                    <m:sSub>
                      <m:sSubPr>
                        <m:ctrlPr>
                          <a:rPr lang="en-US" sz="110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oMath>
                </m:oMathPara>
              </a14:m>
              <a:endParaRPr lang="en-US" sz="1100"/>
            </a:p>
          </xdr:txBody>
        </xdr:sp>
      </mc:Choice>
      <mc:Fallback xmlns="">
        <xdr:sp macro="" textlink="">
          <xdr:nvSpPr>
            <xdr:cNvPr id="21" name="TextBox 20">
              <a:extLst>
                <a:ext uri="{FF2B5EF4-FFF2-40B4-BE49-F238E27FC236}">
                  <a16:creationId xmlns:a16="http://schemas.microsoft.com/office/drawing/2014/main" id="{F74AAD1B-5C57-1EAB-79F0-B999335074D6}"/>
                </a:ext>
              </a:extLst>
            </xdr:cNvPr>
            <xdr:cNvSpPr txBox="1"/>
          </xdr:nvSpPr>
          <xdr:spPr>
            <a:xfrm>
              <a:off x="4638675" y="11820525"/>
              <a:ext cx="775212"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𝑚^3 </a:t>
              </a:r>
              <a:r>
                <a:rPr lang="en-US" sz="1100" i="0">
                  <a:latin typeface="Cambria Math" panose="02040503050406030204" pitchFamily="18" charset="0"/>
                </a:rPr>
                <a:t>〖</a:t>
              </a:r>
              <a:r>
                <a:rPr lang="en-US" sz="1100" b="0" i="0">
                  <a:latin typeface="Cambria Math" panose="02040503050406030204" pitchFamily="18" charset="0"/>
                </a:rPr>
                <a:t>𝐶𝐻〗_4/〖𝐶𝐻〗_4</a:t>
              </a:r>
              <a:endParaRPr lang="en-US" sz="1100"/>
            </a:p>
          </xdr:txBody>
        </xdr:sp>
      </mc:Fallback>
    </mc:AlternateContent>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1</xdr:row>
      <xdr:rowOff>0</xdr:rowOff>
    </xdr:from>
    <xdr:ext cx="4526817" cy="410433"/>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BB00A901-EDC7-4459-B456-D8B7735E56E7}"/>
                </a:ext>
              </a:extLst>
            </xdr:cNvPr>
            <xdr:cNvSpPr txBox="1"/>
          </xdr:nvSpPr>
          <xdr:spPr>
            <a:xfrm>
              <a:off x="1828800" y="638175"/>
              <a:ext cx="4526817" cy="4104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50" b="0" i="1">
                            <a:latin typeface="Cambria Math" panose="02040503050406030204" pitchFamily="18" charset="0"/>
                          </a:rPr>
                        </m:ctrlPr>
                      </m:sSubPr>
                      <m:e>
                        <m:r>
                          <a:rPr lang="en-US" sz="1050" b="0" i="1">
                            <a:latin typeface="Cambria Math" panose="02040503050406030204" pitchFamily="18" charset="0"/>
                          </a:rPr>
                          <m:t>𝐵𝐸</m:t>
                        </m:r>
                      </m:e>
                      <m:sub>
                        <m:r>
                          <a:rPr lang="en-US" sz="1050" b="0" i="1">
                            <a:latin typeface="Cambria Math" panose="02040503050406030204" pitchFamily="18" charset="0"/>
                          </a:rPr>
                          <m:t>𝑦</m:t>
                        </m:r>
                      </m:sub>
                    </m:sSub>
                    <m:r>
                      <a:rPr lang="en-US" sz="1050" b="0" i="1">
                        <a:latin typeface="Cambria Math" panose="02040503050406030204" pitchFamily="18" charset="0"/>
                      </a:rPr>
                      <m:t>=</m:t>
                    </m:r>
                    <m:sSub>
                      <m:sSubPr>
                        <m:ctrlPr>
                          <a:rPr lang="en-US" sz="1050" i="1">
                            <a:latin typeface="Cambria Math" panose="02040503050406030204" pitchFamily="18" charset="0"/>
                          </a:rPr>
                        </m:ctrlPr>
                      </m:sSubPr>
                      <m:e>
                        <m:r>
                          <a:rPr lang="en-US" sz="1050" b="0" i="1">
                            <a:latin typeface="Cambria Math" panose="02040503050406030204" pitchFamily="18" charset="0"/>
                          </a:rPr>
                          <m:t>𝐺𝑊𝑃</m:t>
                        </m:r>
                      </m:e>
                      <m:sub>
                        <m:sSub>
                          <m:sSubPr>
                            <m:ctrlPr>
                              <a:rPr lang="en-US" sz="1050" i="1">
                                <a:latin typeface="Cambria Math" panose="02040503050406030204" pitchFamily="18" charset="0"/>
                              </a:rPr>
                            </m:ctrlPr>
                          </m:sSubPr>
                          <m:e>
                            <m:r>
                              <a:rPr lang="en-US" sz="1050" b="0" i="1">
                                <a:latin typeface="Cambria Math" panose="02040503050406030204" pitchFamily="18" charset="0"/>
                              </a:rPr>
                              <m:t>𝐶𝐻</m:t>
                            </m:r>
                          </m:e>
                          <m:sub>
                            <m:r>
                              <a:rPr lang="en-US" sz="1050" b="0" i="1">
                                <a:latin typeface="Cambria Math" panose="02040503050406030204" pitchFamily="18" charset="0"/>
                              </a:rPr>
                              <m:t>4</m:t>
                            </m:r>
                          </m:sub>
                        </m:sSub>
                      </m:sub>
                    </m:sSub>
                    <m:r>
                      <a:rPr lang="en-US" sz="1050" i="1">
                        <a:latin typeface="Cambria Math" panose="02040503050406030204" pitchFamily="18" charset="0"/>
                        <a:ea typeface="Cambria Math" panose="02040503050406030204" pitchFamily="18" charset="0"/>
                      </a:rPr>
                      <m:t>×</m:t>
                    </m:r>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𝐷</m:t>
                        </m:r>
                      </m:e>
                      <m:sub>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𝐶𝐻</m:t>
                            </m:r>
                          </m:e>
                          <m:sub>
                            <m:r>
                              <a:rPr lang="en-US" sz="1050" b="0" i="1">
                                <a:latin typeface="Cambria Math" panose="02040503050406030204" pitchFamily="18" charset="0"/>
                                <a:ea typeface="Cambria Math" panose="02040503050406030204" pitchFamily="18" charset="0"/>
                              </a:rPr>
                              <m:t>4</m:t>
                            </m:r>
                          </m:sub>
                        </m:sSub>
                      </m:sub>
                    </m:sSub>
                    <m:r>
                      <a:rPr lang="en-US" sz="1050" i="1">
                        <a:latin typeface="Cambria Math" panose="02040503050406030204" pitchFamily="18" charset="0"/>
                        <a:ea typeface="Cambria Math" panose="02040503050406030204" pitchFamily="18" charset="0"/>
                      </a:rPr>
                      <m:t>×</m:t>
                    </m:r>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𝑈𝐹</m:t>
                        </m:r>
                      </m:e>
                      <m:sub>
                        <m:r>
                          <a:rPr lang="en-US" sz="1050" b="0" i="1">
                            <a:latin typeface="Cambria Math" panose="02040503050406030204" pitchFamily="18" charset="0"/>
                            <a:ea typeface="Cambria Math" panose="02040503050406030204" pitchFamily="18" charset="0"/>
                          </a:rPr>
                          <m:t>𝐵</m:t>
                        </m:r>
                      </m:sub>
                    </m:sSub>
                    <m:r>
                      <a:rPr lang="en-US" sz="1050" i="1">
                        <a:latin typeface="Cambria Math" panose="02040503050406030204" pitchFamily="18" charset="0"/>
                        <a:ea typeface="Cambria Math" panose="02040503050406030204" pitchFamily="18" charset="0"/>
                      </a:rPr>
                      <m:t>×</m:t>
                    </m:r>
                    <m:nary>
                      <m:naryPr>
                        <m:chr m:val="∑"/>
                        <m:supHide m:val="on"/>
                        <m:ctrlPr>
                          <a:rPr lang="en-US" sz="1050" i="1">
                            <a:latin typeface="Cambria Math" panose="02040503050406030204" pitchFamily="18" charset="0"/>
                            <a:ea typeface="Cambria Math" panose="02040503050406030204" pitchFamily="18" charset="0"/>
                          </a:rPr>
                        </m:ctrlPr>
                      </m:naryPr>
                      <m:sub>
                        <m:r>
                          <m:rPr>
                            <m:brk m:alnAt="7"/>
                          </m:rPr>
                          <a:rPr lang="en-US" sz="1050" b="0" i="1">
                            <a:latin typeface="Cambria Math" panose="02040503050406030204" pitchFamily="18" charset="0"/>
                            <a:ea typeface="Cambria Math" panose="02040503050406030204" pitchFamily="18" charset="0"/>
                          </a:rPr>
                          <m:t>𝑗</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𝐿𝑇</m:t>
                        </m:r>
                      </m:sub>
                      <m:sup/>
                      <m:e>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𝑀𝐶𝐹</m:t>
                            </m:r>
                          </m:e>
                          <m:sub>
                            <m:r>
                              <a:rPr lang="en-US" sz="1050" b="0" i="1">
                                <a:latin typeface="Cambria Math" panose="02040503050406030204" pitchFamily="18" charset="0"/>
                                <a:ea typeface="Cambria Math" panose="02040503050406030204" pitchFamily="18" charset="0"/>
                              </a:rPr>
                              <m:t>𝑗</m:t>
                            </m:r>
                          </m:sub>
                        </m:sSub>
                      </m:e>
                    </m:nary>
                    <m:r>
                      <a:rPr lang="en-US" sz="1050" i="1">
                        <a:latin typeface="Cambria Math" panose="02040503050406030204" pitchFamily="18" charset="0"/>
                        <a:ea typeface="Cambria Math" panose="02040503050406030204" pitchFamily="18" charset="0"/>
                      </a:rPr>
                      <m:t>×</m:t>
                    </m:r>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𝐵</m:t>
                        </m:r>
                      </m:e>
                      <m:sub>
                        <m:r>
                          <a:rPr lang="en-US" sz="1050" b="0" i="1">
                            <a:latin typeface="Cambria Math" panose="02040503050406030204" pitchFamily="18" charset="0"/>
                            <a:ea typeface="Cambria Math" panose="02040503050406030204" pitchFamily="18" charset="0"/>
                          </a:rPr>
                          <m:t>𝑂</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𝐿</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𝑇</m:t>
                        </m:r>
                      </m:sub>
                    </m:sSub>
                    <m:r>
                      <a:rPr lang="en-US" sz="1050" i="1">
                        <a:latin typeface="Cambria Math" panose="02040503050406030204" pitchFamily="18" charset="0"/>
                        <a:ea typeface="Cambria Math" panose="02040503050406030204" pitchFamily="18" charset="0"/>
                      </a:rPr>
                      <m:t>×</m:t>
                    </m:r>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𝑁</m:t>
                        </m:r>
                      </m:e>
                      <m:sub>
                        <m:r>
                          <a:rPr lang="en-US" sz="1050" b="0" i="1">
                            <a:latin typeface="Cambria Math" panose="02040503050406030204" pitchFamily="18" charset="0"/>
                            <a:ea typeface="Cambria Math" panose="02040503050406030204" pitchFamily="18" charset="0"/>
                          </a:rPr>
                          <m:t>𝐿𝑇</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𝑦</m:t>
                        </m:r>
                      </m:sub>
                    </m:sSub>
                    <m:r>
                      <a:rPr lang="en-US" sz="1050" b="0" i="1">
                        <a:latin typeface="Cambria Math" panose="02040503050406030204" pitchFamily="18" charset="0"/>
                        <a:ea typeface="Cambria Math" panose="02040503050406030204" pitchFamily="18" charset="0"/>
                      </a:rPr>
                      <m:t> ×</m:t>
                    </m:r>
                    <m:sSub>
                      <m:sSubPr>
                        <m:ctrlPr>
                          <a:rPr lang="en-US" sz="1050" b="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𝑉𝑆</m:t>
                        </m:r>
                      </m:e>
                      <m:sub>
                        <m:r>
                          <a:rPr lang="en-US" sz="1050" b="0" i="1">
                            <a:latin typeface="Cambria Math" panose="02040503050406030204" pitchFamily="18" charset="0"/>
                            <a:ea typeface="Cambria Math" panose="02040503050406030204" pitchFamily="18" charset="0"/>
                          </a:rPr>
                          <m:t>𝐿𝑇</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𝑦</m:t>
                        </m:r>
                      </m:sub>
                    </m:sSub>
                    <m:r>
                      <a:rPr lang="en-US" sz="1050" b="0" i="1">
                        <a:latin typeface="Cambria Math" panose="02040503050406030204" pitchFamily="18" charset="0"/>
                        <a:ea typeface="Cambria Math" panose="02040503050406030204" pitchFamily="18" charset="0"/>
                      </a:rPr>
                      <m:t>×</m:t>
                    </m:r>
                    <m:sSub>
                      <m:sSubPr>
                        <m:ctrlPr>
                          <a:rPr lang="en-US" sz="1050" b="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𝑀𝑆</m:t>
                        </m:r>
                        <m:r>
                          <a:rPr lang="en-US" sz="1050" b="0" i="1">
                            <a:latin typeface="Cambria Math" panose="02040503050406030204" pitchFamily="18" charset="0"/>
                            <a:ea typeface="Cambria Math" panose="02040503050406030204" pitchFamily="18" charset="0"/>
                          </a:rPr>
                          <m:t>%</m:t>
                        </m:r>
                      </m:e>
                      <m:sub>
                        <m:r>
                          <a:rPr lang="en-US" sz="1050" b="0" i="1">
                            <a:latin typeface="Cambria Math" panose="02040503050406030204" pitchFamily="18" charset="0"/>
                            <a:ea typeface="Cambria Math" panose="02040503050406030204" pitchFamily="18" charset="0"/>
                          </a:rPr>
                          <m:t>𝐵𝐿</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𝑗</m:t>
                        </m:r>
                      </m:sub>
                    </m:sSub>
                  </m:oMath>
                </m:oMathPara>
              </a14:m>
              <a:endParaRPr lang="en-US" sz="1050"/>
            </a:p>
          </xdr:txBody>
        </xdr:sp>
      </mc:Choice>
      <mc:Fallback xmlns="">
        <xdr:sp macro="" textlink="">
          <xdr:nvSpPr>
            <xdr:cNvPr id="5" name="TextBox 4">
              <a:extLst>
                <a:ext uri="{FF2B5EF4-FFF2-40B4-BE49-F238E27FC236}">
                  <a16:creationId xmlns:a16="http://schemas.microsoft.com/office/drawing/2014/main" id="{BB00A901-EDC7-4459-B456-D8B7735E56E7}"/>
                </a:ext>
              </a:extLst>
            </xdr:cNvPr>
            <xdr:cNvSpPr txBox="1"/>
          </xdr:nvSpPr>
          <xdr:spPr>
            <a:xfrm>
              <a:off x="1828800" y="638175"/>
              <a:ext cx="4526817" cy="4104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50" b="0" i="0">
                  <a:latin typeface="Cambria Math" panose="02040503050406030204" pitchFamily="18" charset="0"/>
                </a:rPr>
                <a:t>〖𝐵𝐸〗_𝑦=</a:t>
              </a:r>
              <a:r>
                <a:rPr lang="en-US" sz="1050" i="0">
                  <a:latin typeface="Cambria Math" panose="02040503050406030204" pitchFamily="18" charset="0"/>
                </a:rPr>
                <a:t>〖</a:t>
              </a:r>
              <a:r>
                <a:rPr lang="en-US" sz="1050" b="0" i="0">
                  <a:latin typeface="Cambria Math" panose="02040503050406030204" pitchFamily="18" charset="0"/>
                </a:rPr>
                <a:t>𝐺𝑊𝑃〗_(〖𝐶𝐻〗_4 )</a:t>
              </a: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𝐷_(〖𝐶𝐻〗_4 )</a:t>
              </a: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𝑈𝐹〗_𝐵</a:t>
              </a: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_(𝑗,𝐿𝑇)▒〖𝑀𝐶𝐹〗_𝑗 </a:t>
              </a: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𝐵_(𝑂,𝐿,𝑇)</a:t>
              </a: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𝑁_(𝐿𝑇,𝑦)  ×〖𝑉𝑆〗_(𝐿𝑇,𝑦)×〖𝑀𝑆%〗_(𝐵𝐿,𝑗)</a:t>
              </a:r>
              <a:endParaRPr lang="en-US" sz="1050"/>
            </a:p>
          </xdr:txBody>
        </xdr:sp>
      </mc:Fallback>
    </mc:AlternateContent>
    <xdr:clientData/>
  </xdr:oneCellAnchor>
  <xdr:oneCellAnchor>
    <xdr:from>
      <xdr:col>3</xdr:col>
      <xdr:colOff>161925</xdr:colOff>
      <xdr:row>3</xdr:row>
      <xdr:rowOff>28575</xdr:rowOff>
    </xdr:from>
    <xdr:ext cx="467436" cy="184089"/>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DBF75BA4-9697-ECDD-C530-917209E5A11E}"/>
                </a:ext>
              </a:extLst>
            </xdr:cNvPr>
            <xdr:cNvSpPr txBox="1"/>
          </xdr:nvSpPr>
          <xdr:spPr>
            <a:xfrm>
              <a:off x="1533525" y="1038225"/>
              <a:ext cx="467436"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𝐵𝐸</m:t>
                        </m:r>
                      </m:e>
                      <m:sub>
                        <m:sSub>
                          <m:sSubPr>
                            <m:ctrlPr>
                              <a:rPr lang="en-US" sz="1100" i="1">
                                <a:latin typeface="Cambria Math" panose="02040503050406030204" pitchFamily="18" charset="0"/>
                              </a:rPr>
                            </m:ctrlPr>
                          </m:sSubPr>
                          <m:e>
                            <m:r>
                              <a:rPr lang="en-US" sz="1100" b="0" i="1">
                                <a:latin typeface="Cambria Math" panose="02040503050406030204" pitchFamily="18" charset="0"/>
                              </a:rPr>
                              <m:t>𝐶𝐻</m:t>
                            </m:r>
                          </m:e>
                          <m:sub>
                            <m:r>
                              <a:rPr lang="en-US" sz="1100" b="0" i="1">
                                <a:latin typeface="Cambria Math" panose="02040503050406030204" pitchFamily="18" charset="0"/>
                              </a:rPr>
                              <m:t>4</m:t>
                            </m:r>
                          </m:sub>
                        </m:sSub>
                        <m:r>
                          <a:rPr lang="en-US" sz="1100" b="0" i="1">
                            <a:latin typeface="Cambria Math" panose="02040503050406030204" pitchFamily="18" charset="0"/>
                          </a:rPr>
                          <m:t>𝑦</m:t>
                        </m:r>
                      </m:sub>
                    </m:sSub>
                  </m:oMath>
                </m:oMathPara>
              </a14:m>
              <a:endParaRPr lang="en-US" sz="1100"/>
            </a:p>
          </xdr:txBody>
        </xdr:sp>
      </mc:Choice>
      <mc:Fallback xmlns="">
        <xdr:sp macro="" textlink="">
          <xdr:nvSpPr>
            <xdr:cNvPr id="6" name="TextBox 5">
              <a:extLst>
                <a:ext uri="{FF2B5EF4-FFF2-40B4-BE49-F238E27FC236}">
                  <a16:creationId xmlns:a16="http://schemas.microsoft.com/office/drawing/2014/main" id="{DBF75BA4-9697-ECDD-C530-917209E5A11E}"/>
                </a:ext>
              </a:extLst>
            </xdr:cNvPr>
            <xdr:cNvSpPr txBox="1"/>
          </xdr:nvSpPr>
          <xdr:spPr>
            <a:xfrm>
              <a:off x="1533525" y="1038225"/>
              <a:ext cx="467436"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a:t>
              </a:r>
              <a:r>
                <a:rPr lang="en-US" sz="1100" b="0" i="0">
                  <a:latin typeface="Cambria Math" panose="02040503050406030204" pitchFamily="18" charset="0"/>
                </a:rPr>
                <a:t>𝐵𝐸〗_(〖𝐶𝐻〗_4 𝑦)</a:t>
              </a:r>
              <a:endParaRPr lang="en-US" sz="1100"/>
            </a:p>
          </xdr:txBody>
        </xdr:sp>
      </mc:Fallback>
    </mc:AlternateContent>
    <xdr:clientData/>
  </xdr:oneCellAnchor>
  <xdr:oneCellAnchor>
    <xdr:from>
      <xdr:col>6</xdr:col>
      <xdr:colOff>47625</xdr:colOff>
      <xdr:row>3</xdr:row>
      <xdr:rowOff>28575</xdr:rowOff>
    </xdr:from>
    <xdr:ext cx="363112" cy="156518"/>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9F49FF85-7B98-7956-159D-588DBD71075D}"/>
                </a:ext>
              </a:extLst>
            </xdr:cNvPr>
            <xdr:cNvSpPr txBox="1"/>
          </xdr:nvSpPr>
          <xdr:spPr>
            <a:xfrm>
              <a:off x="3705225" y="11715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7" name="TextBox 6">
              <a:extLst>
                <a:ext uri="{FF2B5EF4-FFF2-40B4-BE49-F238E27FC236}">
                  <a16:creationId xmlns:a16="http://schemas.microsoft.com/office/drawing/2014/main" id="{9F49FF85-7B98-7956-159D-588DBD71075D}"/>
                </a:ext>
              </a:extLst>
            </xdr:cNvPr>
            <xdr:cNvSpPr txBox="1"/>
          </xdr:nvSpPr>
          <xdr:spPr>
            <a:xfrm>
              <a:off x="3705225" y="11715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3</xdr:col>
      <xdr:colOff>104775</xdr:colOff>
      <xdr:row>7</xdr:row>
      <xdr:rowOff>47625</xdr:rowOff>
    </xdr:from>
    <xdr:ext cx="2227597" cy="364587"/>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B85426F5-37C0-18DF-EED4-558E2DAFDAFF}"/>
                </a:ext>
              </a:extLst>
            </xdr:cNvPr>
            <xdr:cNvSpPr txBox="1"/>
          </xdr:nvSpPr>
          <xdr:spPr>
            <a:xfrm>
              <a:off x="1933575" y="3248025"/>
              <a:ext cx="2227597" cy="3645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𝑉𝑆</m:t>
                        </m:r>
                      </m:e>
                      <m:sub>
                        <m:r>
                          <a:rPr lang="en-US" sz="1100" b="0" i="1">
                            <a:latin typeface="Cambria Math" panose="02040503050406030204" pitchFamily="18" charset="0"/>
                          </a:rPr>
                          <m:t>𝐿𝑇</m:t>
                        </m:r>
                        <m:r>
                          <a:rPr lang="en-US" sz="1100" b="0" i="1">
                            <a:latin typeface="Cambria Math" panose="02040503050406030204" pitchFamily="18" charset="0"/>
                          </a:rPr>
                          <m:t>,</m:t>
                        </m:r>
                        <m:r>
                          <a:rPr lang="en-US" sz="1100" b="0" i="1">
                            <a:latin typeface="Cambria Math" panose="02040503050406030204" pitchFamily="18" charset="0"/>
                          </a:rPr>
                          <m:t>𝑦</m:t>
                        </m:r>
                      </m:sub>
                    </m:sSub>
                    <m:r>
                      <a:rPr lang="en-US" sz="1100" b="0" i="1">
                        <a:latin typeface="Cambria Math" panose="02040503050406030204" pitchFamily="18" charset="0"/>
                      </a:rPr>
                      <m:t>=</m:t>
                    </m:r>
                    <m:f>
                      <m:fPr>
                        <m:ctrlPr>
                          <a:rPr lang="en-US" sz="1100" i="1">
                            <a:latin typeface="Cambria Math" panose="02040503050406030204" pitchFamily="18" charset="0"/>
                          </a:rPr>
                        </m:ctrlPr>
                      </m:fPr>
                      <m:num>
                        <m:sSub>
                          <m:sSubPr>
                            <m:ctrlPr>
                              <a:rPr lang="en-US" sz="1100" i="1">
                                <a:latin typeface="Cambria Math" panose="02040503050406030204" pitchFamily="18" charset="0"/>
                              </a:rPr>
                            </m:ctrlPr>
                          </m:sSubPr>
                          <m:e>
                            <m:r>
                              <a:rPr lang="en-US" sz="1100" b="0" i="1">
                                <a:latin typeface="Cambria Math" panose="02040503050406030204" pitchFamily="18" charset="0"/>
                              </a:rPr>
                              <m:t>𝑊</m:t>
                            </m:r>
                          </m:e>
                          <m:sub>
                            <m:r>
                              <a:rPr lang="en-US" sz="1100" b="0" i="1">
                                <a:latin typeface="Cambria Math" panose="02040503050406030204" pitchFamily="18" charset="0"/>
                              </a:rPr>
                              <m:t>𝑠𝑖𝑡𝑒</m:t>
                            </m:r>
                          </m:sub>
                        </m:sSub>
                      </m:num>
                      <m:den>
                        <m:sSub>
                          <m:sSubPr>
                            <m:ctrlPr>
                              <a:rPr lang="en-US" sz="1100" i="1">
                                <a:latin typeface="Cambria Math" panose="02040503050406030204" pitchFamily="18" charset="0"/>
                              </a:rPr>
                            </m:ctrlPr>
                          </m:sSubPr>
                          <m:e>
                            <m:r>
                              <a:rPr lang="en-US" sz="1100" b="0" i="1">
                                <a:latin typeface="Cambria Math" panose="02040503050406030204" pitchFamily="18" charset="0"/>
                              </a:rPr>
                              <m:t>𝑊</m:t>
                            </m:r>
                          </m:e>
                          <m:sub>
                            <m:r>
                              <a:rPr lang="en-US" sz="1100" b="0" i="1">
                                <a:latin typeface="Cambria Math" panose="02040503050406030204" pitchFamily="18" charset="0"/>
                              </a:rPr>
                              <m:t>𝑑𝑒𝑓𝑎𝑢𝑙𝑡</m:t>
                            </m:r>
                          </m:sub>
                        </m:sSub>
                      </m:den>
                    </m:f>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𝑉𝑆</m:t>
                        </m:r>
                      </m:e>
                      <m:sub>
                        <m:r>
                          <a:rPr lang="en-US" sz="1100" b="0" i="1">
                            <a:latin typeface="Cambria Math" panose="02040503050406030204" pitchFamily="18" charset="0"/>
                            <a:ea typeface="Cambria Math" panose="02040503050406030204" pitchFamily="18" charset="0"/>
                          </a:rPr>
                          <m:t>𝑑𝑒𝑓𝑎𝑢𝑙𝑡</m:t>
                        </m:r>
                      </m:sub>
                    </m:sSub>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𝑛𝑑</m:t>
                        </m:r>
                      </m:e>
                      <m:sub>
                        <m:r>
                          <a:rPr lang="en-US" sz="1100" b="0" i="1">
                            <a:latin typeface="Cambria Math" panose="02040503050406030204" pitchFamily="18" charset="0"/>
                            <a:ea typeface="Cambria Math" panose="02040503050406030204" pitchFamily="18" charset="0"/>
                          </a:rPr>
                          <m:t>𝑦</m:t>
                        </m:r>
                      </m:sub>
                    </m:sSub>
                  </m:oMath>
                </m:oMathPara>
              </a14:m>
              <a:endParaRPr lang="en-US" sz="1100"/>
            </a:p>
          </xdr:txBody>
        </xdr:sp>
      </mc:Choice>
      <mc:Fallback xmlns="">
        <xdr:sp macro="" textlink="">
          <xdr:nvSpPr>
            <xdr:cNvPr id="9" name="TextBox 8">
              <a:extLst>
                <a:ext uri="{FF2B5EF4-FFF2-40B4-BE49-F238E27FC236}">
                  <a16:creationId xmlns:a16="http://schemas.microsoft.com/office/drawing/2014/main" id="{B85426F5-37C0-18DF-EED4-558E2DAFDAFF}"/>
                </a:ext>
              </a:extLst>
            </xdr:cNvPr>
            <xdr:cNvSpPr txBox="1"/>
          </xdr:nvSpPr>
          <xdr:spPr>
            <a:xfrm>
              <a:off x="1933575" y="3248025"/>
              <a:ext cx="2227597" cy="3645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rPr>
                <a:t>〖𝑉𝑆〗_(𝐿𝑇,𝑦)=𝑊_𝑠𝑖𝑡𝑒/𝑊_𝑑𝑒𝑓𝑎𝑢𝑙𝑡 </a:t>
              </a:r>
              <a:r>
                <a:rPr lang="en-US" sz="1100" b="0" i="0">
                  <a:latin typeface="Cambria Math" panose="02040503050406030204" pitchFamily="18" charset="0"/>
                  <a:ea typeface="Cambria Math" panose="02040503050406030204" pitchFamily="18" charset="0"/>
                </a:rPr>
                <a:t>×〖𝑉𝑆〗_𝑑𝑒𝑓𝑎𝑢𝑙𝑡×〖𝑛𝑑〗_𝑦</a:t>
              </a:r>
              <a:endParaRPr lang="en-US" sz="1100"/>
            </a:p>
          </xdr:txBody>
        </xdr:sp>
      </mc:Fallback>
    </mc:AlternateContent>
    <xdr:clientData/>
  </xdr:oneCellAnchor>
  <xdr:oneCellAnchor>
    <xdr:from>
      <xdr:col>3</xdr:col>
      <xdr:colOff>114300</xdr:colOff>
      <xdr:row>11</xdr:row>
      <xdr:rowOff>9525</xdr:rowOff>
    </xdr:from>
    <xdr:ext cx="365869" cy="176395"/>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D86B54F5-4D6B-4BE9-9649-8BF395DBB583}"/>
                </a:ext>
              </a:extLst>
            </xdr:cNvPr>
            <xdr:cNvSpPr txBox="1"/>
          </xdr:nvSpPr>
          <xdr:spPr>
            <a:xfrm>
              <a:off x="1943100" y="4352925"/>
              <a:ext cx="365869"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𝑉𝑆</m:t>
                        </m:r>
                      </m:e>
                      <m:sub>
                        <m:r>
                          <a:rPr lang="en-US" sz="1000" b="0" i="1">
                            <a:latin typeface="Cambria Math" panose="02040503050406030204" pitchFamily="18" charset="0"/>
                          </a:rPr>
                          <m:t>𝐿𝑇</m:t>
                        </m:r>
                        <m:r>
                          <a:rPr lang="en-US" sz="1000" b="0" i="1">
                            <a:latin typeface="Cambria Math" panose="02040503050406030204" pitchFamily="18" charset="0"/>
                          </a:rPr>
                          <m:t>,</m:t>
                        </m:r>
                        <m:r>
                          <a:rPr lang="en-US" sz="1000" b="0" i="1">
                            <a:latin typeface="Cambria Math" panose="02040503050406030204" pitchFamily="18" charset="0"/>
                          </a:rPr>
                          <m:t>𝑦</m:t>
                        </m:r>
                      </m:sub>
                    </m:sSub>
                  </m:oMath>
                </m:oMathPara>
              </a14:m>
              <a:endParaRPr lang="en-US" sz="1000">
                <a:latin typeface="Aparajita" panose="02020603050405020304" pitchFamily="18" charset="0"/>
                <a:cs typeface="Aparajita" panose="02020603050405020304" pitchFamily="18" charset="0"/>
              </a:endParaRPr>
            </a:p>
          </xdr:txBody>
        </xdr:sp>
      </mc:Choice>
      <mc:Fallback xmlns="">
        <xdr:sp macro="" textlink="">
          <xdr:nvSpPr>
            <xdr:cNvPr id="10" name="TextBox 9">
              <a:extLst>
                <a:ext uri="{FF2B5EF4-FFF2-40B4-BE49-F238E27FC236}">
                  <a16:creationId xmlns:a16="http://schemas.microsoft.com/office/drawing/2014/main" id="{D86B54F5-4D6B-4BE9-9649-8BF395DBB583}"/>
                </a:ext>
              </a:extLst>
            </xdr:cNvPr>
            <xdr:cNvSpPr txBox="1"/>
          </xdr:nvSpPr>
          <xdr:spPr>
            <a:xfrm>
              <a:off x="1943100" y="4352925"/>
              <a:ext cx="365869"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𝑉𝑆〗_(𝐿𝑇,𝑦)</a:t>
              </a:r>
              <a:endParaRPr lang="en-US" sz="1000">
                <a:latin typeface="Aparajita" panose="02020603050405020304" pitchFamily="18" charset="0"/>
                <a:cs typeface="Aparajita" panose="02020603050405020304" pitchFamily="18" charset="0"/>
              </a:endParaRPr>
            </a:p>
          </xdr:txBody>
        </xdr:sp>
      </mc:Fallback>
    </mc:AlternateContent>
    <xdr:clientData/>
  </xdr:oneCellAnchor>
  <xdr:oneCellAnchor>
    <xdr:from>
      <xdr:col>5</xdr:col>
      <xdr:colOff>95250</xdr:colOff>
      <xdr:row>11</xdr:row>
      <xdr:rowOff>19050</xdr:rowOff>
    </xdr:from>
    <xdr:ext cx="365869" cy="176395"/>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86E7223D-77E5-40BD-AC8B-B424C7524E1B}"/>
                </a:ext>
              </a:extLst>
            </xdr:cNvPr>
            <xdr:cNvSpPr txBox="1"/>
          </xdr:nvSpPr>
          <xdr:spPr>
            <a:xfrm>
              <a:off x="3752850" y="4362450"/>
              <a:ext cx="365869"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𝑉𝑆</m:t>
                        </m:r>
                      </m:e>
                      <m:sub>
                        <m:r>
                          <a:rPr lang="en-US" sz="1000" b="0" i="1">
                            <a:latin typeface="Cambria Math" panose="02040503050406030204" pitchFamily="18" charset="0"/>
                          </a:rPr>
                          <m:t>𝐿𝑇</m:t>
                        </m:r>
                        <m:r>
                          <a:rPr lang="en-US" sz="1000" b="0" i="1">
                            <a:latin typeface="Cambria Math" panose="02040503050406030204" pitchFamily="18" charset="0"/>
                          </a:rPr>
                          <m:t>,</m:t>
                        </m:r>
                        <m:r>
                          <a:rPr lang="en-US" sz="1000" b="0" i="1">
                            <a:latin typeface="Cambria Math" panose="02040503050406030204" pitchFamily="18" charset="0"/>
                          </a:rPr>
                          <m:t>𝑦</m:t>
                        </m:r>
                      </m:sub>
                    </m:sSub>
                  </m:oMath>
                </m:oMathPara>
              </a14:m>
              <a:endParaRPr lang="en-US" sz="1000">
                <a:latin typeface="Aparajita" panose="02020603050405020304" pitchFamily="18" charset="0"/>
                <a:cs typeface="Aparajita" panose="02020603050405020304" pitchFamily="18" charset="0"/>
              </a:endParaRPr>
            </a:p>
          </xdr:txBody>
        </xdr:sp>
      </mc:Choice>
      <mc:Fallback xmlns="">
        <xdr:sp macro="" textlink="">
          <xdr:nvSpPr>
            <xdr:cNvPr id="12" name="TextBox 11">
              <a:extLst>
                <a:ext uri="{FF2B5EF4-FFF2-40B4-BE49-F238E27FC236}">
                  <a16:creationId xmlns:a16="http://schemas.microsoft.com/office/drawing/2014/main" id="{86E7223D-77E5-40BD-AC8B-B424C7524E1B}"/>
                </a:ext>
              </a:extLst>
            </xdr:cNvPr>
            <xdr:cNvSpPr txBox="1"/>
          </xdr:nvSpPr>
          <xdr:spPr>
            <a:xfrm>
              <a:off x="3752850" y="4362450"/>
              <a:ext cx="365869" cy="176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𝑉𝑆〗_(𝐿𝑇,𝑦)</a:t>
              </a:r>
              <a:endParaRPr lang="en-US" sz="1000">
                <a:latin typeface="Aparajita" panose="02020603050405020304" pitchFamily="18" charset="0"/>
                <a:cs typeface="Aparajita" panose="02020603050405020304" pitchFamily="18" charset="0"/>
              </a:endParaRPr>
            </a:p>
          </xdr:txBody>
        </xdr:sp>
      </mc:Fallback>
    </mc:AlternateContent>
    <xdr:clientData/>
  </xdr:oneCellAnchor>
  <xdr:oneCellAnchor>
    <xdr:from>
      <xdr:col>2</xdr:col>
      <xdr:colOff>571500</xdr:colOff>
      <xdr:row>13</xdr:row>
      <xdr:rowOff>66675</xdr:rowOff>
    </xdr:from>
    <xdr:ext cx="2532296" cy="174920"/>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4138F054-5255-41C2-8A1F-2A85A6701FA0}"/>
                </a:ext>
              </a:extLst>
            </xdr:cNvPr>
            <xdr:cNvSpPr txBox="1"/>
          </xdr:nvSpPr>
          <xdr:spPr>
            <a:xfrm>
              <a:off x="4838700" y="3267075"/>
              <a:ext cx="2532296" cy="174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𝑀𝐶𝐹</m:t>
                        </m:r>
                      </m:e>
                      <m:sub>
                        <m:r>
                          <a:rPr lang="en-US" sz="1050" b="0" i="1">
                            <a:latin typeface="Cambria Math" panose="02040503050406030204" pitchFamily="18" charset="0"/>
                            <a:ea typeface="Cambria Math" panose="02040503050406030204" pitchFamily="18" charset="0"/>
                          </a:rPr>
                          <m:t>𝑗</m:t>
                        </m:r>
                      </m:sub>
                    </m:sSub>
                    <m:r>
                      <a:rPr lang="en-US" sz="1050" i="1">
                        <a:latin typeface="Cambria Math" panose="02040503050406030204" pitchFamily="18" charset="0"/>
                        <a:ea typeface="Cambria Math" panose="02040503050406030204" pitchFamily="18" charset="0"/>
                      </a:rPr>
                      <m:t>×</m:t>
                    </m:r>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𝐵</m:t>
                        </m:r>
                      </m:e>
                      <m:sub>
                        <m:r>
                          <a:rPr lang="en-US" sz="1050" b="0" i="1">
                            <a:latin typeface="Cambria Math" panose="02040503050406030204" pitchFamily="18" charset="0"/>
                            <a:ea typeface="Cambria Math" panose="02040503050406030204" pitchFamily="18" charset="0"/>
                          </a:rPr>
                          <m:t>𝑂</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𝐿</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𝑇</m:t>
                        </m:r>
                      </m:sub>
                    </m:sSub>
                    <m:r>
                      <a:rPr lang="en-US" sz="1050" i="1">
                        <a:latin typeface="Cambria Math" panose="02040503050406030204" pitchFamily="18" charset="0"/>
                        <a:ea typeface="Cambria Math" panose="02040503050406030204" pitchFamily="18" charset="0"/>
                      </a:rPr>
                      <m:t>×</m:t>
                    </m:r>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𝑁</m:t>
                        </m:r>
                      </m:e>
                      <m:sub>
                        <m:r>
                          <a:rPr lang="en-US" sz="1050" b="0" i="1">
                            <a:latin typeface="Cambria Math" panose="02040503050406030204" pitchFamily="18" charset="0"/>
                            <a:ea typeface="Cambria Math" panose="02040503050406030204" pitchFamily="18" charset="0"/>
                          </a:rPr>
                          <m:t>𝐿𝑇</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𝑦</m:t>
                        </m:r>
                      </m:sub>
                    </m:sSub>
                    <m:r>
                      <a:rPr lang="en-US" sz="1050" b="0" i="1">
                        <a:latin typeface="Cambria Math" panose="02040503050406030204" pitchFamily="18" charset="0"/>
                        <a:ea typeface="Cambria Math" panose="02040503050406030204" pitchFamily="18" charset="0"/>
                      </a:rPr>
                      <m:t> ×</m:t>
                    </m:r>
                    <m:sSub>
                      <m:sSubPr>
                        <m:ctrlPr>
                          <a:rPr lang="en-US" sz="1050" b="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𝑉𝑆</m:t>
                        </m:r>
                      </m:e>
                      <m:sub>
                        <m:r>
                          <a:rPr lang="en-US" sz="1050" b="0" i="1">
                            <a:latin typeface="Cambria Math" panose="02040503050406030204" pitchFamily="18" charset="0"/>
                            <a:ea typeface="Cambria Math" panose="02040503050406030204" pitchFamily="18" charset="0"/>
                          </a:rPr>
                          <m:t>𝐿𝑇</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𝑦</m:t>
                        </m:r>
                      </m:sub>
                    </m:sSub>
                    <m:r>
                      <a:rPr lang="en-US" sz="1050" b="0" i="1">
                        <a:latin typeface="Cambria Math" panose="02040503050406030204" pitchFamily="18" charset="0"/>
                        <a:ea typeface="Cambria Math" panose="02040503050406030204" pitchFamily="18" charset="0"/>
                      </a:rPr>
                      <m:t>×</m:t>
                    </m:r>
                    <m:sSub>
                      <m:sSubPr>
                        <m:ctrlPr>
                          <a:rPr lang="en-US" sz="1050" b="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𝑀𝑆</m:t>
                        </m:r>
                        <m:r>
                          <a:rPr lang="en-US" sz="1050" b="0" i="1">
                            <a:latin typeface="Cambria Math" panose="02040503050406030204" pitchFamily="18" charset="0"/>
                            <a:ea typeface="Cambria Math" panose="02040503050406030204" pitchFamily="18" charset="0"/>
                          </a:rPr>
                          <m:t>%</m:t>
                        </m:r>
                      </m:e>
                      <m:sub>
                        <m:r>
                          <a:rPr lang="en-US" sz="1050" b="0" i="1">
                            <a:latin typeface="Cambria Math" panose="02040503050406030204" pitchFamily="18" charset="0"/>
                            <a:ea typeface="Cambria Math" panose="02040503050406030204" pitchFamily="18" charset="0"/>
                          </a:rPr>
                          <m:t>𝐵𝐿</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𝑗</m:t>
                        </m:r>
                      </m:sub>
                    </m:sSub>
                  </m:oMath>
                </m:oMathPara>
              </a14:m>
              <a:endParaRPr lang="en-US" sz="1050"/>
            </a:p>
          </xdr:txBody>
        </xdr:sp>
      </mc:Choice>
      <mc:Fallback xmlns="">
        <xdr:sp macro="" textlink="">
          <xdr:nvSpPr>
            <xdr:cNvPr id="13" name="TextBox 12">
              <a:extLst>
                <a:ext uri="{FF2B5EF4-FFF2-40B4-BE49-F238E27FC236}">
                  <a16:creationId xmlns:a16="http://schemas.microsoft.com/office/drawing/2014/main" id="{4138F054-5255-41C2-8A1F-2A85A6701FA0}"/>
                </a:ext>
              </a:extLst>
            </xdr:cNvPr>
            <xdr:cNvSpPr txBox="1"/>
          </xdr:nvSpPr>
          <xdr:spPr>
            <a:xfrm>
              <a:off x="4838700" y="3267075"/>
              <a:ext cx="2532296" cy="174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𝑀𝐶𝐹〗_𝑗</a:t>
              </a: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𝐵_(𝑂,𝐿,𝑇)</a:t>
              </a: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𝑁_(𝐿𝑇,𝑦)  ×〖𝑉𝑆〗_(𝐿𝑇,𝑦)×〖𝑀𝑆%〗_(𝐵𝐿,𝑗)</a:t>
              </a:r>
              <a:endParaRPr lang="en-US" sz="1050"/>
            </a:p>
          </xdr:txBody>
        </xdr:sp>
      </mc:Fallback>
    </mc:AlternateContent>
    <xdr:clientData/>
  </xdr:oneCellAnchor>
  <xdr:oneCellAnchor>
    <xdr:from>
      <xdr:col>3</xdr:col>
      <xdr:colOff>38100</xdr:colOff>
      <xdr:row>18</xdr:row>
      <xdr:rowOff>28575</xdr:rowOff>
    </xdr:from>
    <xdr:ext cx="2673745" cy="410433"/>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74D24B7E-CDC4-4D70-96BA-FD80C7FB3BAF}"/>
                </a:ext>
              </a:extLst>
            </xdr:cNvPr>
            <xdr:cNvSpPr txBox="1"/>
          </xdr:nvSpPr>
          <xdr:spPr>
            <a:xfrm>
              <a:off x="1866900" y="5743575"/>
              <a:ext cx="2673745" cy="4104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nary>
                      <m:naryPr>
                        <m:chr m:val="∑"/>
                        <m:supHide m:val="on"/>
                        <m:ctrlPr>
                          <a:rPr lang="en-US" sz="1050" i="1">
                            <a:latin typeface="Cambria Math" panose="02040503050406030204" pitchFamily="18" charset="0"/>
                            <a:ea typeface="Cambria Math" panose="02040503050406030204" pitchFamily="18" charset="0"/>
                          </a:rPr>
                        </m:ctrlPr>
                      </m:naryPr>
                      <m:sub>
                        <m:r>
                          <m:rPr>
                            <m:brk m:alnAt="7"/>
                          </m:rPr>
                          <a:rPr lang="en-US" sz="1050" b="0" i="1">
                            <a:latin typeface="Cambria Math" panose="02040503050406030204" pitchFamily="18" charset="0"/>
                            <a:ea typeface="Cambria Math" panose="02040503050406030204" pitchFamily="18" charset="0"/>
                          </a:rPr>
                          <m:t>𝑗</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𝐿𝑇</m:t>
                        </m:r>
                      </m:sub>
                      <m:sup/>
                      <m:e>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𝑀𝐶𝐹</m:t>
                            </m:r>
                          </m:e>
                          <m:sub>
                            <m:r>
                              <a:rPr lang="en-US" sz="1050" b="0" i="1">
                                <a:latin typeface="Cambria Math" panose="02040503050406030204" pitchFamily="18" charset="0"/>
                                <a:ea typeface="Cambria Math" panose="02040503050406030204" pitchFamily="18" charset="0"/>
                              </a:rPr>
                              <m:t>𝑗</m:t>
                            </m:r>
                          </m:sub>
                        </m:sSub>
                      </m:e>
                    </m:nary>
                    <m:r>
                      <a:rPr lang="en-US" sz="1050" i="1">
                        <a:latin typeface="Cambria Math" panose="02040503050406030204" pitchFamily="18" charset="0"/>
                        <a:ea typeface="Cambria Math" panose="02040503050406030204" pitchFamily="18" charset="0"/>
                      </a:rPr>
                      <m:t>×</m:t>
                    </m:r>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𝐵</m:t>
                        </m:r>
                      </m:e>
                      <m:sub>
                        <m:r>
                          <a:rPr lang="en-US" sz="1050" b="0" i="1">
                            <a:latin typeface="Cambria Math" panose="02040503050406030204" pitchFamily="18" charset="0"/>
                            <a:ea typeface="Cambria Math" panose="02040503050406030204" pitchFamily="18" charset="0"/>
                          </a:rPr>
                          <m:t>𝑂</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𝐿</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𝑇</m:t>
                        </m:r>
                      </m:sub>
                    </m:sSub>
                    <m:r>
                      <a:rPr lang="en-US" sz="1050" i="1">
                        <a:latin typeface="Cambria Math" panose="02040503050406030204" pitchFamily="18" charset="0"/>
                        <a:ea typeface="Cambria Math" panose="02040503050406030204" pitchFamily="18" charset="0"/>
                      </a:rPr>
                      <m:t>×</m:t>
                    </m:r>
                    <m:sSub>
                      <m:sSubPr>
                        <m:ctrlPr>
                          <a:rPr lang="en-US" sz="105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𝑁</m:t>
                        </m:r>
                      </m:e>
                      <m:sub>
                        <m:r>
                          <a:rPr lang="en-US" sz="1050" b="0" i="1">
                            <a:latin typeface="Cambria Math" panose="02040503050406030204" pitchFamily="18" charset="0"/>
                            <a:ea typeface="Cambria Math" panose="02040503050406030204" pitchFamily="18" charset="0"/>
                          </a:rPr>
                          <m:t>𝐿𝑇</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𝑦</m:t>
                        </m:r>
                      </m:sub>
                    </m:sSub>
                    <m:r>
                      <a:rPr lang="en-US" sz="1050" b="0" i="1">
                        <a:latin typeface="Cambria Math" panose="02040503050406030204" pitchFamily="18" charset="0"/>
                        <a:ea typeface="Cambria Math" panose="02040503050406030204" pitchFamily="18" charset="0"/>
                      </a:rPr>
                      <m:t> ×</m:t>
                    </m:r>
                    <m:sSub>
                      <m:sSubPr>
                        <m:ctrlPr>
                          <a:rPr lang="en-US" sz="1050" b="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𝑉𝑆</m:t>
                        </m:r>
                      </m:e>
                      <m:sub>
                        <m:r>
                          <a:rPr lang="en-US" sz="1050" b="0" i="1">
                            <a:latin typeface="Cambria Math" panose="02040503050406030204" pitchFamily="18" charset="0"/>
                            <a:ea typeface="Cambria Math" panose="02040503050406030204" pitchFamily="18" charset="0"/>
                          </a:rPr>
                          <m:t>𝐿𝑇</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𝑦</m:t>
                        </m:r>
                      </m:sub>
                    </m:sSub>
                    <m:r>
                      <a:rPr lang="en-US" sz="1050" b="0" i="1">
                        <a:latin typeface="Cambria Math" panose="02040503050406030204" pitchFamily="18" charset="0"/>
                        <a:ea typeface="Cambria Math" panose="02040503050406030204" pitchFamily="18" charset="0"/>
                      </a:rPr>
                      <m:t>×</m:t>
                    </m:r>
                    <m:sSub>
                      <m:sSubPr>
                        <m:ctrlPr>
                          <a:rPr lang="en-US" sz="1050" b="0" i="1">
                            <a:latin typeface="Cambria Math" panose="02040503050406030204" pitchFamily="18" charset="0"/>
                            <a:ea typeface="Cambria Math" panose="02040503050406030204" pitchFamily="18" charset="0"/>
                          </a:rPr>
                        </m:ctrlPr>
                      </m:sSubPr>
                      <m:e>
                        <m:r>
                          <a:rPr lang="en-US" sz="1050" b="0" i="1">
                            <a:latin typeface="Cambria Math" panose="02040503050406030204" pitchFamily="18" charset="0"/>
                            <a:ea typeface="Cambria Math" panose="02040503050406030204" pitchFamily="18" charset="0"/>
                          </a:rPr>
                          <m:t>𝑀𝑆</m:t>
                        </m:r>
                        <m:r>
                          <a:rPr lang="en-US" sz="1050" b="0" i="1">
                            <a:latin typeface="Cambria Math" panose="02040503050406030204" pitchFamily="18" charset="0"/>
                            <a:ea typeface="Cambria Math" panose="02040503050406030204" pitchFamily="18" charset="0"/>
                          </a:rPr>
                          <m:t>%</m:t>
                        </m:r>
                      </m:e>
                      <m:sub>
                        <m:r>
                          <a:rPr lang="en-US" sz="1050" b="0" i="1">
                            <a:latin typeface="Cambria Math" panose="02040503050406030204" pitchFamily="18" charset="0"/>
                            <a:ea typeface="Cambria Math" panose="02040503050406030204" pitchFamily="18" charset="0"/>
                          </a:rPr>
                          <m:t>𝐵𝐿</m:t>
                        </m:r>
                        <m:r>
                          <a:rPr lang="en-US" sz="1050" b="0" i="1">
                            <a:latin typeface="Cambria Math" panose="02040503050406030204" pitchFamily="18" charset="0"/>
                            <a:ea typeface="Cambria Math" panose="02040503050406030204" pitchFamily="18" charset="0"/>
                          </a:rPr>
                          <m:t>,</m:t>
                        </m:r>
                        <m:r>
                          <a:rPr lang="en-US" sz="1050" b="0" i="1">
                            <a:latin typeface="Cambria Math" panose="02040503050406030204" pitchFamily="18" charset="0"/>
                            <a:ea typeface="Cambria Math" panose="02040503050406030204" pitchFamily="18" charset="0"/>
                          </a:rPr>
                          <m:t>𝑗</m:t>
                        </m:r>
                      </m:sub>
                    </m:sSub>
                  </m:oMath>
                </m:oMathPara>
              </a14:m>
              <a:endParaRPr lang="en-US" sz="1050"/>
            </a:p>
          </xdr:txBody>
        </xdr:sp>
      </mc:Choice>
      <mc:Fallback xmlns="">
        <xdr:sp macro="" textlink="">
          <xdr:nvSpPr>
            <xdr:cNvPr id="16" name="TextBox 15">
              <a:extLst>
                <a:ext uri="{FF2B5EF4-FFF2-40B4-BE49-F238E27FC236}">
                  <a16:creationId xmlns:a16="http://schemas.microsoft.com/office/drawing/2014/main" id="{74D24B7E-CDC4-4D70-96BA-FD80C7FB3BAF}"/>
                </a:ext>
              </a:extLst>
            </xdr:cNvPr>
            <xdr:cNvSpPr txBox="1"/>
          </xdr:nvSpPr>
          <xdr:spPr>
            <a:xfrm>
              <a:off x="1866900" y="5743575"/>
              <a:ext cx="2673745" cy="4104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_(𝑗,𝐿𝑇)▒〖𝑀𝐶𝐹〗_𝑗 </a:t>
              </a: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𝐵_(𝑂,𝐿,𝑇)</a:t>
              </a:r>
              <a:r>
                <a:rPr lang="en-US" sz="1050" i="0">
                  <a:latin typeface="Cambria Math" panose="02040503050406030204" pitchFamily="18" charset="0"/>
                  <a:ea typeface="Cambria Math" panose="02040503050406030204" pitchFamily="18" charset="0"/>
                </a:rPr>
                <a:t>×</a:t>
              </a:r>
              <a:r>
                <a:rPr lang="en-US" sz="1050" b="0" i="0">
                  <a:latin typeface="Cambria Math" panose="02040503050406030204" pitchFamily="18" charset="0"/>
                  <a:ea typeface="Cambria Math" panose="02040503050406030204" pitchFamily="18" charset="0"/>
                </a:rPr>
                <a:t>𝑁_(𝐿𝑇,𝑦)  ×〖𝑉𝑆〗_(𝐿𝑇,𝑦)×〖𝑀𝑆%〗_(𝐵𝐿,𝑗)</a:t>
              </a:r>
              <a:endParaRPr lang="en-US" sz="1050"/>
            </a:p>
          </xdr:txBody>
        </xdr:sp>
      </mc:Fallback>
    </mc:AlternateContent>
    <xdr:clientData/>
  </xdr:oneCellAnchor>
  <xdr:oneCellAnchor>
    <xdr:from>
      <xdr:col>9</xdr:col>
      <xdr:colOff>85725</xdr:colOff>
      <xdr:row>7</xdr:row>
      <xdr:rowOff>38100</xdr:rowOff>
    </xdr:from>
    <xdr:ext cx="363112" cy="156518"/>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BACD43BE-2589-4990-B4D8-057177761CA9}"/>
                </a:ext>
              </a:extLst>
            </xdr:cNvPr>
            <xdr:cNvSpPr txBox="1"/>
          </xdr:nvSpPr>
          <xdr:spPr>
            <a:xfrm>
              <a:off x="6791325" y="163830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17" name="TextBox 16">
              <a:extLst>
                <a:ext uri="{FF2B5EF4-FFF2-40B4-BE49-F238E27FC236}">
                  <a16:creationId xmlns:a16="http://schemas.microsoft.com/office/drawing/2014/main" id="{BACD43BE-2589-4990-B4D8-057177761CA9}"/>
                </a:ext>
              </a:extLst>
            </xdr:cNvPr>
            <xdr:cNvSpPr txBox="1"/>
          </xdr:nvSpPr>
          <xdr:spPr>
            <a:xfrm>
              <a:off x="6791325" y="163830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10</xdr:col>
      <xdr:colOff>76200</xdr:colOff>
      <xdr:row>15</xdr:row>
      <xdr:rowOff>142875</xdr:rowOff>
    </xdr:from>
    <xdr:ext cx="363112" cy="156518"/>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D26E3967-76B5-439E-8AA0-BAA155F5091D}"/>
                </a:ext>
              </a:extLst>
            </xdr:cNvPr>
            <xdr:cNvSpPr txBox="1"/>
          </xdr:nvSpPr>
          <xdr:spPr>
            <a:xfrm>
              <a:off x="7391400" y="42576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18" name="TextBox 17">
              <a:extLst>
                <a:ext uri="{FF2B5EF4-FFF2-40B4-BE49-F238E27FC236}">
                  <a16:creationId xmlns:a16="http://schemas.microsoft.com/office/drawing/2014/main" id="{D26E3967-76B5-439E-8AA0-BAA155F5091D}"/>
                </a:ext>
              </a:extLst>
            </xdr:cNvPr>
            <xdr:cNvSpPr txBox="1"/>
          </xdr:nvSpPr>
          <xdr:spPr>
            <a:xfrm>
              <a:off x="7391400" y="42576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wsDr>
</file>

<file path=xl/drawings/drawing7.xml><?xml version="1.0" encoding="utf-8"?>
<xdr:wsDr xmlns:xdr="http://schemas.openxmlformats.org/drawingml/2006/spreadsheetDrawing" xmlns:a="http://schemas.openxmlformats.org/drawingml/2006/main">
  <xdr:oneCellAnchor>
    <xdr:from>
      <xdr:col>9</xdr:col>
      <xdr:colOff>180975</xdr:colOff>
      <xdr:row>37</xdr:row>
      <xdr:rowOff>9525</xdr:rowOff>
    </xdr:from>
    <xdr:ext cx="296683" cy="156518"/>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719174F3-143B-D56F-9FC3-526F6D01A325}"/>
                </a:ext>
              </a:extLst>
            </xdr:cNvPr>
            <xdr:cNvSpPr txBox="1"/>
          </xdr:nvSpPr>
          <xdr:spPr>
            <a:xfrm>
              <a:off x="6086475" y="8505825"/>
              <a:ext cx="296683"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oMath>
                </m:oMathPara>
              </a14:m>
              <a:endParaRPr lang="en-US" sz="1000"/>
            </a:p>
          </xdr:txBody>
        </xdr:sp>
      </mc:Choice>
      <mc:Fallback xmlns="">
        <xdr:sp macro="" textlink="">
          <xdr:nvSpPr>
            <xdr:cNvPr id="2" name="TextBox 1">
              <a:extLst>
                <a:ext uri="{FF2B5EF4-FFF2-40B4-BE49-F238E27FC236}">
                  <a16:creationId xmlns:a16="http://schemas.microsoft.com/office/drawing/2014/main" id="{719174F3-143B-D56F-9FC3-526F6D01A325}"/>
                </a:ext>
              </a:extLst>
            </xdr:cNvPr>
            <xdr:cNvSpPr txBox="1"/>
          </xdr:nvSpPr>
          <xdr:spPr>
            <a:xfrm>
              <a:off x="6086475" y="8505825"/>
              <a:ext cx="296683"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𝑡𝐶𝑂〗_2</a:t>
              </a:r>
              <a:endParaRPr lang="en-US" sz="1000"/>
            </a:p>
          </xdr:txBody>
        </xdr:sp>
      </mc:Fallback>
    </mc:AlternateContent>
    <xdr:clientData/>
  </xdr:oneCellAnchor>
  <xdr:oneCellAnchor>
    <xdr:from>
      <xdr:col>6</xdr:col>
      <xdr:colOff>76200</xdr:colOff>
      <xdr:row>48</xdr:row>
      <xdr:rowOff>152400</xdr:rowOff>
    </xdr:from>
    <xdr:ext cx="363112" cy="156518"/>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C737B34-4DE5-465C-9241-BAD94452EA25}"/>
                </a:ext>
              </a:extLst>
            </xdr:cNvPr>
            <xdr:cNvSpPr txBox="1"/>
          </xdr:nvSpPr>
          <xdr:spPr>
            <a:xfrm>
              <a:off x="3733800" y="1295400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3" name="TextBox 2">
              <a:extLst>
                <a:ext uri="{FF2B5EF4-FFF2-40B4-BE49-F238E27FC236}">
                  <a16:creationId xmlns:a16="http://schemas.microsoft.com/office/drawing/2014/main" id="{EC737B34-4DE5-465C-9241-BAD94452EA25}"/>
                </a:ext>
              </a:extLst>
            </xdr:cNvPr>
            <xdr:cNvSpPr txBox="1"/>
          </xdr:nvSpPr>
          <xdr:spPr>
            <a:xfrm>
              <a:off x="3733800" y="12954000"/>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5</xdr:col>
      <xdr:colOff>123825</xdr:colOff>
      <xdr:row>39</xdr:row>
      <xdr:rowOff>219075</xdr:rowOff>
    </xdr:from>
    <xdr:ext cx="363112" cy="156518"/>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5A766EBC-C6BB-4046-A049-12D9F465DD8A}"/>
                </a:ext>
              </a:extLst>
            </xdr:cNvPr>
            <xdr:cNvSpPr txBox="1"/>
          </xdr:nvSpPr>
          <xdr:spPr>
            <a:xfrm>
              <a:off x="3171825" y="102774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𝑡𝐶𝑂</m:t>
                        </m:r>
                      </m:e>
                      <m:sub>
                        <m:r>
                          <a:rPr lang="en-US" sz="1000" b="0" i="1">
                            <a:latin typeface="Cambria Math" panose="02040503050406030204" pitchFamily="18" charset="0"/>
                          </a:rPr>
                          <m:t>2</m:t>
                        </m:r>
                      </m:sub>
                    </m:sSub>
                    <m:r>
                      <a:rPr lang="en-US" sz="1000" b="0" i="1">
                        <a:latin typeface="Cambria Math" panose="02040503050406030204" pitchFamily="18" charset="0"/>
                      </a:rPr>
                      <m:t>𝑒</m:t>
                    </m:r>
                  </m:oMath>
                </m:oMathPara>
              </a14:m>
              <a:endParaRPr lang="en-US" sz="1000"/>
            </a:p>
          </xdr:txBody>
        </xdr:sp>
      </mc:Choice>
      <mc:Fallback xmlns="">
        <xdr:sp macro="" textlink="">
          <xdr:nvSpPr>
            <xdr:cNvPr id="4" name="TextBox 3">
              <a:extLst>
                <a:ext uri="{FF2B5EF4-FFF2-40B4-BE49-F238E27FC236}">
                  <a16:creationId xmlns:a16="http://schemas.microsoft.com/office/drawing/2014/main" id="{5A766EBC-C6BB-4046-A049-12D9F465DD8A}"/>
                </a:ext>
              </a:extLst>
            </xdr:cNvPr>
            <xdr:cNvSpPr txBox="1"/>
          </xdr:nvSpPr>
          <xdr:spPr>
            <a:xfrm>
              <a:off x="3171825" y="10277475"/>
              <a:ext cx="363112"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𝑡𝐶𝑂〗_2 𝑒</a:t>
              </a:r>
              <a:endParaRPr lang="en-US" sz="1000"/>
            </a:p>
          </xdr:txBody>
        </xdr:sp>
      </mc:Fallback>
    </mc:AlternateContent>
    <xdr:clientData/>
  </xdr:oneCellAnchor>
  <xdr:oneCellAnchor>
    <xdr:from>
      <xdr:col>4</xdr:col>
      <xdr:colOff>38100</xdr:colOff>
      <xdr:row>39</xdr:row>
      <xdr:rowOff>19050</xdr:rowOff>
    </xdr:from>
    <xdr:ext cx="278538" cy="182935"/>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2908708-19C9-E8EA-2B16-994E6D0EDD3B}"/>
                </a:ext>
              </a:extLst>
            </xdr:cNvPr>
            <xdr:cNvSpPr txBox="1"/>
          </xdr:nvSpPr>
          <xdr:spPr>
            <a:xfrm>
              <a:off x="2644140" y="8827770"/>
              <a:ext cx="27853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𝐵𝐸</m:t>
                        </m:r>
                      </m:e>
                      <m:sub>
                        <m:r>
                          <a:rPr lang="en-US" sz="1100" b="0" i="1">
                            <a:latin typeface="Cambria Math" panose="02040503050406030204" pitchFamily="18" charset="0"/>
                          </a:rPr>
                          <m:t>𝑦</m:t>
                        </m:r>
                      </m:sub>
                    </m:sSub>
                  </m:oMath>
                </m:oMathPara>
              </a14:m>
              <a:endParaRPr lang="en-US" sz="1100"/>
            </a:p>
          </xdr:txBody>
        </xdr:sp>
      </mc:Choice>
      <mc:Fallback xmlns="">
        <xdr:sp macro="" textlink="">
          <xdr:nvSpPr>
            <xdr:cNvPr id="5" name="TextBox 4">
              <a:extLst>
                <a:ext uri="{FF2B5EF4-FFF2-40B4-BE49-F238E27FC236}">
                  <a16:creationId xmlns:a16="http://schemas.microsoft.com/office/drawing/2014/main" id="{42908708-19C9-E8EA-2B16-994E6D0EDD3B}"/>
                </a:ext>
              </a:extLst>
            </xdr:cNvPr>
            <xdr:cNvSpPr txBox="1"/>
          </xdr:nvSpPr>
          <xdr:spPr>
            <a:xfrm>
              <a:off x="2644140" y="8827770"/>
              <a:ext cx="278538" cy="182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𝐵𝐸〗_𝑦</a:t>
              </a:r>
              <a:endParaRPr lang="en-US" sz="1100"/>
            </a:p>
          </xdr:txBody>
        </xdr:sp>
      </mc:Fallback>
    </mc:AlternateContent>
    <xdr:clientData/>
  </xdr:oneCellAnchor>
  <xdr:oneCellAnchor>
    <xdr:from>
      <xdr:col>8</xdr:col>
      <xdr:colOff>333375</xdr:colOff>
      <xdr:row>35</xdr:row>
      <xdr:rowOff>19050</xdr:rowOff>
    </xdr:from>
    <xdr:ext cx="389337" cy="166264"/>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455F1A84-D89B-7881-C9A2-00B3DB87F58F}"/>
                </a:ext>
              </a:extLst>
            </xdr:cNvPr>
            <xdr:cNvSpPr txBox="1"/>
          </xdr:nvSpPr>
          <xdr:spPr>
            <a:xfrm>
              <a:off x="5454015" y="8035290"/>
              <a:ext cx="389337" cy="1662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000" i="1">
                            <a:latin typeface="Cambria Math" panose="02040503050406030204" pitchFamily="18" charset="0"/>
                          </a:rPr>
                        </m:ctrlPr>
                      </m:sSubPr>
                      <m:e>
                        <m:r>
                          <a:rPr lang="en-US" sz="1000" b="0" i="1">
                            <a:latin typeface="Cambria Math" panose="02040503050406030204" pitchFamily="18" charset="0"/>
                          </a:rPr>
                          <m:t>𝐸𝐺</m:t>
                        </m:r>
                      </m:e>
                      <m:sub>
                        <m:r>
                          <a:rPr lang="en-IN" sz="1000" b="0" i="1">
                            <a:latin typeface="Cambria Math" panose="02040503050406030204" pitchFamily="18" charset="0"/>
                          </a:rPr>
                          <m:t>𝐵𝐿</m:t>
                        </m:r>
                        <m:r>
                          <a:rPr lang="en-IN" sz="1000" b="0" i="1">
                            <a:latin typeface="Cambria Math" panose="02040503050406030204" pitchFamily="18" charset="0"/>
                          </a:rPr>
                          <m:t>,</m:t>
                        </m:r>
                        <m:r>
                          <a:rPr lang="en-US" sz="1000" b="0" i="1">
                            <a:latin typeface="Cambria Math" panose="02040503050406030204" pitchFamily="18" charset="0"/>
                          </a:rPr>
                          <m:t>𝑦</m:t>
                        </m:r>
                      </m:sub>
                    </m:sSub>
                  </m:oMath>
                </m:oMathPara>
              </a14:m>
              <a:endParaRPr lang="en-US" sz="1000"/>
            </a:p>
          </xdr:txBody>
        </xdr:sp>
      </mc:Choice>
      <mc:Fallback xmlns="">
        <xdr:sp macro="" textlink="">
          <xdr:nvSpPr>
            <xdr:cNvPr id="6" name="TextBox 5">
              <a:extLst>
                <a:ext uri="{FF2B5EF4-FFF2-40B4-BE49-F238E27FC236}">
                  <a16:creationId xmlns:a16="http://schemas.microsoft.com/office/drawing/2014/main" id="{455F1A84-D89B-7881-C9A2-00B3DB87F58F}"/>
                </a:ext>
              </a:extLst>
            </xdr:cNvPr>
            <xdr:cNvSpPr txBox="1"/>
          </xdr:nvSpPr>
          <xdr:spPr>
            <a:xfrm>
              <a:off x="5454015" y="8035290"/>
              <a:ext cx="389337" cy="1662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𝐸𝐺〗_(</a:t>
              </a:r>
              <a:r>
                <a:rPr lang="en-IN" sz="1000" b="0" i="0">
                  <a:latin typeface="Cambria Math" panose="02040503050406030204" pitchFamily="18" charset="0"/>
                </a:rPr>
                <a:t>𝐵𝐿,</a:t>
              </a:r>
              <a:r>
                <a:rPr lang="en-US" sz="1000" b="0" i="0">
                  <a:latin typeface="Cambria Math" panose="02040503050406030204" pitchFamily="18" charset="0"/>
                </a:rPr>
                <a:t>𝑦)</a:t>
              </a:r>
              <a:endParaRPr lang="en-US" sz="10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cdm.unfccc.int/methodologies/PAmethodologies/tools/am-tool-14-v2.pdf" TargetMode="External"/><Relationship Id="rId1" Type="http://schemas.openxmlformats.org/officeDocument/2006/relationships/hyperlink" Target="https://cdm.unfccc.int/methodologies/PAmethodologies/tools/am-tool-14-v2.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ipcc-nggip.iges.or.jp/public/2019rf/pdf/4_Volume4/19R_V4_Ch10_Livestock.pdf" TargetMode="External"/><Relationship Id="rId13" Type="http://schemas.openxmlformats.org/officeDocument/2006/relationships/hyperlink" Target="https://www.ipcc-nggip.iges.or.jp/public/2019rf/pdf/4_Volume4/19R_V4_Ch10_Livestock.pdf" TargetMode="External"/><Relationship Id="rId3" Type="http://schemas.openxmlformats.org/officeDocument/2006/relationships/hyperlink" Target="https://www.ipcc-nggip.iges.or.jp/public/2019rf/pdf/4_Volume4/19R_V4_Ch10_Livestock.pdf" TargetMode="External"/><Relationship Id="rId7" Type="http://schemas.openxmlformats.org/officeDocument/2006/relationships/hyperlink" Target="https://cdm.unfccc.int/UserManagement/FileStorage/1AWXEKHVTYF423LCN56Z9GIMQOS8JR" TargetMode="External"/><Relationship Id="rId12" Type="http://schemas.openxmlformats.org/officeDocument/2006/relationships/hyperlink" Target="https://cdm.unfccc.int/methodologies/PAmethodologies/tools/am-tool-14-v2.pdf" TargetMode="External"/><Relationship Id="rId2" Type="http://schemas.openxmlformats.org/officeDocument/2006/relationships/hyperlink" Target="https://cdm.unfccc.int/methodologies/DB/XKCRT4QQUUWXXZMQRXUGES0WON451M" TargetMode="External"/><Relationship Id="rId1" Type="http://schemas.openxmlformats.org/officeDocument/2006/relationships/hyperlink" Target="https://cdm.unfccc.int/methodologies/DB/H9DVSB24O7GEZQYLYNWUX23YS6G4RC" TargetMode="External"/><Relationship Id="rId6" Type="http://schemas.openxmlformats.org/officeDocument/2006/relationships/hyperlink" Target="https://cdm.unfccc.int/UserManagement/FileStorage/1AWXEKHVTYF423LCN56Z9GIMQOS8JR" TargetMode="External"/><Relationship Id="rId11" Type="http://schemas.openxmlformats.org/officeDocument/2006/relationships/hyperlink" Target="https://cdm.unfccc.int/methodologies/PAmethodologies/tools/am-tool-14-v2.pdf" TargetMode="External"/><Relationship Id="rId5" Type="http://schemas.openxmlformats.org/officeDocument/2006/relationships/hyperlink" Target="https://cdm.unfccc.int/UserManagement/FileStorage/1AWXEKHVTYF423LCN56Z9GIMQOS8JR" TargetMode="External"/><Relationship Id="rId15" Type="http://schemas.openxmlformats.org/officeDocument/2006/relationships/drawing" Target="../drawings/drawing5.xml"/><Relationship Id="rId10" Type="http://schemas.openxmlformats.org/officeDocument/2006/relationships/hyperlink" Target="https://www.ipcc.ch/site/assets/uploads/2018/02/SYR_AR5_FINAL_full.pdf" TargetMode="External"/><Relationship Id="rId4" Type="http://schemas.openxmlformats.org/officeDocument/2006/relationships/hyperlink" Target="https://cdm.unfccc.int/UserManagement/FileStorage/1AWXEKHVTYF423LCN56Z9GIMQOS8JR" TargetMode="External"/><Relationship Id="rId9" Type="http://schemas.openxmlformats.org/officeDocument/2006/relationships/hyperlink" Target="https://www.ipcc-nggip.iges.or.jp/public/2019rf/pdf/4_Volume4/19R_V4_Ch10_Livestock.pdf" TargetMode="External"/><Relationship Id="rId14"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1A0AD-3D19-4A46-B180-8185C07E1B4A}">
  <dimension ref="D1:P23"/>
  <sheetViews>
    <sheetView tabSelected="1" workbookViewId="0">
      <selection activeCell="L19" sqref="L19"/>
    </sheetView>
  </sheetViews>
  <sheetFormatPr defaultColWidth="9.109375" defaultRowHeight="14.4" x14ac:dyDescent="0.3"/>
  <cols>
    <col min="1" max="1" width="1.88671875" style="79" customWidth="1"/>
    <col min="2" max="3" width="9.109375" style="79"/>
    <col min="4" max="4" width="18" style="79" bestFit="1" customWidth="1"/>
    <col min="5" max="5" width="10.109375" style="79" bestFit="1" customWidth="1"/>
    <col min="6" max="7" width="9.33203125" style="79" bestFit="1" customWidth="1"/>
    <col min="8" max="8" width="29" style="79" customWidth="1"/>
    <col min="9" max="11" width="9.109375" style="79"/>
    <col min="12" max="12" width="10.6640625" style="79" bestFit="1" customWidth="1"/>
    <col min="13" max="14" width="9.109375" style="79"/>
    <col min="15" max="15" width="2.6640625" style="79" customWidth="1"/>
    <col min="16" max="23" width="9.109375" style="79"/>
    <col min="24" max="24" width="27.44140625" style="79" customWidth="1"/>
    <col min="25" max="16384" width="9.109375" style="79"/>
  </cols>
  <sheetData>
    <row r="1" spans="4:16" ht="9.75" customHeight="1" x14ac:dyDescent="0.3"/>
    <row r="2" spans="4:16" ht="9.75" customHeight="1" x14ac:dyDescent="0.3"/>
    <row r="3" spans="4:16" ht="15.6" x14ac:dyDescent="0.3">
      <c r="D3" s="206" t="s">
        <v>0</v>
      </c>
      <c r="E3" s="201" t="s">
        <v>1</v>
      </c>
      <c r="F3" s="202" t="str">
        <f>'Data parameters'!E3</f>
        <v>Biogas Power Project on                            (250 kW) capacity Based on 50 tons of cattle dung by M/s Bhagyalaxmi Diary Farms Pvt. Ltd</v>
      </c>
      <c r="G3" s="202"/>
      <c r="H3" s="202"/>
      <c r="I3" s="202"/>
      <c r="J3" s="202"/>
      <c r="K3" s="202"/>
      <c r="L3" s="202"/>
      <c r="M3" s="202"/>
      <c r="N3" s="202"/>
      <c r="O3" s="202"/>
      <c r="P3" s="202"/>
    </row>
    <row r="4" spans="4:16" ht="15.6" x14ac:dyDescent="0.3">
      <c r="D4" s="207"/>
      <c r="E4" s="5"/>
    </row>
    <row r="5" spans="4:16" ht="15.6" x14ac:dyDescent="0.3">
      <c r="D5" s="207" t="s">
        <v>2</v>
      </c>
      <c r="E5" s="5" t="s">
        <v>1</v>
      </c>
      <c r="F5" s="79" t="str" cm="1">
        <f t="array" ref="F5:F6">'Data parameters'!$E$5:$E$6</f>
        <v>AMS-III.D.: Methane recovery in animal manure management systems</v>
      </c>
    </row>
    <row r="6" spans="4:16" x14ac:dyDescent="0.3">
      <c r="D6" s="203"/>
      <c r="E6" s="204" t="s">
        <v>1</v>
      </c>
      <c r="F6" s="205" t="str">
        <v xml:space="preserve">AMS-I.F.: Renewable electricity generation for captive use and mini-grid </v>
      </c>
      <c r="G6" s="205"/>
      <c r="H6" s="205"/>
      <c r="I6" s="205"/>
      <c r="J6" s="205"/>
      <c r="K6" s="205"/>
      <c r="L6" s="205"/>
      <c r="M6" s="205"/>
      <c r="N6" s="205"/>
      <c r="O6" s="205"/>
      <c r="P6" s="205"/>
    </row>
    <row r="7" spans="4:16" x14ac:dyDescent="0.3">
      <c r="D7" s="161"/>
      <c r="E7" s="5"/>
    </row>
    <row r="8" spans="4:16" x14ac:dyDescent="0.3">
      <c r="D8" s="198"/>
      <c r="E8" s="199"/>
      <c r="F8" s="200"/>
      <c r="G8" s="200"/>
      <c r="H8" s="200"/>
    </row>
    <row r="9" spans="4:16" x14ac:dyDescent="0.3">
      <c r="D9" s="161"/>
      <c r="E9" s="5"/>
    </row>
    <row r="10" spans="4:16" x14ac:dyDescent="0.3">
      <c r="D10" s="121"/>
      <c r="E10" s="124"/>
      <c r="F10" s="124"/>
      <c r="G10" s="124"/>
      <c r="H10" s="122" t="s">
        <v>183</v>
      </c>
    </row>
    <row r="11" spans="4:16" x14ac:dyDescent="0.3">
      <c r="D11" s="126"/>
      <c r="E11" s="127"/>
      <c r="F11" s="127"/>
      <c r="G11" s="127"/>
      <c r="H11" s="128"/>
    </row>
    <row r="12" spans="4:16" ht="15.6" x14ac:dyDescent="0.3">
      <c r="D12" s="57"/>
      <c r="E12" s="65"/>
      <c r="F12" s="65"/>
      <c r="G12" s="125"/>
      <c r="H12" s="123"/>
    </row>
    <row r="13" spans="4:16" ht="15.6" x14ac:dyDescent="0.3">
      <c r="D13" s="61" t="s">
        <v>103</v>
      </c>
      <c r="E13" s="191">
        <f>'Total Baseline'!H6</f>
        <v>25138.718349999999</v>
      </c>
      <c r="F13" s="191">
        <f>'Project Emission'!D64</f>
        <v>1947.86</v>
      </c>
      <c r="G13" s="192">
        <f>Leakage!O6</f>
        <v>2328</v>
      </c>
      <c r="H13" s="192">
        <f>E13-F13-G13</f>
        <v>20862.858349999999</v>
      </c>
      <c r="L13" s="190"/>
    </row>
    <row r="14" spans="4:16" ht="15.6" x14ac:dyDescent="0.3">
      <c r="D14" s="61" t="s">
        <v>104</v>
      </c>
      <c r="E14" s="191">
        <f>'Total Baseline'!H7</f>
        <v>25138.718349999999</v>
      </c>
      <c r="F14" s="191">
        <f>F13</f>
        <v>1947.86</v>
      </c>
      <c r="G14" s="192">
        <f>Leakage!O7</f>
        <v>2328</v>
      </c>
      <c r="H14" s="192">
        <f t="shared" ref="H14:H19" si="0">E14-F14-G14</f>
        <v>20862.858349999999</v>
      </c>
      <c r="L14" s="190"/>
    </row>
    <row r="15" spans="4:16" ht="15.6" x14ac:dyDescent="0.3">
      <c r="D15" s="61" t="s">
        <v>105</v>
      </c>
      <c r="E15" s="191">
        <f>'Total Baseline'!H8</f>
        <v>25138.718349999999</v>
      </c>
      <c r="F15" s="191">
        <f>F13</f>
        <v>1947.86</v>
      </c>
      <c r="G15" s="192">
        <f>Leakage!O8</f>
        <v>2328</v>
      </c>
      <c r="H15" s="192">
        <f t="shared" si="0"/>
        <v>20862.858349999999</v>
      </c>
    </row>
    <row r="16" spans="4:16" ht="15.6" x14ac:dyDescent="0.3">
      <c r="D16" s="61" t="s">
        <v>106</v>
      </c>
      <c r="E16" s="191">
        <f>'Total Baseline'!H9</f>
        <v>25138.718349999999</v>
      </c>
      <c r="F16" s="191">
        <f>F13</f>
        <v>1947.86</v>
      </c>
      <c r="G16" s="192">
        <f>Leakage!O9</f>
        <v>2328</v>
      </c>
      <c r="H16" s="192">
        <f t="shared" si="0"/>
        <v>20862.858349999999</v>
      </c>
    </row>
    <row r="17" spans="4:8" ht="15.6" x14ac:dyDescent="0.3">
      <c r="D17" s="61" t="s">
        <v>107</v>
      </c>
      <c r="E17" s="191">
        <f>'Total Baseline'!H10</f>
        <v>25138.718349999999</v>
      </c>
      <c r="F17" s="191">
        <f>F13</f>
        <v>1947.86</v>
      </c>
      <c r="G17" s="192">
        <f>Leakage!O10</f>
        <v>2328</v>
      </c>
      <c r="H17" s="192">
        <f t="shared" si="0"/>
        <v>20862.858349999999</v>
      </c>
    </row>
    <row r="18" spans="4:8" ht="15.6" x14ac:dyDescent="0.3">
      <c r="D18" s="61" t="s">
        <v>108</v>
      </c>
      <c r="E18" s="191">
        <f>'Total Baseline'!H11</f>
        <v>25138.718349999999</v>
      </c>
      <c r="F18" s="191">
        <f>F13</f>
        <v>1947.86</v>
      </c>
      <c r="G18" s="192">
        <f>Leakage!O11</f>
        <v>2328</v>
      </c>
      <c r="H18" s="192">
        <f t="shared" si="0"/>
        <v>20862.858349999999</v>
      </c>
    </row>
    <row r="19" spans="4:8" ht="15.6" x14ac:dyDescent="0.3">
      <c r="D19" s="61" t="s">
        <v>109</v>
      </c>
      <c r="E19" s="191">
        <f>'Total Baseline'!H12</f>
        <v>25138.718349999999</v>
      </c>
      <c r="F19" s="191">
        <f>F13</f>
        <v>1947.86</v>
      </c>
      <c r="G19" s="192">
        <f>Leakage!O12</f>
        <v>2328</v>
      </c>
      <c r="H19" s="192">
        <f t="shared" si="0"/>
        <v>20862.858349999999</v>
      </c>
    </row>
    <row r="20" spans="4:8" ht="31.2" x14ac:dyDescent="0.3">
      <c r="D20" s="59" t="s">
        <v>129</v>
      </c>
      <c r="E20" s="194">
        <f t="shared" ref="E20:G20" si="1">ROUNDDOWN(AVERAGE(E13:E19),0)</f>
        <v>25138</v>
      </c>
      <c r="F20" s="194">
        <f t="shared" si="1"/>
        <v>1947</v>
      </c>
      <c r="G20" s="194">
        <f t="shared" si="1"/>
        <v>2328</v>
      </c>
      <c r="H20" s="194">
        <f>ROUNDDOWN(AVERAGE(H13:H19),0)</f>
        <v>20862</v>
      </c>
    </row>
    <row r="21" spans="4:8" ht="15.6" x14ac:dyDescent="0.3">
      <c r="D21" s="59" t="s">
        <v>128</v>
      </c>
      <c r="E21" s="193">
        <f>ROUNDDOWN(SUM(E13:E19),0)</f>
        <v>175971</v>
      </c>
      <c r="F21" s="193">
        <f>SUM(F13:F19)</f>
        <v>13635.02</v>
      </c>
      <c r="G21" s="194">
        <f>SUM(G13:G19)</f>
        <v>16296</v>
      </c>
      <c r="H21" s="194">
        <f>ROUNDDOWN((SUM(H13:H19)),0)</f>
        <v>146040</v>
      </c>
    </row>
    <row r="23" spans="4:8" x14ac:dyDescent="0.3">
      <c r="D23" s="200"/>
      <c r="E23" s="200"/>
      <c r="F23" s="200"/>
      <c r="G23" s="200"/>
      <c r="H23" s="200"/>
    </row>
  </sheetData>
  <pageMargins left="0.7" right="0.7" top="0.75" bottom="0.75" header="0.3" footer="0.3"/>
  <pageSetup orientation="portrait" r:id="rId1"/>
  <ignoredErrors>
    <ignoredError sqref="H2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3E9D2-F454-47DA-86CB-E1FCA2F832DF}">
  <dimension ref="E1:H13"/>
  <sheetViews>
    <sheetView workbookViewId="0">
      <selection activeCell="H18" sqref="H18"/>
    </sheetView>
  </sheetViews>
  <sheetFormatPr defaultColWidth="9.109375" defaultRowHeight="16.2" x14ac:dyDescent="0.45"/>
  <cols>
    <col min="1" max="1" width="2" style="3" customWidth="1"/>
    <col min="2" max="4" width="9.109375" style="3"/>
    <col min="5" max="5" width="7.88671875" style="3" bestFit="1" customWidth="1"/>
    <col min="6" max="6" width="10.5546875" style="3" bestFit="1" customWidth="1"/>
    <col min="7" max="7" width="14.88671875" style="3" customWidth="1"/>
    <col min="8" max="8" width="15.6640625" style="3" bestFit="1" customWidth="1"/>
    <col min="9" max="16384" width="9.109375" style="3"/>
  </cols>
  <sheetData>
    <row r="1" spans="5:8" ht="9" customHeight="1" x14ac:dyDescent="0.45"/>
    <row r="3" spans="5:8" ht="21.75" customHeight="1" x14ac:dyDescent="0.45">
      <c r="E3" s="24"/>
      <c r="F3" s="24"/>
      <c r="G3" s="213"/>
      <c r="H3" s="24"/>
    </row>
    <row r="4" spans="5:8" x14ac:dyDescent="0.45">
      <c r="E4" s="6"/>
      <c r="F4" s="25" t="s">
        <v>110</v>
      </c>
      <c r="G4" s="25" t="s">
        <v>111</v>
      </c>
      <c r="H4" s="72" t="s">
        <v>112</v>
      </c>
    </row>
    <row r="5" spans="5:8" ht="17.399999999999999" x14ac:dyDescent="0.45">
      <c r="E5" s="65"/>
      <c r="F5" s="65"/>
      <c r="G5" s="65"/>
      <c r="H5" s="108"/>
    </row>
    <row r="6" spans="5:8" ht="17.399999999999999" x14ac:dyDescent="0.45">
      <c r="E6" s="75" t="s">
        <v>103</v>
      </c>
      <c r="F6" s="69">
        <f>'Baseline_AMS-III.D'!J9</f>
        <v>24322</v>
      </c>
      <c r="G6" s="230">
        <f>'Baseline_AMS-I.F'!F42</f>
        <v>816.71834999999999</v>
      </c>
      <c r="H6" s="231">
        <f>F6+G6</f>
        <v>25138.718349999999</v>
      </c>
    </row>
    <row r="7" spans="5:8" ht="17.399999999999999" x14ac:dyDescent="0.45">
      <c r="E7" s="75" t="s">
        <v>104</v>
      </c>
      <c r="F7" s="69">
        <f>'Baseline_AMS-III.D'!J10</f>
        <v>24322</v>
      </c>
      <c r="G7" s="230">
        <f>'Baseline_AMS-I.F'!F43</f>
        <v>816.71834999999999</v>
      </c>
      <c r="H7" s="231">
        <f t="shared" ref="H7:H12" si="0">F7+G7</f>
        <v>25138.718349999999</v>
      </c>
    </row>
    <row r="8" spans="5:8" ht="17.399999999999999" x14ac:dyDescent="0.45">
      <c r="E8" s="75" t="s">
        <v>105</v>
      </c>
      <c r="F8" s="69">
        <f>'Baseline_AMS-III.D'!J11</f>
        <v>24322</v>
      </c>
      <c r="G8" s="230">
        <f>'Baseline_AMS-I.F'!F44</f>
        <v>816.71834999999999</v>
      </c>
      <c r="H8" s="231">
        <f t="shared" si="0"/>
        <v>25138.718349999999</v>
      </c>
    </row>
    <row r="9" spans="5:8" ht="17.399999999999999" x14ac:dyDescent="0.45">
      <c r="E9" s="75" t="s">
        <v>106</v>
      </c>
      <c r="F9" s="69">
        <f>'Baseline_AMS-III.D'!J12</f>
        <v>24322</v>
      </c>
      <c r="G9" s="230">
        <f>'Baseline_AMS-I.F'!F45</f>
        <v>816.71834999999999</v>
      </c>
      <c r="H9" s="231">
        <f t="shared" si="0"/>
        <v>25138.718349999999</v>
      </c>
    </row>
    <row r="10" spans="5:8" ht="17.399999999999999" x14ac:dyDescent="0.45">
      <c r="E10" s="75" t="s">
        <v>107</v>
      </c>
      <c r="F10" s="69">
        <f>'Baseline_AMS-III.D'!J13</f>
        <v>24322</v>
      </c>
      <c r="G10" s="230">
        <f>'Baseline_AMS-I.F'!F46</f>
        <v>816.71834999999999</v>
      </c>
      <c r="H10" s="231">
        <f t="shared" si="0"/>
        <v>25138.718349999999</v>
      </c>
    </row>
    <row r="11" spans="5:8" ht="17.399999999999999" x14ac:dyDescent="0.45">
      <c r="E11" s="75" t="s">
        <v>108</v>
      </c>
      <c r="F11" s="69">
        <f>'Baseline_AMS-III.D'!J14</f>
        <v>24322</v>
      </c>
      <c r="G11" s="230">
        <f>'Baseline_AMS-I.F'!F47</f>
        <v>816.71834999999999</v>
      </c>
      <c r="H11" s="231">
        <f t="shared" si="0"/>
        <v>25138.718349999999</v>
      </c>
    </row>
    <row r="12" spans="5:8" ht="17.399999999999999" x14ac:dyDescent="0.45">
      <c r="E12" s="64" t="s">
        <v>109</v>
      </c>
      <c r="F12" s="70">
        <f>'Baseline_AMS-III.D'!J15</f>
        <v>24322</v>
      </c>
      <c r="G12" s="232">
        <f>'Baseline_AMS-I.F'!F48</f>
        <v>816.71834999999999</v>
      </c>
      <c r="H12" s="233">
        <f t="shared" si="0"/>
        <v>25138.718349999999</v>
      </c>
    </row>
    <row r="13" spans="5:8" ht="34.799999999999997" x14ac:dyDescent="0.45">
      <c r="E13" s="188" t="s">
        <v>128</v>
      </c>
      <c r="F13" s="189">
        <f>ROUNDDOWN(SUM(F6:F12),0)</f>
        <v>170254</v>
      </c>
      <c r="G13" s="189">
        <f>ROUNDDOWN(SUM(G6:G12),0)</f>
        <v>5717</v>
      </c>
      <c r="H13" s="74">
        <f>ROUNDDOWN(SUM(H6:H12),0)</f>
        <v>175971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54E13-4DF9-4858-9471-6FE56E270A07}">
  <dimension ref="B2:N75"/>
  <sheetViews>
    <sheetView topLeftCell="A43" workbookViewId="0">
      <selection activeCell="A64" sqref="A64"/>
    </sheetView>
  </sheetViews>
  <sheetFormatPr defaultColWidth="9.109375" defaultRowHeight="14.4" x14ac:dyDescent="0.3"/>
  <cols>
    <col min="1" max="1" width="3.5546875" style="79" customWidth="1"/>
    <col min="2" max="12" width="9.109375" style="79"/>
    <col min="13" max="13" width="26.5546875" style="79" customWidth="1"/>
    <col min="14" max="16384" width="9.109375" style="79"/>
  </cols>
  <sheetData>
    <row r="2" spans="2:14" x14ac:dyDescent="0.3">
      <c r="B2" s="76" t="s">
        <v>134</v>
      </c>
      <c r="C2" s="77"/>
      <c r="D2" s="78"/>
      <c r="E2" s="76"/>
      <c r="F2" s="76"/>
      <c r="G2" s="76"/>
      <c r="H2" s="76"/>
      <c r="I2" s="76"/>
      <c r="J2" s="76"/>
      <c r="K2" s="76"/>
      <c r="L2" s="76"/>
      <c r="M2" s="76"/>
    </row>
    <row r="3" spans="2:14" x14ac:dyDescent="0.3">
      <c r="B3" s="87"/>
      <c r="C3" s="88"/>
      <c r="D3" s="89"/>
      <c r="E3" s="90"/>
      <c r="F3" s="90"/>
      <c r="G3" s="90"/>
      <c r="H3" s="90"/>
      <c r="I3" s="90"/>
      <c r="J3" s="90"/>
      <c r="K3" s="90"/>
      <c r="L3" s="90"/>
      <c r="M3" s="91"/>
    </row>
    <row r="4" spans="2:14" x14ac:dyDescent="0.3">
      <c r="B4" s="92"/>
      <c r="C4" s="81"/>
      <c r="D4" s="78"/>
      <c r="E4" s="76"/>
      <c r="F4" s="76"/>
      <c r="G4" s="76"/>
      <c r="H4" s="76"/>
      <c r="I4" s="76"/>
      <c r="J4" s="76"/>
      <c r="K4" s="76"/>
      <c r="L4" s="76"/>
      <c r="M4" s="99"/>
    </row>
    <row r="5" spans="2:14" x14ac:dyDescent="0.3">
      <c r="B5" s="92"/>
      <c r="C5" s="82"/>
      <c r="D5" s="78"/>
      <c r="E5" s="76"/>
      <c r="F5" s="76"/>
      <c r="G5" s="76"/>
      <c r="H5" s="76"/>
      <c r="I5" s="76"/>
      <c r="J5" s="76"/>
      <c r="K5" s="76"/>
      <c r="L5" s="76"/>
      <c r="M5" s="93"/>
    </row>
    <row r="6" spans="2:14" x14ac:dyDescent="0.3">
      <c r="B6" s="87"/>
      <c r="C6" s="119"/>
      <c r="D6" s="89" t="s">
        <v>47</v>
      </c>
      <c r="E6" s="90" t="s">
        <v>135</v>
      </c>
      <c r="F6" s="90"/>
      <c r="G6" s="90"/>
      <c r="H6" s="90"/>
      <c r="I6" s="90"/>
      <c r="J6" s="90"/>
      <c r="K6" s="90"/>
      <c r="L6" s="90"/>
      <c r="M6" s="120"/>
    </row>
    <row r="7" spans="2:14" x14ac:dyDescent="0.3">
      <c r="B7" s="92"/>
      <c r="C7" s="81"/>
      <c r="D7" s="78" t="s">
        <v>47</v>
      </c>
      <c r="E7" s="76" t="s">
        <v>136</v>
      </c>
      <c r="F7" s="76"/>
      <c r="G7" s="76"/>
      <c r="H7" s="76"/>
      <c r="I7" s="76"/>
      <c r="J7" s="76"/>
      <c r="K7" s="76"/>
      <c r="L7" s="76"/>
      <c r="M7" s="99"/>
    </row>
    <row r="8" spans="2:14" x14ac:dyDescent="0.3">
      <c r="B8" s="92"/>
      <c r="C8" s="77"/>
      <c r="D8" s="78" t="s">
        <v>47</v>
      </c>
      <c r="E8" s="76" t="s">
        <v>137</v>
      </c>
      <c r="F8" s="76"/>
      <c r="G8" s="76"/>
      <c r="H8" s="76"/>
      <c r="I8" s="76"/>
      <c r="J8" s="76"/>
      <c r="K8" s="76"/>
      <c r="L8" s="76"/>
      <c r="M8" s="99"/>
    </row>
    <row r="9" spans="2:14" x14ac:dyDescent="0.3">
      <c r="B9" s="92"/>
      <c r="C9" s="81"/>
      <c r="D9" s="78" t="s">
        <v>47</v>
      </c>
      <c r="E9" s="76" t="s">
        <v>138</v>
      </c>
      <c r="F9" s="76"/>
      <c r="G9" s="76"/>
      <c r="H9" s="76"/>
      <c r="I9" s="76"/>
      <c r="J9" s="76"/>
      <c r="K9" s="76"/>
      <c r="L9" s="76"/>
      <c r="M9" s="99"/>
    </row>
    <row r="10" spans="2:14" x14ac:dyDescent="0.3">
      <c r="B10" s="92"/>
      <c r="C10" s="80"/>
      <c r="D10" s="78" t="s">
        <v>47</v>
      </c>
      <c r="E10" s="76" t="s">
        <v>139</v>
      </c>
      <c r="F10" s="76"/>
      <c r="G10" s="76"/>
      <c r="H10" s="76"/>
      <c r="I10" s="76"/>
      <c r="J10" s="76"/>
      <c r="K10" s="76"/>
      <c r="L10" s="76"/>
      <c r="M10" s="99"/>
    </row>
    <row r="11" spans="2:14" x14ac:dyDescent="0.3">
      <c r="B11" s="92"/>
      <c r="C11" s="77"/>
      <c r="D11" s="78" t="s">
        <v>47</v>
      </c>
      <c r="E11" s="76" t="s">
        <v>140</v>
      </c>
      <c r="F11" s="76"/>
      <c r="G11" s="76"/>
      <c r="H11" s="76"/>
      <c r="I11" s="76"/>
      <c r="J11" s="76"/>
      <c r="K11" s="76"/>
      <c r="L11" s="76"/>
      <c r="M11" s="99"/>
    </row>
    <row r="12" spans="2:14" x14ac:dyDescent="0.3">
      <c r="B12" s="94"/>
      <c r="C12" s="95"/>
      <c r="D12" s="96"/>
      <c r="E12" s="97"/>
      <c r="F12" s="97"/>
      <c r="G12" s="97"/>
      <c r="H12" s="97"/>
      <c r="I12" s="97"/>
      <c r="J12" s="97"/>
      <c r="K12" s="97"/>
      <c r="L12" s="97"/>
      <c r="M12" s="98"/>
    </row>
    <row r="13" spans="2:14" x14ac:dyDescent="0.3">
      <c r="B13" s="76"/>
      <c r="C13" s="81"/>
      <c r="D13" s="78"/>
      <c r="E13" s="76"/>
      <c r="F13" s="76"/>
      <c r="G13" s="76"/>
      <c r="H13" s="76"/>
      <c r="I13" s="76"/>
      <c r="J13" s="76"/>
      <c r="K13" s="76"/>
      <c r="L13" s="76"/>
      <c r="M13" s="76"/>
    </row>
    <row r="14" spans="2:14" ht="16.2" x14ac:dyDescent="0.4">
      <c r="C14" s="76"/>
      <c r="D14" s="78" t="s">
        <v>146</v>
      </c>
      <c r="E14" s="234" t="s">
        <v>182</v>
      </c>
      <c r="F14" s="76" t="s">
        <v>142</v>
      </c>
      <c r="G14" s="76"/>
      <c r="H14" s="76"/>
      <c r="I14" s="76"/>
      <c r="J14" s="76"/>
      <c r="K14" s="76"/>
      <c r="L14" s="76"/>
      <c r="M14" s="76"/>
      <c r="N14" s="76"/>
    </row>
    <row r="16" spans="2:14" ht="16.2" x14ac:dyDescent="0.4">
      <c r="D16" s="78" t="s">
        <v>146</v>
      </c>
      <c r="E16" s="234" t="s">
        <v>182</v>
      </c>
      <c r="F16" s="79" t="s">
        <v>143</v>
      </c>
    </row>
    <row r="18" spans="2:14" ht="16.2" x14ac:dyDescent="0.4">
      <c r="B18" s="83"/>
      <c r="C18" s="86"/>
      <c r="D18" s="78" t="s">
        <v>146</v>
      </c>
      <c r="E18" s="234" t="s">
        <v>182</v>
      </c>
      <c r="F18" s="79" t="s">
        <v>145</v>
      </c>
      <c r="G18" s="83"/>
      <c r="H18" s="83"/>
      <c r="I18" s="83"/>
      <c r="J18" s="83"/>
      <c r="K18" s="83"/>
      <c r="L18" s="83"/>
      <c r="M18" s="83"/>
      <c r="N18" s="83"/>
    </row>
    <row r="19" spans="2:14" x14ac:dyDescent="0.3">
      <c r="B19" s="83"/>
      <c r="C19" s="85"/>
      <c r="D19" s="78"/>
      <c r="E19" s="83"/>
      <c r="F19" s="83"/>
      <c r="G19" s="83"/>
      <c r="H19" s="83"/>
      <c r="I19" s="83"/>
      <c r="J19" s="83"/>
      <c r="K19" s="83"/>
      <c r="L19" s="83"/>
      <c r="M19" s="83"/>
    </row>
    <row r="20" spans="2:14" x14ac:dyDescent="0.3">
      <c r="B20" s="83"/>
      <c r="C20" s="84"/>
      <c r="D20" s="79" t="s">
        <v>173</v>
      </c>
      <c r="F20" s="83"/>
      <c r="G20" s="83"/>
      <c r="H20" s="83"/>
      <c r="I20" s="83"/>
      <c r="J20" s="83"/>
      <c r="K20" s="83"/>
      <c r="L20" s="83"/>
      <c r="M20" s="83"/>
    </row>
    <row r="21" spans="2:14" x14ac:dyDescent="0.3">
      <c r="B21" s="83"/>
      <c r="C21" s="84"/>
      <c r="F21" s="83"/>
      <c r="G21" s="83"/>
      <c r="H21" s="83"/>
      <c r="I21" s="83"/>
      <c r="J21" s="83"/>
      <c r="K21" s="83"/>
      <c r="L21" s="83"/>
      <c r="M21" s="83"/>
    </row>
    <row r="22" spans="2:14" x14ac:dyDescent="0.3">
      <c r="B22" s="83"/>
      <c r="C22" s="84"/>
      <c r="F22" s="83"/>
      <c r="G22" s="83"/>
      <c r="H22" s="83"/>
      <c r="I22" s="83"/>
      <c r="J22" s="83"/>
      <c r="K22" s="83"/>
      <c r="L22" s="83"/>
      <c r="M22" s="83"/>
    </row>
    <row r="23" spans="2:14" x14ac:dyDescent="0.3">
      <c r="B23" s="83"/>
      <c r="C23" s="84"/>
      <c r="D23" s="78" t="s">
        <v>146</v>
      </c>
      <c r="E23" s="79" t="s">
        <v>178</v>
      </c>
      <c r="F23" s="83"/>
      <c r="G23" s="83"/>
      <c r="H23" s="83"/>
      <c r="I23" s="79" t="s">
        <v>179</v>
      </c>
      <c r="J23" s="83"/>
      <c r="K23" s="83"/>
      <c r="L23" s="83"/>
      <c r="M23" s="83"/>
    </row>
    <row r="24" spans="2:14" x14ac:dyDescent="0.3">
      <c r="B24" s="83"/>
      <c r="C24" s="84"/>
      <c r="D24" s="78" t="s">
        <v>146</v>
      </c>
      <c r="E24" s="79" t="s">
        <v>174</v>
      </c>
      <c r="F24" s="83"/>
      <c r="G24" s="83"/>
      <c r="H24" s="83"/>
      <c r="J24" s="83"/>
      <c r="K24" s="83"/>
      <c r="L24" s="83"/>
      <c r="M24" s="83"/>
    </row>
    <row r="25" spans="2:14" x14ac:dyDescent="0.3">
      <c r="B25" s="83"/>
      <c r="C25" s="84"/>
      <c r="D25" s="78"/>
      <c r="F25" s="83"/>
      <c r="G25" s="83"/>
      <c r="H25" s="83"/>
      <c r="J25" s="83"/>
      <c r="K25" s="83"/>
      <c r="L25" s="83"/>
      <c r="M25" s="83"/>
    </row>
    <row r="26" spans="2:14" x14ac:dyDescent="0.3">
      <c r="B26" s="83"/>
      <c r="C26" s="84"/>
      <c r="D26" s="78" t="s">
        <v>146</v>
      </c>
      <c r="E26" s="79" t="s">
        <v>180</v>
      </c>
      <c r="F26" s="83"/>
      <c r="G26" s="83"/>
      <c r="H26" s="83"/>
      <c r="I26" s="79" t="s">
        <v>181</v>
      </c>
      <c r="J26" s="83"/>
      <c r="K26" s="83"/>
      <c r="L26" s="83"/>
      <c r="M26" s="83"/>
    </row>
    <row r="27" spans="2:14" x14ac:dyDescent="0.3">
      <c r="B27" s="83"/>
      <c r="C27" s="84"/>
      <c r="D27" s="78" t="s">
        <v>146</v>
      </c>
      <c r="E27" s="79" t="s">
        <v>175</v>
      </c>
      <c r="F27" s="83"/>
      <c r="G27" s="83"/>
      <c r="H27" s="83"/>
      <c r="I27" s="83"/>
      <c r="J27" s="83"/>
      <c r="K27" s="83"/>
      <c r="L27" s="83"/>
      <c r="M27" s="83"/>
    </row>
    <row r="28" spans="2:14" x14ac:dyDescent="0.3">
      <c r="B28" s="83"/>
      <c r="C28" s="84"/>
      <c r="D28" s="78"/>
      <c r="F28" s="83"/>
      <c r="G28" s="83"/>
      <c r="H28" s="83"/>
      <c r="I28" s="83"/>
      <c r="J28" s="83"/>
      <c r="K28" s="83"/>
      <c r="L28" s="83"/>
      <c r="M28" s="83"/>
    </row>
    <row r="29" spans="2:14" x14ac:dyDescent="0.3">
      <c r="B29" s="83"/>
      <c r="C29" s="84"/>
      <c r="D29" s="78" t="s">
        <v>146</v>
      </c>
      <c r="E29" s="79" t="s">
        <v>176</v>
      </c>
      <c r="F29" s="83"/>
      <c r="G29" s="83"/>
      <c r="H29" s="83"/>
      <c r="I29" s="83"/>
      <c r="J29" s="83"/>
      <c r="K29" s="83"/>
      <c r="L29" s="83"/>
      <c r="M29" s="83"/>
    </row>
    <row r="30" spans="2:14" x14ac:dyDescent="0.3">
      <c r="B30" s="83"/>
      <c r="C30" s="84"/>
      <c r="D30" s="235" t="s">
        <v>146</v>
      </c>
      <c r="E30" s="227" t="s">
        <v>177</v>
      </c>
      <c r="F30" s="83"/>
      <c r="G30" s="83"/>
      <c r="H30" s="83"/>
      <c r="I30" s="83"/>
      <c r="J30" s="83"/>
      <c r="K30" s="83"/>
      <c r="L30" s="83"/>
      <c r="M30" s="83"/>
    </row>
    <row r="31" spans="2:14" x14ac:dyDescent="0.3">
      <c r="B31" s="76"/>
      <c r="C31" s="81"/>
      <c r="D31" s="78"/>
      <c r="E31" s="76"/>
      <c r="F31" s="76"/>
      <c r="G31" s="76"/>
      <c r="H31" s="76"/>
      <c r="I31" s="76"/>
      <c r="J31" s="76"/>
      <c r="K31" s="76"/>
      <c r="L31" s="76"/>
      <c r="M31" s="76"/>
    </row>
    <row r="32" spans="2:14" x14ac:dyDescent="0.3">
      <c r="B32" s="76"/>
      <c r="C32" s="82"/>
      <c r="D32" s="78" t="s">
        <v>146</v>
      </c>
      <c r="E32" s="76"/>
      <c r="F32" s="76" t="s">
        <v>147</v>
      </c>
      <c r="G32" s="76"/>
      <c r="H32" s="76"/>
      <c r="I32" s="76"/>
      <c r="J32" s="76"/>
      <c r="K32" s="76"/>
      <c r="L32" s="76"/>
      <c r="M32" s="76"/>
    </row>
    <row r="33" spans="2:14" x14ac:dyDescent="0.3">
      <c r="B33" s="76"/>
      <c r="C33" s="77"/>
      <c r="D33" s="78"/>
      <c r="E33" s="76"/>
      <c r="F33" s="76"/>
      <c r="G33" s="76"/>
      <c r="H33" s="76"/>
      <c r="I33" s="76"/>
      <c r="J33" s="76"/>
      <c r="K33" s="76"/>
      <c r="L33" s="76"/>
      <c r="M33" s="76"/>
    </row>
    <row r="34" spans="2:14" x14ac:dyDescent="0.3">
      <c r="B34" s="76"/>
      <c r="C34" s="80"/>
      <c r="D34" s="79" t="s">
        <v>146</v>
      </c>
      <c r="E34" s="223">
        <v>0</v>
      </c>
      <c r="F34" s="76" t="s">
        <v>148</v>
      </c>
      <c r="G34" s="76"/>
      <c r="H34" s="76"/>
      <c r="I34" s="76"/>
      <c r="J34" s="76"/>
      <c r="K34" s="76"/>
      <c r="L34" s="76"/>
      <c r="M34" s="76"/>
      <c r="N34" s="76"/>
    </row>
    <row r="35" spans="2:14" x14ac:dyDescent="0.3">
      <c r="B35" s="76"/>
      <c r="C35" s="81"/>
      <c r="D35" s="78"/>
      <c r="E35" s="76"/>
      <c r="F35" s="76"/>
      <c r="G35" s="76"/>
      <c r="H35" s="76"/>
      <c r="I35" s="76"/>
      <c r="J35" s="76"/>
      <c r="K35" s="76"/>
      <c r="L35" s="76"/>
      <c r="M35" s="76"/>
    </row>
    <row r="36" spans="2:14" x14ac:dyDescent="0.3">
      <c r="B36" s="76"/>
      <c r="C36" s="82"/>
      <c r="D36" s="221" t="s">
        <v>146</v>
      </c>
      <c r="E36" s="76"/>
      <c r="F36" s="76"/>
      <c r="G36" s="76"/>
      <c r="H36" s="76"/>
      <c r="I36" s="76"/>
      <c r="J36" s="76"/>
      <c r="K36" s="76"/>
      <c r="L36" s="76"/>
      <c r="M36" s="76"/>
    </row>
    <row r="37" spans="2:14" x14ac:dyDescent="0.3">
      <c r="B37" s="76"/>
      <c r="C37" s="77"/>
      <c r="D37" s="78"/>
      <c r="E37" s="76"/>
      <c r="F37" s="76"/>
      <c r="G37" s="76"/>
      <c r="H37" s="76"/>
      <c r="I37" s="76"/>
      <c r="J37" s="76"/>
      <c r="K37" s="76"/>
      <c r="L37" s="76"/>
      <c r="M37" s="76"/>
    </row>
    <row r="38" spans="2:14" x14ac:dyDescent="0.3">
      <c r="B38" s="76"/>
      <c r="C38" s="79" t="s">
        <v>149</v>
      </c>
      <c r="G38" s="76"/>
      <c r="H38" s="76"/>
      <c r="I38" s="76"/>
      <c r="J38" s="76"/>
      <c r="K38" s="76"/>
      <c r="L38" s="76"/>
      <c r="M38" s="76"/>
    </row>
    <row r="39" spans="2:14" x14ac:dyDescent="0.3">
      <c r="C39" s="79" t="s">
        <v>154</v>
      </c>
      <c r="E39" s="79" t="s">
        <v>150</v>
      </c>
    </row>
    <row r="40" spans="2:14" x14ac:dyDescent="0.3">
      <c r="C40" s="79" t="s">
        <v>155</v>
      </c>
      <c r="E40" s="79" t="s">
        <v>151</v>
      </c>
    </row>
    <row r="41" spans="2:14" x14ac:dyDescent="0.3">
      <c r="C41" s="79" t="s">
        <v>156</v>
      </c>
      <c r="E41" s="79" t="s">
        <v>152</v>
      </c>
    </row>
    <row r="42" spans="2:14" x14ac:dyDescent="0.3">
      <c r="C42" s="79" t="s">
        <v>157</v>
      </c>
      <c r="E42" s="79" t="s">
        <v>153</v>
      </c>
    </row>
    <row r="44" spans="2:14" x14ac:dyDescent="0.3">
      <c r="C44" s="79" t="s">
        <v>156</v>
      </c>
      <c r="E44" s="225">
        <v>1.02</v>
      </c>
      <c r="F44" s="224" t="s">
        <v>167</v>
      </c>
      <c r="G44" s="79" t="s">
        <v>166</v>
      </c>
    </row>
    <row r="45" spans="2:14" x14ac:dyDescent="0.3">
      <c r="C45" s="79" t="s">
        <v>157</v>
      </c>
      <c r="E45" s="225">
        <v>1.3</v>
      </c>
      <c r="F45" s="224" t="s">
        <v>168</v>
      </c>
      <c r="G45" s="79" t="s">
        <v>169</v>
      </c>
    </row>
    <row r="47" spans="2:14" x14ac:dyDescent="0.3">
      <c r="D47" s="221" t="s">
        <v>146</v>
      </c>
      <c r="E47" s="76"/>
    </row>
    <row r="49" spans="3:6" x14ac:dyDescent="0.3">
      <c r="C49" s="79" t="s">
        <v>149</v>
      </c>
    </row>
    <row r="50" spans="3:6" x14ac:dyDescent="0.3">
      <c r="C50" s="79" t="s">
        <v>162</v>
      </c>
      <c r="E50" s="79" t="s">
        <v>158</v>
      </c>
    </row>
    <row r="51" spans="3:6" x14ac:dyDescent="0.3">
      <c r="C51" s="79" t="s">
        <v>163</v>
      </c>
      <c r="E51" s="79" t="s">
        <v>159</v>
      </c>
    </row>
    <row r="52" spans="3:6" x14ac:dyDescent="0.3">
      <c r="C52" s="79" t="s">
        <v>164</v>
      </c>
      <c r="E52" s="79" t="s">
        <v>160</v>
      </c>
    </row>
    <row r="53" spans="3:6" x14ac:dyDescent="0.3">
      <c r="C53" s="79" t="s">
        <v>165</v>
      </c>
      <c r="E53" s="79" t="s">
        <v>161</v>
      </c>
    </row>
    <row r="55" spans="3:6" x14ac:dyDescent="0.3">
      <c r="D55" s="221" t="s">
        <v>146</v>
      </c>
      <c r="E55" s="222">
        <f>Leakage!$J$22</f>
        <v>554.46071662799989</v>
      </c>
    </row>
    <row r="57" spans="3:6" x14ac:dyDescent="0.3">
      <c r="D57" s="221" t="s">
        <v>146</v>
      </c>
      <c r="E57" s="222">
        <f>E55*E44*E45</f>
        <v>735.21491024872785</v>
      </c>
    </row>
    <row r="59" spans="3:6" x14ac:dyDescent="0.3">
      <c r="C59" s="227"/>
      <c r="D59" s="226" t="s">
        <v>146</v>
      </c>
      <c r="E59" s="236">
        <f>E57+E34</f>
        <v>735.21491024872785</v>
      </c>
    </row>
    <row r="62" spans="3:6" x14ac:dyDescent="0.3">
      <c r="C62" s="226" t="s">
        <v>146</v>
      </c>
      <c r="D62" s="227" t="s">
        <v>172</v>
      </c>
      <c r="E62" s="227"/>
      <c r="F62" s="227"/>
    </row>
    <row r="64" spans="3:6" x14ac:dyDescent="0.3">
      <c r="C64" s="226" t="s">
        <v>146</v>
      </c>
      <c r="D64" s="227">
        <v>1947.86</v>
      </c>
    </row>
    <row r="75" spans="2:13" x14ac:dyDescent="0.3">
      <c r="B75" s="83"/>
      <c r="C75" s="84"/>
      <c r="D75" s="79" t="s">
        <v>141</v>
      </c>
      <c r="E75" s="79" t="s">
        <v>144</v>
      </c>
      <c r="F75" s="83"/>
      <c r="G75" s="83"/>
      <c r="H75" s="83"/>
      <c r="I75" s="83"/>
      <c r="J75" s="83"/>
      <c r="K75" s="83"/>
      <c r="L75" s="83"/>
      <c r="M75" s="83"/>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DE422-3BA2-44FB-85AC-5089B5FD91BD}">
  <dimension ref="C1:S25"/>
  <sheetViews>
    <sheetView topLeftCell="A12" workbookViewId="0">
      <selection activeCell="Q24" sqref="Q24"/>
    </sheetView>
  </sheetViews>
  <sheetFormatPr defaultColWidth="9.109375" defaultRowHeight="16.2" x14ac:dyDescent="0.45"/>
  <cols>
    <col min="1" max="1" width="2" style="3" customWidth="1"/>
    <col min="2" max="8" width="9.109375" style="3"/>
    <col min="9" max="9" width="15.44140625" style="3" customWidth="1"/>
    <col min="10" max="10" width="9.5546875" style="3" customWidth="1"/>
    <col min="11" max="16384" width="9.109375" style="3"/>
  </cols>
  <sheetData>
    <row r="1" spans="3:19" ht="10.5" customHeight="1" x14ac:dyDescent="0.45"/>
    <row r="3" spans="3:19" ht="20.399999999999999" x14ac:dyDescent="0.55000000000000004">
      <c r="C3" s="117" t="s">
        <v>127</v>
      </c>
      <c r="D3" s="118"/>
      <c r="E3" s="118"/>
      <c r="F3" s="118"/>
      <c r="G3" s="118"/>
      <c r="H3" s="118"/>
      <c r="I3" s="3" t="s">
        <v>125</v>
      </c>
    </row>
    <row r="4" spans="3:19" x14ac:dyDescent="0.45">
      <c r="I4" s="3" t="s">
        <v>126</v>
      </c>
    </row>
    <row r="5" spans="3:19" ht="17.399999999999999" x14ac:dyDescent="0.45">
      <c r="N5" s="51"/>
      <c r="O5" s="62"/>
      <c r="P5" s="63"/>
    </row>
    <row r="6" spans="3:19" ht="17.399999999999999" x14ac:dyDescent="0.45">
      <c r="N6" s="66" t="s">
        <v>103</v>
      </c>
      <c r="O6" s="68">
        <f t="shared" ref="O6:O12" si="0">ROUNDDOWN($K$11,0)</f>
        <v>2328</v>
      </c>
      <c r="P6" s="55"/>
    </row>
    <row r="7" spans="3:19" ht="17.399999999999999" x14ac:dyDescent="0.45">
      <c r="N7" s="67" t="s">
        <v>104</v>
      </c>
      <c r="O7" s="69">
        <f t="shared" si="0"/>
        <v>2328</v>
      </c>
      <c r="P7" s="55"/>
    </row>
    <row r="8" spans="3:19" ht="17.399999999999999" x14ac:dyDescent="0.45">
      <c r="N8" s="67" t="s">
        <v>105</v>
      </c>
      <c r="O8" s="69">
        <f t="shared" si="0"/>
        <v>2328</v>
      </c>
      <c r="P8" s="55"/>
    </row>
    <row r="9" spans="3:19" ht="17.399999999999999" x14ac:dyDescent="0.45">
      <c r="C9" s="1"/>
      <c r="D9" s="2"/>
      <c r="E9" s="2"/>
      <c r="F9" s="2"/>
      <c r="G9" s="2"/>
      <c r="H9" s="2"/>
      <c r="I9" s="2"/>
      <c r="J9" s="2"/>
      <c r="K9" s="2"/>
      <c r="L9" s="106"/>
      <c r="N9" s="67" t="s">
        <v>106</v>
      </c>
      <c r="O9" s="69">
        <f t="shared" si="0"/>
        <v>2328</v>
      </c>
      <c r="P9" s="55"/>
    </row>
    <row r="10" spans="3:19" ht="17.399999999999999" x14ac:dyDescent="0.45">
      <c r="C10" s="40"/>
      <c r="D10" s="9"/>
      <c r="E10" s="9"/>
      <c r="F10" s="9"/>
      <c r="G10" s="9"/>
      <c r="H10" s="9"/>
      <c r="I10" s="9"/>
      <c r="J10" s="9"/>
      <c r="K10" s="9"/>
      <c r="L10" s="108"/>
      <c r="N10" s="67" t="s">
        <v>107</v>
      </c>
      <c r="O10" s="69">
        <f t="shared" si="0"/>
        <v>2328</v>
      </c>
      <c r="P10" s="55"/>
    </row>
    <row r="11" spans="3:19" ht="17.399999999999999" x14ac:dyDescent="0.45">
      <c r="C11" s="7"/>
      <c r="D11" s="12" t="s">
        <v>47</v>
      </c>
      <c r="E11" s="7" t="s">
        <v>120</v>
      </c>
      <c r="F11" s="7"/>
      <c r="G11" s="7"/>
      <c r="H11" s="7"/>
      <c r="I11" s="7"/>
      <c r="J11" s="7"/>
      <c r="K11" s="111">
        <f>ROUNDDOWN(K12+K13,0)</f>
        <v>2328</v>
      </c>
      <c r="L11" s="108"/>
      <c r="N11" s="67" t="s">
        <v>108</v>
      </c>
      <c r="O11" s="69">
        <f t="shared" si="0"/>
        <v>2328</v>
      </c>
      <c r="P11" s="55"/>
    </row>
    <row r="12" spans="3:19" ht="17.399999999999999" x14ac:dyDescent="0.45">
      <c r="C12" s="21"/>
      <c r="D12" s="22" t="s">
        <v>47</v>
      </c>
      <c r="E12" s="21" t="s">
        <v>122</v>
      </c>
      <c r="F12" s="21"/>
      <c r="G12" s="21"/>
      <c r="H12" s="21"/>
      <c r="I12" s="21"/>
      <c r="J12" s="21"/>
      <c r="K12" s="112">
        <f>R17</f>
        <v>2328.7350098375991</v>
      </c>
      <c r="L12" s="73"/>
      <c r="N12" s="67" t="s">
        <v>109</v>
      </c>
      <c r="O12" s="69">
        <f t="shared" si="0"/>
        <v>2328</v>
      </c>
      <c r="P12" s="55"/>
    </row>
    <row r="13" spans="3:19" ht="34.799999999999997" x14ac:dyDescent="0.45">
      <c r="C13" s="21"/>
      <c r="D13" s="22" t="s">
        <v>47</v>
      </c>
      <c r="E13" s="44" t="s">
        <v>121</v>
      </c>
      <c r="F13" s="21"/>
      <c r="G13" s="21"/>
      <c r="H13" s="21"/>
      <c r="I13" s="21"/>
      <c r="J13" s="21"/>
      <c r="K13" s="113">
        <v>0</v>
      </c>
      <c r="L13" s="108"/>
      <c r="N13" s="59" t="s">
        <v>128</v>
      </c>
      <c r="O13" s="71">
        <f>ROUNDDOWN(SUM(O6:O12),0)</f>
        <v>16296</v>
      </c>
      <c r="P13" s="58"/>
    </row>
    <row r="15" spans="3:19" x14ac:dyDescent="0.45">
      <c r="C15" s="1"/>
      <c r="D15" s="2"/>
      <c r="E15" s="2"/>
      <c r="F15" s="2"/>
      <c r="G15" s="2"/>
      <c r="H15" s="2"/>
      <c r="I15" s="2"/>
      <c r="J15" s="2"/>
      <c r="K15" s="2"/>
      <c r="L15" s="2"/>
      <c r="M15" s="2"/>
      <c r="N15" s="2"/>
      <c r="O15" s="2"/>
      <c r="P15" s="2"/>
      <c r="Q15" s="2"/>
      <c r="R15" s="2"/>
      <c r="S15" s="106"/>
    </row>
    <row r="16" spans="3:19" x14ac:dyDescent="0.45">
      <c r="C16" s="4"/>
      <c r="S16" s="107"/>
    </row>
    <row r="17" spans="3:19" x14ac:dyDescent="0.45">
      <c r="C17" s="10"/>
      <c r="D17" s="73"/>
      <c r="E17" s="30" t="s">
        <v>47</v>
      </c>
      <c r="F17" s="11"/>
      <c r="G17" s="11"/>
      <c r="H17" s="11"/>
      <c r="I17" s="11"/>
      <c r="J17" s="11"/>
      <c r="K17" s="11"/>
      <c r="L17" s="11"/>
      <c r="M17" s="11"/>
      <c r="N17" s="11"/>
      <c r="O17" s="11"/>
      <c r="P17" s="11"/>
      <c r="Q17" s="11"/>
      <c r="R17" s="114">
        <f>R18*R19*R20</f>
        <v>2328.7350098375991</v>
      </c>
      <c r="S17" s="21"/>
    </row>
    <row r="18" spans="3:19" x14ac:dyDescent="0.45">
      <c r="C18" s="10"/>
      <c r="D18" s="73"/>
      <c r="E18" s="30" t="s">
        <v>47</v>
      </c>
      <c r="F18" s="21" t="s">
        <v>118</v>
      </c>
      <c r="G18" s="21"/>
      <c r="H18" s="21"/>
      <c r="I18" s="21"/>
      <c r="J18" s="21"/>
      <c r="K18" s="21"/>
      <c r="L18" s="21"/>
      <c r="M18" s="21"/>
      <c r="N18" s="21"/>
      <c r="O18" s="21"/>
      <c r="P18" s="10"/>
      <c r="Q18" s="11"/>
      <c r="R18" s="115">
        <f>'Data parameters'!F36</f>
        <v>0.15</v>
      </c>
      <c r="S18" s="21"/>
    </row>
    <row r="19" spans="3:19" x14ac:dyDescent="0.45">
      <c r="C19" s="10"/>
      <c r="D19" s="73"/>
      <c r="E19" s="30" t="s">
        <v>47</v>
      </c>
      <c r="F19" s="21" t="s">
        <v>117</v>
      </c>
      <c r="G19" s="21"/>
      <c r="H19" s="21"/>
      <c r="I19" s="21"/>
      <c r="J19" s="10"/>
      <c r="K19" s="11"/>
      <c r="L19" s="11"/>
      <c r="M19" s="11"/>
      <c r="N19" s="11"/>
      <c r="O19" s="11"/>
      <c r="P19" s="11"/>
      <c r="Q19" s="11"/>
      <c r="R19" s="116">
        <f>J22</f>
        <v>554.46071662799989</v>
      </c>
      <c r="S19" s="7"/>
    </row>
    <row r="20" spans="3:19" x14ac:dyDescent="0.45">
      <c r="C20" s="10"/>
      <c r="D20" s="73"/>
      <c r="E20" s="30" t="s">
        <v>47</v>
      </c>
      <c r="F20" s="21" t="s">
        <v>119</v>
      </c>
      <c r="G20" s="21"/>
      <c r="H20" s="21"/>
      <c r="I20" s="21"/>
      <c r="J20" s="21"/>
      <c r="K20" s="21"/>
      <c r="L20" s="21"/>
      <c r="M20" s="10"/>
      <c r="N20" s="11"/>
      <c r="O20" s="11"/>
      <c r="P20" s="11"/>
      <c r="Q20" s="9"/>
      <c r="R20" s="115">
        <f>'Data parameters'!F37</f>
        <v>28</v>
      </c>
      <c r="S20" s="21"/>
    </row>
    <row r="22" spans="3:19" ht="18.75" customHeight="1" x14ac:dyDescent="0.45">
      <c r="C22" s="10"/>
      <c r="D22" s="11"/>
      <c r="E22" s="178" t="s">
        <v>47</v>
      </c>
      <c r="F22" s="11"/>
      <c r="G22" s="11"/>
      <c r="H22" s="11"/>
      <c r="I22" s="11"/>
      <c r="J22" s="175">
        <f>J23*J24*J25</f>
        <v>554.46071662799989</v>
      </c>
      <c r="K22" s="11"/>
      <c r="L22" s="73"/>
    </row>
    <row r="23" spans="3:19" ht="20.25" customHeight="1" x14ac:dyDescent="0.45">
      <c r="C23" s="40"/>
      <c r="D23" s="9"/>
      <c r="E23" s="179" t="s">
        <v>47</v>
      </c>
      <c r="F23" s="40"/>
      <c r="G23" s="9"/>
      <c r="H23" s="9"/>
      <c r="I23" s="9"/>
      <c r="J23" s="180">
        <f>'Baseline_AMS-III.D'!D21</f>
        <v>1379255.5139999997</v>
      </c>
      <c r="K23" s="9"/>
      <c r="L23" s="108"/>
    </row>
    <row r="24" spans="3:19" x14ac:dyDescent="0.45">
      <c r="C24" s="10"/>
      <c r="D24" s="11"/>
      <c r="E24" s="109" t="s">
        <v>47</v>
      </c>
      <c r="F24" s="40" t="s">
        <v>123</v>
      </c>
      <c r="G24" s="9"/>
      <c r="H24" s="9"/>
      <c r="I24" s="9"/>
      <c r="J24" s="176">
        <f>'Data parameters'!F38</f>
        <v>0.6</v>
      </c>
      <c r="K24" s="9"/>
      <c r="L24" s="108"/>
    </row>
    <row r="25" spans="3:19" x14ac:dyDescent="0.45">
      <c r="C25" s="40"/>
      <c r="D25" s="9"/>
      <c r="E25" s="110" t="s">
        <v>47</v>
      </c>
      <c r="F25" s="40" t="s">
        <v>131</v>
      </c>
      <c r="G25" s="9"/>
      <c r="H25" s="9"/>
      <c r="I25" s="9"/>
      <c r="J25" s="177">
        <f>'Data parameters'!F34</f>
        <v>6.7000000000000002E-4</v>
      </c>
      <c r="K25" s="9"/>
      <c r="L25" s="108"/>
    </row>
  </sheetData>
  <hyperlinks>
    <hyperlink ref="C3" r:id="rId1" display="https://cdm.unfccc.int/methodologies/PAmethodologies/tools/am-tool-14-v2.pdf" xr:uid="{1AEB1BE6-AF14-4B56-B29B-ED2AB5C20581}"/>
    <hyperlink ref="C3:H3" r:id="rId2" display="https://cdm.unfccc.int/methodologies/PAmethodologies/tools/am-tool-14-v2.pdf" xr:uid="{483C3A86-717D-4A29-BD7F-F8A07D027050}"/>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E4537-9486-41E5-ABE0-4A3F65A42AB1}">
  <dimension ref="C1:I38"/>
  <sheetViews>
    <sheetView topLeftCell="A30" workbookViewId="0">
      <selection activeCell="F34" sqref="F34"/>
    </sheetView>
  </sheetViews>
  <sheetFormatPr defaultColWidth="9.109375" defaultRowHeight="16.2" x14ac:dyDescent="0.45"/>
  <cols>
    <col min="1" max="1" width="2.109375" style="3" customWidth="1"/>
    <col min="2" max="2" width="9.109375" style="3"/>
    <col min="3" max="3" width="40.33203125" style="161" bestFit="1" customWidth="1"/>
    <col min="4" max="4" width="15.33203125" style="3" bestFit="1" customWidth="1"/>
    <col min="5" max="5" width="17.6640625" style="3" customWidth="1"/>
    <col min="6" max="6" width="17.6640625" style="3" bestFit="1" customWidth="1"/>
    <col min="7" max="7" width="33.88671875" style="8" customWidth="1"/>
    <col min="8" max="8" width="26" style="16" bestFit="1" customWidth="1"/>
    <col min="9" max="16384" width="9.109375" style="3"/>
  </cols>
  <sheetData>
    <row r="1" spans="3:9" ht="6.75" customHeight="1" x14ac:dyDescent="0.45"/>
    <row r="3" spans="3:9" x14ac:dyDescent="0.45">
      <c r="C3" s="169" t="s">
        <v>0</v>
      </c>
      <c r="D3" s="5" t="s">
        <v>1</v>
      </c>
      <c r="E3" s="8" t="s">
        <v>171</v>
      </c>
    </row>
    <row r="4" spans="3:9" x14ac:dyDescent="0.45">
      <c r="C4" s="169"/>
      <c r="D4" s="5"/>
    </row>
    <row r="5" spans="3:9" x14ac:dyDescent="0.45">
      <c r="C5" s="169" t="s">
        <v>2</v>
      </c>
      <c r="D5" s="5" t="s">
        <v>1</v>
      </c>
      <c r="E5" s="3" t="s">
        <v>3</v>
      </c>
      <c r="H5" s="17" t="s">
        <v>4</v>
      </c>
      <c r="I5" s="18">
        <v>21</v>
      </c>
    </row>
    <row r="6" spans="3:9" x14ac:dyDescent="0.45">
      <c r="D6" s="5" t="s">
        <v>1</v>
      </c>
      <c r="E6" s="3" t="s">
        <v>5</v>
      </c>
      <c r="H6" s="17" t="s">
        <v>4</v>
      </c>
      <c r="I6" s="18">
        <v>5</v>
      </c>
    </row>
    <row r="8" spans="3:9" x14ac:dyDescent="0.45">
      <c r="C8" s="162" t="s">
        <v>6</v>
      </c>
      <c r="D8" s="43"/>
      <c r="E8" s="43"/>
      <c r="F8" s="43"/>
      <c r="G8" s="163"/>
      <c r="H8" s="43"/>
    </row>
    <row r="10" spans="3:9" x14ac:dyDescent="0.45">
      <c r="C10" s="19" t="s">
        <v>7</v>
      </c>
      <c r="D10" s="19" t="s">
        <v>8</v>
      </c>
      <c r="E10" s="19" t="s">
        <v>9</v>
      </c>
      <c r="F10" s="19" t="s">
        <v>10</v>
      </c>
      <c r="G10" s="20" t="s">
        <v>11</v>
      </c>
      <c r="H10" s="19" t="s">
        <v>12</v>
      </c>
    </row>
    <row r="11" spans="3:9" x14ac:dyDescent="0.45">
      <c r="C11" s="44"/>
      <c r="D11" s="21"/>
      <c r="E11" s="21"/>
      <c r="F11" s="21"/>
      <c r="G11" s="160"/>
      <c r="H11" s="15"/>
    </row>
    <row r="12" spans="3:9" x14ac:dyDescent="0.45">
      <c r="C12" s="44" t="s">
        <v>13</v>
      </c>
      <c r="D12" s="21"/>
      <c r="E12" s="21"/>
      <c r="F12" s="22" t="s">
        <v>39</v>
      </c>
      <c r="G12" s="160"/>
      <c r="H12" s="15"/>
    </row>
    <row r="13" spans="3:9" x14ac:dyDescent="0.45">
      <c r="C13" s="44"/>
      <c r="D13" s="21"/>
      <c r="E13" s="21"/>
      <c r="F13" s="21"/>
      <c r="G13" s="160"/>
      <c r="H13" s="15"/>
    </row>
    <row r="14" spans="3:9" ht="32.4" x14ac:dyDescent="0.45">
      <c r="C14" s="44" t="s">
        <v>40</v>
      </c>
      <c r="D14" s="21"/>
      <c r="E14" s="22" t="s">
        <v>35</v>
      </c>
      <c r="F14" s="23">
        <f>SUM(F15:F16)</f>
        <v>1615</v>
      </c>
      <c r="G14" s="35" t="s">
        <v>41</v>
      </c>
      <c r="H14" s="195" t="s">
        <v>62</v>
      </c>
    </row>
    <row r="15" spans="3:9" ht="32.4" x14ac:dyDescent="0.45">
      <c r="C15" s="44" t="s">
        <v>65</v>
      </c>
      <c r="D15" s="21"/>
      <c r="E15" s="22" t="s">
        <v>35</v>
      </c>
      <c r="F15" s="23">
        <f>'Average Number of Animals'!E15</f>
        <v>1363</v>
      </c>
      <c r="G15" s="35" t="s">
        <v>41</v>
      </c>
      <c r="H15" s="15" t="s">
        <v>42</v>
      </c>
    </row>
    <row r="16" spans="3:9" x14ac:dyDescent="0.45">
      <c r="C16" s="170" t="s">
        <v>38</v>
      </c>
      <c r="D16" s="21"/>
      <c r="E16" s="22" t="s">
        <v>35</v>
      </c>
      <c r="F16" s="30">
        <f>'Average Number of Animals'!E18</f>
        <v>252</v>
      </c>
      <c r="G16" s="160"/>
      <c r="H16" s="15" t="s">
        <v>42</v>
      </c>
    </row>
    <row r="17" spans="3:8" ht="81" x14ac:dyDescent="0.45">
      <c r="C17" s="164" t="s">
        <v>69</v>
      </c>
      <c r="D17" s="21"/>
      <c r="E17" s="22" t="s">
        <v>66</v>
      </c>
      <c r="F17" s="22">
        <v>275</v>
      </c>
      <c r="G17" s="164" t="s">
        <v>133</v>
      </c>
      <c r="H17" s="218" t="s">
        <v>132</v>
      </c>
    </row>
    <row r="18" spans="3:8" x14ac:dyDescent="0.45">
      <c r="C18" s="239" t="s">
        <v>64</v>
      </c>
      <c r="D18" s="21"/>
      <c r="E18" s="22" t="s">
        <v>66</v>
      </c>
      <c r="F18" s="30">
        <v>500</v>
      </c>
      <c r="G18" s="165"/>
      <c r="H18" s="27" t="s">
        <v>72</v>
      </c>
    </row>
    <row r="19" spans="3:8" x14ac:dyDescent="0.45">
      <c r="C19" s="240"/>
      <c r="D19" s="238" t="s">
        <v>70</v>
      </c>
      <c r="E19" s="238"/>
      <c r="F19" s="238"/>
      <c r="G19" s="166"/>
      <c r="H19" s="13"/>
    </row>
    <row r="20" spans="3:8" x14ac:dyDescent="0.45">
      <c r="C20" s="170" t="s">
        <v>28</v>
      </c>
      <c r="D20" s="21"/>
      <c r="E20" s="22" t="s">
        <v>66</v>
      </c>
      <c r="F20" s="30">
        <v>600</v>
      </c>
      <c r="G20" s="165"/>
      <c r="H20" s="13" t="s">
        <v>72</v>
      </c>
    </row>
    <row r="21" spans="3:8" x14ac:dyDescent="0.45">
      <c r="C21" s="171"/>
      <c r="D21" s="238" t="s">
        <v>71</v>
      </c>
      <c r="E21" s="238"/>
      <c r="F21" s="238"/>
      <c r="G21" s="166"/>
      <c r="H21" s="13"/>
    </row>
    <row r="22" spans="3:8" x14ac:dyDescent="0.45">
      <c r="C22" s="172" t="s">
        <v>67</v>
      </c>
      <c r="D22" s="6"/>
      <c r="E22" s="31" t="s">
        <v>66</v>
      </c>
      <c r="F22" s="32">
        <f>F18*F15</f>
        <v>681500</v>
      </c>
      <c r="G22" s="167"/>
      <c r="H22" s="33" t="s">
        <v>62</v>
      </c>
    </row>
    <row r="23" spans="3:8" x14ac:dyDescent="0.45">
      <c r="C23" s="170" t="s">
        <v>68</v>
      </c>
      <c r="D23" s="24"/>
      <c r="E23" s="25" t="s">
        <v>66</v>
      </c>
      <c r="F23" s="26">
        <f>F20*F16</f>
        <v>151200</v>
      </c>
      <c r="G23" s="165"/>
      <c r="H23" s="27" t="s">
        <v>62</v>
      </c>
    </row>
    <row r="24" spans="3:8" x14ac:dyDescent="0.45">
      <c r="C24" s="28"/>
      <c r="D24" s="21"/>
      <c r="E24" s="22"/>
      <c r="F24" s="30"/>
      <c r="G24" s="34"/>
      <c r="H24" s="15"/>
    </row>
    <row r="25" spans="3:8" x14ac:dyDescent="0.45">
      <c r="C25" s="173" t="s">
        <v>43</v>
      </c>
      <c r="D25" s="45"/>
      <c r="E25" s="46"/>
      <c r="F25" s="45"/>
      <c r="G25" s="168"/>
      <c r="H25" s="47"/>
    </row>
    <row r="26" spans="3:8" x14ac:dyDescent="0.45">
      <c r="C26" s="174" t="s">
        <v>44</v>
      </c>
      <c r="D26" s="7"/>
      <c r="E26" s="12"/>
      <c r="F26" s="7"/>
      <c r="G26" s="14" t="s">
        <v>45</v>
      </c>
      <c r="H26" s="13" t="s">
        <v>46</v>
      </c>
    </row>
    <row r="27" spans="3:8" ht="48.6" x14ac:dyDescent="0.45">
      <c r="C27" s="34" t="s">
        <v>77</v>
      </c>
      <c r="D27" s="21"/>
      <c r="E27" s="22"/>
      <c r="F27" s="22">
        <v>0.71</v>
      </c>
      <c r="G27" s="35" t="s">
        <v>48</v>
      </c>
      <c r="H27" s="219" t="s">
        <v>60</v>
      </c>
    </row>
    <row r="28" spans="3:8" ht="32.4" x14ac:dyDescent="0.45">
      <c r="C28" s="34" t="s">
        <v>78</v>
      </c>
      <c r="D28" s="21"/>
      <c r="E28" s="22"/>
      <c r="F28" s="22">
        <v>0.13</v>
      </c>
      <c r="G28" s="35" t="s">
        <v>52</v>
      </c>
      <c r="H28" s="219" t="s">
        <v>61</v>
      </c>
    </row>
    <row r="29" spans="3:8" ht="48.6" x14ac:dyDescent="0.45">
      <c r="C29" s="34" t="s">
        <v>79</v>
      </c>
      <c r="D29" s="21"/>
      <c r="E29" s="22" t="s">
        <v>53</v>
      </c>
      <c r="F29" s="21"/>
      <c r="G29" s="35" t="s">
        <v>49</v>
      </c>
      <c r="H29" s="196" t="s">
        <v>63</v>
      </c>
    </row>
    <row r="30" spans="3:8" ht="48.6" x14ac:dyDescent="0.45">
      <c r="C30" s="34" t="s">
        <v>80</v>
      </c>
      <c r="D30" s="21"/>
      <c r="E30" s="22" t="s">
        <v>53</v>
      </c>
      <c r="F30" s="22">
        <v>14.1</v>
      </c>
      <c r="G30" s="35" t="s">
        <v>74</v>
      </c>
      <c r="H30" s="220" t="s">
        <v>75</v>
      </c>
    </row>
    <row r="31" spans="3:8" ht="32.4" x14ac:dyDescent="0.45">
      <c r="C31" s="241" t="s">
        <v>81</v>
      </c>
      <c r="D31" s="38"/>
      <c r="E31" s="22" t="s">
        <v>56</v>
      </c>
      <c r="F31" s="39">
        <v>1</v>
      </c>
      <c r="G31" s="35" t="s">
        <v>50</v>
      </c>
      <c r="H31" s="36" t="s">
        <v>63</v>
      </c>
    </row>
    <row r="32" spans="3:8" ht="32.25" customHeight="1" x14ac:dyDescent="0.45">
      <c r="C32" s="242"/>
      <c r="D32" s="237" t="s">
        <v>57</v>
      </c>
      <c r="E32" s="237"/>
      <c r="F32" s="9"/>
      <c r="G32" s="166"/>
      <c r="H32" s="41"/>
    </row>
    <row r="33" spans="3:8" ht="32.4" x14ac:dyDescent="0.45">
      <c r="C33" s="44" t="s">
        <v>82</v>
      </c>
      <c r="D33" s="21"/>
      <c r="E33" s="22"/>
      <c r="F33" s="22">
        <v>0.94</v>
      </c>
      <c r="G33" s="35" t="s">
        <v>51</v>
      </c>
      <c r="H33" s="42" t="s">
        <v>63</v>
      </c>
    </row>
    <row r="34" spans="3:8" ht="32.4" x14ac:dyDescent="0.45">
      <c r="C34" s="44" t="s">
        <v>83</v>
      </c>
      <c r="D34" s="21"/>
      <c r="E34" s="22"/>
      <c r="F34" s="22">
        <v>6.7000000000000002E-4</v>
      </c>
      <c r="G34" s="35" t="s">
        <v>130</v>
      </c>
      <c r="H34" s="42" t="s">
        <v>63</v>
      </c>
    </row>
    <row r="35" spans="3:8" x14ac:dyDescent="0.45">
      <c r="C35" s="44" t="s">
        <v>54</v>
      </c>
      <c r="D35" s="22"/>
      <c r="E35" s="22" t="s">
        <v>55</v>
      </c>
      <c r="F35" s="22">
        <v>350</v>
      </c>
      <c r="G35" s="160"/>
      <c r="H35" s="15" t="s">
        <v>58</v>
      </c>
    </row>
    <row r="36" spans="3:8" ht="32.4" x14ac:dyDescent="0.45">
      <c r="C36" s="44"/>
      <c r="D36" s="22"/>
      <c r="E36" s="22" t="s">
        <v>114</v>
      </c>
      <c r="F36" s="22">
        <v>0.15</v>
      </c>
      <c r="G36" s="35" t="s">
        <v>115</v>
      </c>
      <c r="H36" s="37" t="s">
        <v>116</v>
      </c>
    </row>
    <row r="37" spans="3:8" ht="32.4" x14ac:dyDescent="0.45">
      <c r="C37" s="44" t="s">
        <v>113</v>
      </c>
      <c r="D37" s="21"/>
      <c r="E37" s="22"/>
      <c r="F37" s="22">
        <v>28</v>
      </c>
      <c r="G37" s="34"/>
      <c r="H37" s="29" t="s">
        <v>59</v>
      </c>
    </row>
    <row r="38" spans="3:8" ht="32.4" x14ac:dyDescent="0.45">
      <c r="C38" s="44"/>
      <c r="D38" s="21"/>
      <c r="E38" s="22"/>
      <c r="F38" s="22">
        <v>0.6</v>
      </c>
      <c r="G38" s="164" t="s">
        <v>123</v>
      </c>
      <c r="H38" s="37" t="s">
        <v>124</v>
      </c>
    </row>
  </sheetData>
  <mergeCells count="5">
    <mergeCell ref="D32:E32"/>
    <mergeCell ref="D19:F19"/>
    <mergeCell ref="C18:C19"/>
    <mergeCell ref="C31:C32"/>
    <mergeCell ref="D21:F21"/>
  </mergeCells>
  <hyperlinks>
    <hyperlink ref="H5:I5" r:id="rId1" display="Version" xr:uid="{02D3BE90-7FDB-4011-B190-64E1E67810B4}"/>
    <hyperlink ref="H6:I6" r:id="rId2" display="Version" xr:uid="{8D4D9468-A7F2-4668-8886-CD26A960795E}"/>
    <hyperlink ref="H27" r:id="rId3" xr:uid="{A7A64909-0163-4009-909E-F0F24D6F3CA5}"/>
    <hyperlink ref="H33" r:id="rId4" xr:uid="{15D673B3-428B-4C26-BA26-39E5B2D1AA84}"/>
    <hyperlink ref="H34" r:id="rId5" xr:uid="{561F5A99-F9A1-42CB-BEC4-C14E5BF5DD60}"/>
    <hyperlink ref="H31" r:id="rId6" xr:uid="{317ACB71-0592-4EC8-8EA2-34A0037131E2}"/>
    <hyperlink ref="H29" r:id="rId7" xr:uid="{A8DB455B-DDEB-43EB-9FE7-247BA623D6B6}"/>
    <hyperlink ref="H30" r:id="rId8" xr:uid="{F4EBD207-BB6B-4E5D-AE74-D38910F6BB53}"/>
    <hyperlink ref="H17" r:id="rId9" display="https://www.ipcc-nggip.iges.or.jp/public/2019rf/pdf/4_Volume4/19R_V4_Ch10_Livestock.pdf" xr:uid="{71BF3B5C-9524-44CC-907B-34F95DAFA0CC}"/>
    <hyperlink ref="H37" r:id="rId10" xr:uid="{8FFDD310-F9E3-464F-80FA-3EB1A3CBD146}"/>
    <hyperlink ref="H36" r:id="rId11" xr:uid="{3D2ACD45-F4EA-4F9F-8D5F-A20E291FC897}"/>
    <hyperlink ref="H38" r:id="rId12" xr:uid="{42D9D286-CAE5-440D-93B3-66899FA7F8C4}"/>
    <hyperlink ref="H28" r:id="rId13" xr:uid="{BDD3D6CB-A661-41B0-ABE2-935C104BE037}"/>
  </hyperlinks>
  <pageMargins left="0.7" right="0.7" top="0.75" bottom="0.75" header="0.3" footer="0.3"/>
  <pageSetup orientation="portrait" r:id="rId14"/>
  <drawing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3FAEF-01AA-42A9-9BF7-6396A0EE733D}">
  <dimension ref="C1:P32"/>
  <sheetViews>
    <sheetView workbookViewId="0">
      <selection activeCell="J19" sqref="J19"/>
    </sheetView>
  </sheetViews>
  <sheetFormatPr defaultColWidth="9.109375" defaultRowHeight="17.399999999999999" x14ac:dyDescent="0.45"/>
  <cols>
    <col min="1" max="1" width="2.33203125" style="136" customWidth="1"/>
    <col min="2" max="3" width="9.109375" style="136"/>
    <col min="4" max="4" width="11.33203125" style="136" bestFit="1" customWidth="1"/>
    <col min="5" max="5" width="9.33203125" style="136" bestFit="1" customWidth="1"/>
    <col min="6" max="6" width="10.109375" style="136" bestFit="1" customWidth="1"/>
    <col min="7" max="7" width="9" style="136" bestFit="1" customWidth="1"/>
    <col min="8" max="11" width="9.109375" style="136"/>
    <col min="12" max="12" width="10.109375" style="136" bestFit="1" customWidth="1"/>
    <col min="13" max="16384" width="9.109375" style="136"/>
  </cols>
  <sheetData>
    <row r="1" spans="3:16" ht="7.5" customHeight="1" x14ac:dyDescent="0.45"/>
    <row r="2" spans="3:16" x14ac:dyDescent="0.45">
      <c r="C2" s="137"/>
      <c r="D2" s="137"/>
    </row>
    <row r="4" spans="3:16" ht="20.25" customHeight="1" thickBot="1" x14ac:dyDescent="0.5">
      <c r="C4" s="183"/>
      <c r="D4" s="183"/>
      <c r="E4" s="184" t="s">
        <v>47</v>
      </c>
      <c r="F4" s="184">
        <f>ROUNDDOWN('Data parameters'!F37*'Data parameters'!F34*'Data parameters'!F33*'Baseline_AMS-III.D'!D21,0)</f>
        <v>24322</v>
      </c>
      <c r="G4" s="183"/>
      <c r="H4" s="183"/>
      <c r="I4" s="183"/>
      <c r="J4" s="183"/>
      <c r="K4" s="183"/>
      <c r="L4" s="183"/>
    </row>
    <row r="5" spans="3:16" ht="18" thickTop="1" x14ac:dyDescent="0.45"/>
    <row r="6" spans="3:16" x14ac:dyDescent="0.45">
      <c r="C6" s="137"/>
      <c r="D6" s="138" t="s">
        <v>73</v>
      </c>
      <c r="P6" s="140"/>
    </row>
    <row r="7" spans="3:16" x14ac:dyDescent="0.45">
      <c r="C7" s="137"/>
      <c r="D7" s="137"/>
      <c r="G7" s="141"/>
      <c r="P7" s="140"/>
    </row>
    <row r="8" spans="3:16" x14ac:dyDescent="0.45">
      <c r="C8" s="137"/>
      <c r="D8" s="142"/>
      <c r="E8" s="143"/>
      <c r="F8" s="143"/>
      <c r="G8" s="144"/>
      <c r="I8" s="181"/>
      <c r="J8" s="182"/>
      <c r="K8" s="144"/>
      <c r="P8" s="140"/>
    </row>
    <row r="9" spans="3:16" x14ac:dyDescent="0.45">
      <c r="C9" s="137"/>
      <c r="D9" s="145"/>
      <c r="G9" s="146"/>
      <c r="I9" s="185" t="s">
        <v>103</v>
      </c>
      <c r="J9" s="132">
        <f t="shared" ref="J9:J15" si="0">$F$4</f>
        <v>24322</v>
      </c>
      <c r="K9" s="146"/>
      <c r="P9" s="141"/>
    </row>
    <row r="10" spans="3:16" x14ac:dyDescent="0.45">
      <c r="C10" s="137"/>
      <c r="D10" s="145"/>
      <c r="G10" s="146"/>
      <c r="I10" s="186" t="s">
        <v>104</v>
      </c>
      <c r="J10" s="133">
        <f t="shared" si="0"/>
        <v>24322</v>
      </c>
      <c r="K10" s="146"/>
      <c r="P10" s="141"/>
    </row>
    <row r="11" spans="3:16" x14ac:dyDescent="0.45">
      <c r="C11" s="137"/>
      <c r="D11" s="243" t="s">
        <v>76</v>
      </c>
      <c r="E11" s="244"/>
      <c r="F11" s="243" t="s">
        <v>84</v>
      </c>
      <c r="G11" s="244"/>
      <c r="I11" s="186" t="s">
        <v>105</v>
      </c>
      <c r="J11" s="133">
        <f t="shared" si="0"/>
        <v>24322</v>
      </c>
      <c r="K11" s="146"/>
      <c r="P11" s="141"/>
    </row>
    <row r="12" spans="3:16" x14ac:dyDescent="0.45">
      <c r="C12" s="137"/>
      <c r="D12" s="147"/>
      <c r="E12" s="134">
        <f>('Data parameters'!F18/'Data parameters'!F17)*'Data parameters'!F30*'Data parameters'!F35</f>
        <v>8972.7272727272721</v>
      </c>
      <c r="F12" s="148"/>
      <c r="G12" s="134">
        <f>('Data parameters'!F20/'Data parameters'!F17)*'Data parameters'!F30*'Data parameters'!F35</f>
        <v>10767.272727272726</v>
      </c>
      <c r="I12" s="186" t="s">
        <v>106</v>
      </c>
      <c r="J12" s="133">
        <f t="shared" si="0"/>
        <v>24322</v>
      </c>
      <c r="K12" s="146"/>
    </row>
    <row r="13" spans="3:16" x14ac:dyDescent="0.45">
      <c r="C13" s="137"/>
      <c r="D13" s="137"/>
      <c r="E13" s="149"/>
      <c r="I13" s="186" t="s">
        <v>107</v>
      </c>
      <c r="J13" s="133">
        <f t="shared" si="0"/>
        <v>24322</v>
      </c>
      <c r="K13" s="146"/>
    </row>
    <row r="14" spans="3:16" x14ac:dyDescent="0.45">
      <c r="C14" s="137"/>
      <c r="D14" s="150"/>
      <c r="E14" s="143"/>
      <c r="F14" s="143"/>
      <c r="G14" s="144"/>
      <c r="I14" s="186" t="s">
        <v>108</v>
      </c>
      <c r="J14" s="133">
        <f t="shared" si="0"/>
        <v>24322</v>
      </c>
      <c r="K14" s="146"/>
    </row>
    <row r="15" spans="3:16" x14ac:dyDescent="0.45">
      <c r="C15" s="137"/>
      <c r="D15" s="151"/>
      <c r="G15" s="146"/>
      <c r="I15" s="186" t="s">
        <v>109</v>
      </c>
      <c r="J15" s="133">
        <f t="shared" si="0"/>
        <v>24322</v>
      </c>
      <c r="K15" s="146"/>
    </row>
    <row r="16" spans="3:16" ht="34.799999999999997" x14ac:dyDescent="0.45">
      <c r="C16" s="137"/>
      <c r="D16" s="245" t="s">
        <v>76</v>
      </c>
      <c r="E16" s="246"/>
      <c r="F16" s="247" t="s">
        <v>84</v>
      </c>
      <c r="G16" s="246"/>
      <c r="I16" s="152" t="s">
        <v>128</v>
      </c>
      <c r="J16" s="135">
        <f>ROUNDDOWN(SUM(J9:J15),0)</f>
        <v>170254</v>
      </c>
      <c r="K16" s="155"/>
    </row>
    <row r="17" spans="3:16" x14ac:dyDescent="0.45">
      <c r="C17" s="137"/>
      <c r="D17" s="159">
        <f>'Data parameters'!F27*'Data parameters'!F28*'Data parameters'!F15*'Data parameters'!F31*'Baseline_AMS-III.D'!E12</f>
        <v>1128813.0572727271</v>
      </c>
      <c r="E17" s="134"/>
      <c r="F17" s="158">
        <f>'Data parameters'!F27*'Data parameters'!F28*'Data parameters'!F16*'Data parameters'!F31*'Baseline_AMS-III.D'!G12</f>
        <v>250442.45672727269</v>
      </c>
      <c r="G17" s="134"/>
    </row>
    <row r="18" spans="3:16" x14ac:dyDescent="0.45">
      <c r="C18" s="137"/>
      <c r="D18" s="137"/>
    </row>
    <row r="19" spans="3:16" x14ac:dyDescent="0.45">
      <c r="C19" s="137"/>
      <c r="D19" s="150"/>
      <c r="E19" s="143"/>
      <c r="F19" s="153"/>
      <c r="G19" s="143"/>
      <c r="H19" s="144"/>
    </row>
    <row r="20" spans="3:16" x14ac:dyDescent="0.45">
      <c r="C20" s="137"/>
      <c r="D20" s="151"/>
      <c r="F20" s="141"/>
      <c r="H20" s="146"/>
    </row>
    <row r="21" spans="3:16" x14ac:dyDescent="0.45">
      <c r="C21" s="137"/>
      <c r="D21" s="248">
        <f>D17+F17</f>
        <v>1379255.5139999997</v>
      </c>
      <c r="E21" s="249"/>
      <c r="F21" s="154" t="s">
        <v>53</v>
      </c>
      <c r="G21" s="139"/>
      <c r="H21" s="155"/>
    </row>
    <row r="22" spans="3:16" x14ac:dyDescent="0.45">
      <c r="C22" s="137"/>
    </row>
    <row r="23" spans="3:16" x14ac:dyDescent="0.45">
      <c r="C23" s="137"/>
    </row>
    <row r="24" spans="3:16" x14ac:dyDescent="0.45">
      <c r="C24" s="137"/>
    </row>
    <row r="25" spans="3:16" x14ac:dyDescent="0.45">
      <c r="C25" s="137"/>
    </row>
    <row r="26" spans="3:16" x14ac:dyDescent="0.45">
      <c r="C26" s="137"/>
    </row>
    <row r="27" spans="3:16" x14ac:dyDescent="0.45">
      <c r="C27" s="137"/>
      <c r="D27" s="137"/>
    </row>
    <row r="28" spans="3:16" x14ac:dyDescent="0.45">
      <c r="C28" s="137"/>
      <c r="D28" s="137"/>
      <c r="E28" s="137"/>
      <c r="P28" s="141"/>
    </row>
    <row r="29" spans="3:16" x14ac:dyDescent="0.45">
      <c r="C29" s="137"/>
      <c r="D29" s="137"/>
      <c r="P29" s="141"/>
    </row>
    <row r="30" spans="3:16" x14ac:dyDescent="0.45">
      <c r="C30" s="156"/>
      <c r="D30" s="156"/>
      <c r="E30" s="137"/>
      <c r="P30" s="141"/>
    </row>
    <row r="31" spans="3:16" x14ac:dyDescent="0.45">
      <c r="P31" s="157"/>
    </row>
    <row r="32" spans="3:16" x14ac:dyDescent="0.45">
      <c r="P32" s="157"/>
    </row>
  </sheetData>
  <mergeCells count="5">
    <mergeCell ref="D11:E11"/>
    <mergeCell ref="F11:G11"/>
    <mergeCell ref="D16:E16"/>
    <mergeCell ref="F16:G16"/>
    <mergeCell ref="D21:E21"/>
  </mergeCells>
  <phoneticPr fontId="24"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27C0A-7F5F-4615-B3E3-5317711E1045}">
  <dimension ref="B1:P49"/>
  <sheetViews>
    <sheetView topLeftCell="A35" workbookViewId="0">
      <selection activeCell="M53" sqref="M53"/>
    </sheetView>
  </sheetViews>
  <sheetFormatPr defaultColWidth="9.109375" defaultRowHeight="17.399999999999999" x14ac:dyDescent="0.45"/>
  <cols>
    <col min="1" max="3" width="9.109375" style="48"/>
    <col min="4" max="4" width="9" style="48" bestFit="1" customWidth="1"/>
    <col min="5" max="6" width="9.5546875" style="48" bestFit="1" customWidth="1"/>
    <col min="7" max="7" width="6.6640625" style="48" bestFit="1" customWidth="1"/>
    <col min="8" max="8" width="10.88671875" style="48" customWidth="1"/>
    <col min="9" max="9" width="13.6640625" style="48" bestFit="1" customWidth="1"/>
    <col min="10" max="16384" width="9.109375" style="48"/>
  </cols>
  <sheetData>
    <row r="1" spans="2:16" x14ac:dyDescent="0.45">
      <c r="B1" s="214" t="s">
        <v>93</v>
      </c>
      <c r="C1" s="214"/>
      <c r="D1" s="214"/>
      <c r="E1" s="214"/>
      <c r="F1" s="214"/>
      <c r="G1" s="214"/>
      <c r="H1" s="214"/>
      <c r="I1" s="214"/>
      <c r="J1" s="214"/>
      <c r="K1" s="214"/>
      <c r="L1" s="214"/>
      <c r="M1" s="214"/>
      <c r="N1" s="214"/>
      <c r="O1" s="214"/>
      <c r="P1" s="214"/>
    </row>
    <row r="3" spans="2:16" x14ac:dyDescent="0.45">
      <c r="E3" s="250" t="s">
        <v>85</v>
      </c>
      <c r="F3" s="251"/>
      <c r="G3" s="251"/>
      <c r="H3" s="251"/>
      <c r="I3" s="251"/>
      <c r="J3" s="251"/>
      <c r="K3" s="251"/>
      <c r="L3" s="251"/>
      <c r="M3" s="251"/>
      <c r="N3" s="252"/>
    </row>
    <row r="4" spans="2:16" x14ac:dyDescent="0.45">
      <c r="E4" s="253"/>
      <c r="F4" s="254"/>
      <c r="G4" s="254"/>
      <c r="H4" s="254"/>
      <c r="I4" s="254"/>
      <c r="J4" s="254"/>
      <c r="K4" s="254"/>
      <c r="L4" s="254"/>
      <c r="M4" s="254"/>
      <c r="N4" s="255"/>
    </row>
    <row r="5" spans="2:16" x14ac:dyDescent="0.45">
      <c r="E5" s="52"/>
      <c r="F5" s="53"/>
      <c r="G5" s="53"/>
      <c r="I5" s="259"/>
      <c r="J5" s="259"/>
      <c r="K5" s="259" t="s">
        <v>86</v>
      </c>
      <c r="L5" s="259"/>
      <c r="M5" s="209"/>
      <c r="N5" s="54"/>
    </row>
    <row r="6" spans="2:16" x14ac:dyDescent="0.45">
      <c r="E6" s="52"/>
      <c r="F6" s="256" t="s">
        <v>87</v>
      </c>
      <c r="G6" s="256"/>
      <c r="H6" s="257"/>
      <c r="I6" s="258"/>
      <c r="J6" s="258"/>
      <c r="K6" s="258">
        <v>958218.26963667246</v>
      </c>
      <c r="L6" s="258"/>
      <c r="M6" s="212"/>
      <c r="N6" s="54"/>
    </row>
    <row r="7" spans="2:16" x14ac:dyDescent="0.45">
      <c r="E7" s="52"/>
      <c r="F7" s="257"/>
      <c r="G7" s="257"/>
      <c r="H7" s="257"/>
      <c r="I7" s="53"/>
      <c r="J7" s="53"/>
      <c r="K7" s="53"/>
      <c r="L7" s="53"/>
      <c r="M7" s="53"/>
      <c r="N7" s="54"/>
    </row>
    <row r="8" spans="2:16" x14ac:dyDescent="0.45">
      <c r="E8" s="52"/>
      <c r="F8" s="49"/>
      <c r="G8" s="49"/>
      <c r="H8" s="49"/>
      <c r="I8" s="50"/>
      <c r="J8" s="50"/>
      <c r="K8" s="50"/>
      <c r="L8" s="50"/>
      <c r="M8" s="50"/>
      <c r="N8" s="54"/>
    </row>
    <row r="9" spans="2:16" x14ac:dyDescent="0.45">
      <c r="E9" s="52"/>
      <c r="F9" s="254" t="s">
        <v>88</v>
      </c>
      <c r="G9" s="254"/>
      <c r="H9" s="254"/>
      <c r="I9" s="254"/>
      <c r="J9" s="254"/>
      <c r="K9" s="254"/>
      <c r="L9" s="254"/>
      <c r="M9" s="254"/>
      <c r="N9" s="255"/>
    </row>
    <row r="10" spans="2:16" x14ac:dyDescent="0.45">
      <c r="E10" s="52"/>
      <c r="F10" s="254"/>
      <c r="G10" s="254"/>
      <c r="H10" s="254"/>
      <c r="I10" s="254"/>
      <c r="J10" s="254"/>
      <c r="K10" s="254"/>
      <c r="L10" s="254"/>
      <c r="M10" s="254"/>
      <c r="N10" s="255"/>
    </row>
    <row r="11" spans="2:16" x14ac:dyDescent="0.45">
      <c r="E11" s="52"/>
      <c r="F11" s="256" t="s">
        <v>87</v>
      </c>
      <c r="G11" s="256"/>
      <c r="H11" s="257"/>
      <c r="I11" s="259"/>
      <c r="J11" s="259"/>
      <c r="K11" s="259" t="s">
        <v>86</v>
      </c>
      <c r="L11" s="259"/>
      <c r="M11" s="209"/>
      <c r="N11" s="54"/>
    </row>
    <row r="12" spans="2:16" x14ac:dyDescent="0.45">
      <c r="E12" s="52"/>
      <c r="F12" s="257"/>
      <c r="G12" s="257"/>
      <c r="H12" s="257"/>
      <c r="I12" s="260"/>
      <c r="J12" s="260"/>
      <c r="K12" s="260">
        <v>0.94020000000000004</v>
      </c>
      <c r="L12" s="260"/>
      <c r="M12" s="215"/>
      <c r="N12" s="54"/>
    </row>
    <row r="13" spans="2:16" x14ac:dyDescent="0.45">
      <c r="E13" s="52"/>
      <c r="F13" s="49"/>
      <c r="G13" s="49"/>
      <c r="H13" s="49"/>
      <c r="I13" s="50"/>
      <c r="J13" s="50"/>
      <c r="K13" s="50"/>
      <c r="L13" s="50"/>
      <c r="M13" s="50"/>
      <c r="N13" s="55"/>
    </row>
    <row r="14" spans="2:16" x14ac:dyDescent="0.45">
      <c r="E14" s="52"/>
      <c r="F14" s="254" t="s">
        <v>89</v>
      </c>
      <c r="G14" s="254"/>
      <c r="H14" s="254"/>
      <c r="I14" s="254"/>
      <c r="J14" s="254"/>
      <c r="K14" s="254"/>
      <c r="L14" s="254"/>
      <c r="M14" s="254"/>
      <c r="N14" s="255"/>
    </row>
    <row r="15" spans="2:16" x14ac:dyDescent="0.45">
      <c r="E15" s="52"/>
      <c r="F15" s="254"/>
      <c r="G15" s="254"/>
      <c r="H15" s="254"/>
      <c r="I15" s="254"/>
      <c r="J15" s="254"/>
      <c r="K15" s="254"/>
      <c r="L15" s="254"/>
      <c r="M15" s="254"/>
      <c r="N15" s="255"/>
    </row>
    <row r="16" spans="2:16" x14ac:dyDescent="0.45">
      <c r="E16" s="52"/>
      <c r="F16" s="256" t="s">
        <v>87</v>
      </c>
      <c r="G16" s="256"/>
      <c r="H16" s="257"/>
      <c r="I16" s="261"/>
      <c r="J16" s="261"/>
      <c r="K16" s="259" t="s">
        <v>94</v>
      </c>
      <c r="L16" s="259"/>
      <c r="M16" s="211"/>
      <c r="N16" s="54"/>
    </row>
    <row r="17" spans="5:14" x14ac:dyDescent="0.45">
      <c r="E17" s="52"/>
      <c r="F17" s="257"/>
      <c r="G17" s="257"/>
      <c r="H17" s="257"/>
      <c r="I17" s="262"/>
      <c r="J17" s="262"/>
      <c r="K17" s="260">
        <v>0.86870000000000003</v>
      </c>
      <c r="L17" s="260"/>
      <c r="M17" s="210"/>
      <c r="N17" s="54"/>
    </row>
    <row r="18" spans="5:14" x14ac:dyDescent="0.45">
      <c r="E18" s="52"/>
      <c r="F18" s="49"/>
      <c r="G18" s="49"/>
      <c r="H18" s="49"/>
      <c r="I18" s="50"/>
      <c r="J18" s="50"/>
      <c r="K18" s="50"/>
      <c r="L18" s="50"/>
      <c r="M18" s="50"/>
      <c r="N18" s="55"/>
    </row>
    <row r="19" spans="5:14" x14ac:dyDescent="0.45">
      <c r="E19" s="52"/>
      <c r="F19" s="254" t="s">
        <v>90</v>
      </c>
      <c r="G19" s="254"/>
      <c r="H19" s="254"/>
      <c r="I19" s="254"/>
      <c r="J19" s="254"/>
      <c r="K19" s="254"/>
      <c r="L19" s="254"/>
      <c r="M19" s="254"/>
      <c r="N19" s="255"/>
    </row>
    <row r="20" spans="5:14" x14ac:dyDescent="0.45">
      <c r="E20" s="52"/>
      <c r="F20" s="254"/>
      <c r="G20" s="254"/>
      <c r="H20" s="254"/>
      <c r="I20" s="254"/>
      <c r="J20" s="254"/>
      <c r="K20" s="254"/>
      <c r="L20" s="254"/>
      <c r="M20" s="254"/>
      <c r="N20" s="255"/>
    </row>
    <row r="21" spans="5:14" x14ac:dyDescent="0.45">
      <c r="E21" s="52"/>
      <c r="F21" s="256" t="s">
        <v>87</v>
      </c>
      <c r="G21" s="256"/>
      <c r="H21" s="257"/>
      <c r="I21" s="259"/>
      <c r="J21" s="259"/>
      <c r="K21" s="263">
        <f>((I6*I12)+(K6*K12)+(M6*M12))/SUM(I6:M6)</f>
        <v>0.94020000000000004</v>
      </c>
      <c r="L21" s="263"/>
      <c r="M21" s="209"/>
      <c r="N21" s="54"/>
    </row>
    <row r="22" spans="5:14" x14ac:dyDescent="0.45">
      <c r="E22" s="52"/>
      <c r="F22" s="257"/>
      <c r="G22" s="257"/>
      <c r="H22" s="257"/>
      <c r="I22" s="262"/>
      <c r="J22" s="262"/>
      <c r="K22" s="263"/>
      <c r="L22" s="263"/>
      <c r="M22" s="216"/>
      <c r="N22" s="54"/>
    </row>
    <row r="23" spans="5:14" x14ac:dyDescent="0.45">
      <c r="E23" s="52"/>
      <c r="N23" s="55"/>
    </row>
    <row r="24" spans="5:14" x14ac:dyDescent="0.45">
      <c r="E24" s="52"/>
      <c r="F24" s="264" t="s">
        <v>91</v>
      </c>
      <c r="G24" s="264"/>
      <c r="H24" s="264"/>
      <c r="I24" s="264"/>
      <c r="J24" s="264"/>
      <c r="K24" s="264"/>
      <c r="L24" s="264"/>
      <c r="M24" s="264"/>
      <c r="N24" s="265"/>
    </row>
    <row r="25" spans="5:14" x14ac:dyDescent="0.45">
      <c r="E25" s="52"/>
      <c r="F25" s="264"/>
      <c r="G25" s="264"/>
      <c r="H25" s="264"/>
      <c r="I25" s="264"/>
      <c r="J25" s="264"/>
      <c r="K25" s="264"/>
      <c r="L25" s="264"/>
      <c r="M25" s="264"/>
      <c r="N25" s="265"/>
    </row>
    <row r="26" spans="5:14" x14ac:dyDescent="0.45">
      <c r="E26" s="52"/>
      <c r="F26" s="266" t="s">
        <v>87</v>
      </c>
      <c r="G26" s="266"/>
      <c r="H26" s="267"/>
      <c r="I26" s="268"/>
      <c r="J26" s="268"/>
      <c r="K26" s="269">
        <f>ROUNDDOWN((0.75*K21)+(0.25*K17),4)</f>
        <v>0.92230000000000001</v>
      </c>
      <c r="L26" s="269"/>
      <c r="M26" s="208"/>
      <c r="N26" s="56"/>
    </row>
    <row r="27" spans="5:14" x14ac:dyDescent="0.45">
      <c r="E27" s="52"/>
      <c r="F27" s="267"/>
      <c r="G27" s="267"/>
      <c r="H27" s="267"/>
      <c r="I27" s="270"/>
      <c r="J27" s="270"/>
      <c r="K27" s="269"/>
      <c r="L27" s="269"/>
      <c r="M27" s="217"/>
      <c r="N27" s="56"/>
    </row>
    <row r="28" spans="5:14" x14ac:dyDescent="0.45">
      <c r="E28" s="52"/>
      <c r="F28" s="49"/>
      <c r="G28" s="49"/>
      <c r="H28" s="49"/>
      <c r="I28" s="50"/>
      <c r="J28" s="50"/>
      <c r="K28" s="50"/>
      <c r="L28" s="50"/>
      <c r="M28" s="50"/>
      <c r="N28" s="55"/>
    </row>
    <row r="29" spans="5:14" x14ac:dyDescent="0.45">
      <c r="E29" s="52"/>
      <c r="F29" s="264" t="s">
        <v>92</v>
      </c>
      <c r="G29" s="264"/>
      <c r="H29" s="264"/>
      <c r="I29" s="264"/>
      <c r="J29" s="264"/>
      <c r="K29" s="264"/>
      <c r="L29" s="264"/>
      <c r="M29" s="264"/>
      <c r="N29" s="265"/>
    </row>
    <row r="30" spans="5:14" x14ac:dyDescent="0.45">
      <c r="E30" s="52"/>
      <c r="F30" s="264"/>
      <c r="G30" s="264"/>
      <c r="H30" s="264"/>
      <c r="I30" s="264"/>
      <c r="J30" s="264"/>
      <c r="K30" s="264"/>
      <c r="L30" s="264"/>
      <c r="M30" s="264"/>
      <c r="N30" s="265"/>
    </row>
    <row r="31" spans="5:14" x14ac:dyDescent="0.45">
      <c r="E31" s="52"/>
      <c r="F31" s="266"/>
      <c r="G31" s="266"/>
      <c r="H31" s="267"/>
      <c r="I31" s="268"/>
      <c r="J31" s="268"/>
      <c r="K31" s="271">
        <f>(0.5*K21)+(0.5*K17)</f>
        <v>0.90444999999999998</v>
      </c>
      <c r="L31" s="271"/>
      <c r="M31" s="208"/>
      <c r="N31" s="56"/>
    </row>
    <row r="32" spans="5:14" x14ac:dyDescent="0.45">
      <c r="E32" s="52"/>
      <c r="F32" s="267"/>
      <c r="G32" s="267"/>
      <c r="H32" s="267"/>
      <c r="I32" s="270"/>
      <c r="J32" s="270"/>
      <c r="K32" s="271"/>
      <c r="L32" s="271"/>
      <c r="M32" s="217"/>
      <c r="N32" s="56"/>
    </row>
    <row r="33" spans="5:14" x14ac:dyDescent="0.45">
      <c r="E33" s="57"/>
      <c r="F33" s="49"/>
      <c r="G33" s="49"/>
      <c r="H33" s="49"/>
      <c r="I33" s="50"/>
      <c r="J33" s="50"/>
      <c r="K33" s="50"/>
      <c r="L33" s="50"/>
      <c r="M33" s="50"/>
      <c r="N33" s="58"/>
    </row>
    <row r="35" spans="5:14" ht="52.2" x14ac:dyDescent="0.45">
      <c r="E35" s="59" t="s">
        <v>95</v>
      </c>
      <c r="F35" s="59" t="s">
        <v>96</v>
      </c>
      <c r="G35" s="59" t="s">
        <v>97</v>
      </c>
      <c r="H35" s="59" t="s">
        <v>100</v>
      </c>
      <c r="I35" s="59" t="s">
        <v>99</v>
      </c>
      <c r="J35" s="59" t="s">
        <v>102</v>
      </c>
    </row>
    <row r="36" spans="5:14" x14ac:dyDescent="0.45">
      <c r="E36" s="197"/>
      <c r="F36" s="197"/>
      <c r="G36" s="197"/>
      <c r="H36" s="197"/>
      <c r="I36" s="197"/>
      <c r="J36" s="197"/>
    </row>
    <row r="37" spans="5:14" x14ac:dyDescent="0.45">
      <c r="E37" s="102">
        <v>250</v>
      </c>
      <c r="F37" s="103">
        <f>'Data parameters'!F35</f>
        <v>350</v>
      </c>
      <c r="G37" s="103">
        <f>F37*24</f>
        <v>8400</v>
      </c>
      <c r="H37" s="104">
        <v>0.43</v>
      </c>
      <c r="I37" s="102">
        <f>(E37*H37*G37)/1000</f>
        <v>903</v>
      </c>
      <c r="J37" s="228">
        <f>I37*K31</f>
        <v>816.71834999999999</v>
      </c>
    </row>
    <row r="38" spans="5:14" x14ac:dyDescent="0.45">
      <c r="E38" s="100" t="s">
        <v>170</v>
      </c>
      <c r="F38" s="101" t="s">
        <v>55</v>
      </c>
      <c r="G38" s="101" t="s">
        <v>98</v>
      </c>
      <c r="H38" s="101"/>
      <c r="I38" s="100" t="s">
        <v>101</v>
      </c>
      <c r="J38" s="60"/>
    </row>
    <row r="40" spans="5:14" x14ac:dyDescent="0.45">
      <c r="E40" s="51"/>
      <c r="F40" s="62"/>
      <c r="G40" s="63"/>
    </row>
    <row r="41" spans="5:14" x14ac:dyDescent="0.45">
      <c r="E41" s="57"/>
      <c r="F41" s="60"/>
      <c r="G41" s="55"/>
    </row>
    <row r="42" spans="5:14" x14ac:dyDescent="0.45">
      <c r="E42" s="75" t="s">
        <v>103</v>
      </c>
      <c r="F42" s="229">
        <f t="shared" ref="F42:F48" si="0">$J$37</f>
        <v>816.71834999999999</v>
      </c>
      <c r="G42" s="55"/>
    </row>
    <row r="43" spans="5:14" x14ac:dyDescent="0.45">
      <c r="E43" s="75" t="s">
        <v>104</v>
      </c>
      <c r="F43" s="229">
        <f t="shared" si="0"/>
        <v>816.71834999999999</v>
      </c>
      <c r="G43" s="55"/>
    </row>
    <row r="44" spans="5:14" x14ac:dyDescent="0.45">
      <c r="E44" s="75" t="s">
        <v>105</v>
      </c>
      <c r="F44" s="229">
        <f t="shared" si="0"/>
        <v>816.71834999999999</v>
      </c>
      <c r="G44" s="55"/>
    </row>
    <row r="45" spans="5:14" x14ac:dyDescent="0.45">
      <c r="E45" s="75" t="s">
        <v>106</v>
      </c>
      <c r="F45" s="229">
        <f t="shared" si="0"/>
        <v>816.71834999999999</v>
      </c>
      <c r="G45" s="55"/>
    </row>
    <row r="46" spans="5:14" x14ac:dyDescent="0.45">
      <c r="E46" s="75" t="s">
        <v>107</v>
      </c>
      <c r="F46" s="229">
        <f t="shared" si="0"/>
        <v>816.71834999999999</v>
      </c>
      <c r="G46" s="55"/>
    </row>
    <row r="47" spans="5:14" x14ac:dyDescent="0.45">
      <c r="E47" s="75" t="s">
        <v>108</v>
      </c>
      <c r="F47" s="229">
        <f t="shared" si="0"/>
        <v>816.71834999999999</v>
      </c>
      <c r="G47" s="55"/>
    </row>
    <row r="48" spans="5:14" x14ac:dyDescent="0.45">
      <c r="E48" s="75" t="s">
        <v>109</v>
      </c>
      <c r="F48" s="229">
        <f t="shared" si="0"/>
        <v>816.71834999999999</v>
      </c>
      <c r="G48" s="55"/>
    </row>
    <row r="49" spans="5:7" ht="34.799999999999997" x14ac:dyDescent="0.45">
      <c r="E49" s="187" t="s">
        <v>128</v>
      </c>
      <c r="F49" s="105">
        <f>ROUNDDOWN(SUM(F42:F48),0)</f>
        <v>5717</v>
      </c>
      <c r="G49" s="58"/>
    </row>
  </sheetData>
  <mergeCells count="33">
    <mergeCell ref="F29:N30"/>
    <mergeCell ref="F31:H32"/>
    <mergeCell ref="I31:J31"/>
    <mergeCell ref="K31:L32"/>
    <mergeCell ref="I32:J32"/>
    <mergeCell ref="F24:N25"/>
    <mergeCell ref="F26:H27"/>
    <mergeCell ref="I26:J26"/>
    <mergeCell ref="K26:L27"/>
    <mergeCell ref="I27:J27"/>
    <mergeCell ref="F19:N20"/>
    <mergeCell ref="F21:H22"/>
    <mergeCell ref="I21:J21"/>
    <mergeCell ref="K21:L22"/>
    <mergeCell ref="I22:J22"/>
    <mergeCell ref="F14:N15"/>
    <mergeCell ref="F16:H17"/>
    <mergeCell ref="I16:J16"/>
    <mergeCell ref="K16:L16"/>
    <mergeCell ref="I17:J17"/>
    <mergeCell ref="K17:L17"/>
    <mergeCell ref="F9:N10"/>
    <mergeCell ref="F11:H12"/>
    <mergeCell ref="I11:J11"/>
    <mergeCell ref="K11:L11"/>
    <mergeCell ref="I12:J12"/>
    <mergeCell ref="K12:L12"/>
    <mergeCell ref="E3:N4"/>
    <mergeCell ref="F6:H7"/>
    <mergeCell ref="I6:J6"/>
    <mergeCell ref="K6:L6"/>
    <mergeCell ref="I5:J5"/>
    <mergeCell ref="K5:L5"/>
  </mergeCells>
  <phoneticPr fontId="24"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5259A-DFB0-4D6C-994E-BF8862FD0A41}">
  <dimension ref="C1:P18"/>
  <sheetViews>
    <sheetView workbookViewId="0">
      <selection activeCell="E15" sqref="E15"/>
    </sheetView>
  </sheetViews>
  <sheetFormatPr defaultColWidth="9.109375" defaultRowHeight="16.2" x14ac:dyDescent="0.45"/>
  <cols>
    <col min="1" max="1" width="2.88671875" style="3" customWidth="1"/>
    <col min="2" max="16384" width="9.109375" style="3"/>
  </cols>
  <sheetData>
    <row r="1" spans="3:16" ht="9.75" customHeight="1" x14ac:dyDescent="0.45"/>
    <row r="3" spans="3:16" x14ac:dyDescent="0.45">
      <c r="C3" s="129" t="s">
        <v>14</v>
      </c>
      <c r="D3" s="130"/>
      <c r="E3" s="129" t="s">
        <v>15</v>
      </c>
      <c r="F3" s="129" t="s">
        <v>16</v>
      </c>
      <c r="G3" s="129" t="s">
        <v>17</v>
      </c>
      <c r="H3" s="129" t="s">
        <v>18</v>
      </c>
      <c r="I3" s="129" t="s">
        <v>19</v>
      </c>
      <c r="J3" s="129" t="s">
        <v>20</v>
      </c>
      <c r="K3" s="129" t="s">
        <v>21</v>
      </c>
      <c r="L3" s="129" t="s">
        <v>22</v>
      </c>
      <c r="M3" s="129" t="s">
        <v>23</v>
      </c>
      <c r="N3" s="129" t="s">
        <v>24</v>
      </c>
      <c r="O3" s="129" t="s">
        <v>25</v>
      </c>
      <c r="P3" s="129" t="s">
        <v>26</v>
      </c>
    </row>
    <row r="4" spans="3:16" x14ac:dyDescent="0.45">
      <c r="C4" s="130" t="s">
        <v>27</v>
      </c>
      <c r="D4" s="130"/>
      <c r="E4" s="130">
        <v>1329</v>
      </c>
      <c r="F4" s="130">
        <v>1329</v>
      </c>
      <c r="G4" s="130">
        <v>1356</v>
      </c>
      <c r="H4" s="130">
        <v>1345</v>
      </c>
      <c r="I4" s="130">
        <v>1392</v>
      </c>
      <c r="J4" s="130">
        <v>1384</v>
      </c>
      <c r="K4" s="130">
        <v>1352</v>
      </c>
      <c r="L4" s="130">
        <v>1294</v>
      </c>
      <c r="M4" s="130">
        <v>1302</v>
      </c>
      <c r="N4" s="130">
        <v>1369</v>
      </c>
      <c r="O4" s="130">
        <v>1423</v>
      </c>
      <c r="P4" s="130">
        <v>1485</v>
      </c>
    </row>
    <row r="5" spans="3:16" x14ac:dyDescent="0.45">
      <c r="C5" s="130" t="s">
        <v>28</v>
      </c>
      <c r="D5" s="130"/>
      <c r="E5" s="130">
        <v>223</v>
      </c>
      <c r="F5" s="130">
        <v>220</v>
      </c>
      <c r="G5" s="130">
        <v>204</v>
      </c>
      <c r="H5" s="130">
        <v>230</v>
      </c>
      <c r="I5" s="130">
        <v>196</v>
      </c>
      <c r="J5" s="130">
        <v>207</v>
      </c>
      <c r="K5" s="130">
        <v>255</v>
      </c>
      <c r="L5" s="130">
        <v>336</v>
      </c>
      <c r="M5" s="130">
        <v>334</v>
      </c>
      <c r="N5" s="130">
        <v>309</v>
      </c>
      <c r="O5" s="130">
        <v>272</v>
      </c>
      <c r="P5" s="130">
        <v>236</v>
      </c>
    </row>
    <row r="6" spans="3:16" x14ac:dyDescent="0.45">
      <c r="C6" s="130" t="s">
        <v>29</v>
      </c>
      <c r="D6" s="130"/>
      <c r="E6" s="130">
        <v>1028</v>
      </c>
      <c r="F6" s="130">
        <v>1036</v>
      </c>
      <c r="G6" s="130">
        <v>901</v>
      </c>
      <c r="H6" s="130">
        <v>746</v>
      </c>
      <c r="I6" s="130">
        <v>757</v>
      </c>
      <c r="J6" s="130">
        <v>612</v>
      </c>
      <c r="K6" s="130">
        <v>594</v>
      </c>
      <c r="L6" s="130">
        <v>575</v>
      </c>
      <c r="M6" s="130">
        <v>593</v>
      </c>
      <c r="N6" s="130">
        <v>584</v>
      </c>
      <c r="O6" s="130">
        <v>629</v>
      </c>
      <c r="P6" s="130">
        <v>690</v>
      </c>
    </row>
    <row r="7" spans="3:16" ht="32.4" x14ac:dyDescent="0.45">
      <c r="C7" s="130" t="s">
        <v>30</v>
      </c>
      <c r="D7" s="130"/>
      <c r="E7" s="130"/>
      <c r="F7" s="130"/>
      <c r="G7" s="130"/>
      <c r="H7" s="130"/>
      <c r="I7" s="130"/>
      <c r="J7" s="130"/>
      <c r="K7" s="130"/>
      <c r="L7" s="130"/>
      <c r="M7" s="130"/>
      <c r="N7" s="130"/>
      <c r="O7" s="130"/>
      <c r="P7" s="130"/>
    </row>
    <row r="8" spans="3:16" x14ac:dyDescent="0.45">
      <c r="C8" s="130" t="s">
        <v>31</v>
      </c>
      <c r="D8" s="130"/>
      <c r="E8" s="130"/>
      <c r="F8" s="130"/>
      <c r="G8" s="130"/>
      <c r="H8" s="130"/>
      <c r="I8" s="130"/>
      <c r="J8" s="130"/>
      <c r="K8" s="130"/>
      <c r="L8" s="130"/>
      <c r="M8" s="130"/>
      <c r="N8" s="130"/>
      <c r="O8" s="130"/>
      <c r="P8" s="130"/>
    </row>
    <row r="9" spans="3:16" x14ac:dyDescent="0.45">
      <c r="C9" s="30"/>
      <c r="D9" s="30"/>
      <c r="E9" s="30">
        <f>SUM(E4:E8)</f>
        <v>2580</v>
      </c>
      <c r="F9" s="30">
        <f t="shared" ref="F9:P9" si="0">SUM(F4:F8)</f>
        <v>2585</v>
      </c>
      <c r="G9" s="30">
        <f t="shared" si="0"/>
        <v>2461</v>
      </c>
      <c r="H9" s="30">
        <f t="shared" si="0"/>
        <v>2321</v>
      </c>
      <c r="I9" s="30">
        <f t="shared" si="0"/>
        <v>2345</v>
      </c>
      <c r="J9" s="30">
        <f t="shared" si="0"/>
        <v>2203</v>
      </c>
      <c r="K9" s="30">
        <f t="shared" si="0"/>
        <v>2201</v>
      </c>
      <c r="L9" s="30">
        <f t="shared" si="0"/>
        <v>2205</v>
      </c>
      <c r="M9" s="30">
        <f t="shared" si="0"/>
        <v>2229</v>
      </c>
      <c r="N9" s="30">
        <f t="shared" si="0"/>
        <v>2262</v>
      </c>
      <c r="O9" s="30">
        <f t="shared" si="0"/>
        <v>2324</v>
      </c>
      <c r="P9" s="30">
        <f t="shared" si="0"/>
        <v>2411</v>
      </c>
    </row>
    <row r="12" spans="3:16" x14ac:dyDescent="0.45">
      <c r="C12" s="131" t="s">
        <v>32</v>
      </c>
    </row>
    <row r="14" spans="3:16" x14ac:dyDescent="0.45">
      <c r="C14" s="272" t="s">
        <v>33</v>
      </c>
      <c r="D14" s="22" t="s">
        <v>34</v>
      </c>
      <c r="E14" s="22" t="s">
        <v>35</v>
      </c>
    </row>
    <row r="15" spans="3:16" x14ac:dyDescent="0.45">
      <c r="C15" s="272"/>
      <c r="D15" s="22">
        <v>500</v>
      </c>
      <c r="E15" s="23">
        <f>ROUND(AVERAGE(E4:P4),0)</f>
        <v>1363</v>
      </c>
    </row>
    <row r="17" spans="3:5" x14ac:dyDescent="0.45">
      <c r="C17" s="272" t="s">
        <v>36</v>
      </c>
      <c r="D17" s="22" t="s">
        <v>37</v>
      </c>
      <c r="E17" s="22" t="s">
        <v>35</v>
      </c>
    </row>
    <row r="18" spans="3:5" x14ac:dyDescent="0.45">
      <c r="C18" s="272"/>
      <c r="D18" s="22">
        <v>600</v>
      </c>
      <c r="E18" s="22">
        <f>ROUND(AVERAGE(E5:P5),0)</f>
        <v>252</v>
      </c>
    </row>
  </sheetData>
  <mergeCells count="2">
    <mergeCell ref="C14:C15"/>
    <mergeCell ref="C17:C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ER Summary</vt:lpstr>
      <vt:lpstr>Total Baseline</vt:lpstr>
      <vt:lpstr>Project Emission</vt:lpstr>
      <vt:lpstr>Leakage</vt:lpstr>
      <vt:lpstr>Data parameters</vt:lpstr>
      <vt:lpstr>Baseline_AMS-III.D</vt:lpstr>
      <vt:lpstr>Baseline_AMS-I.F</vt:lpstr>
      <vt:lpstr>Average Number of Animals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Arijit Das</dc:creator>
  <cp:lastModifiedBy>H P</cp:lastModifiedBy>
  <cp:lastPrinted>2023-02-02T12:57:05Z</cp:lastPrinted>
  <dcterms:created xsi:type="dcterms:W3CDTF">2023-01-31T05:39:40Z</dcterms:created>
  <dcterms:modified xsi:type="dcterms:W3CDTF">2024-05-09T15:19:31Z</dcterms:modified>
</cp:coreProperties>
</file>