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1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iaoqun.Foo\Desktop\"/>
    </mc:Choice>
  </mc:AlternateContent>
  <xr:revisionPtr revIDLastSave="0" documentId="13_ncr:1_{431F5D47-3780-493B-94CB-2DE53FFDD5E3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ER calculatio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1" l="1"/>
  <c r="C24" i="1"/>
  <c r="C11" i="1"/>
  <c r="D24" i="1" s="1"/>
  <c r="G30" i="1"/>
  <c r="F30" i="1"/>
  <c r="C26" i="1" l="1"/>
  <c r="C18" i="1"/>
  <c r="C20" i="1" s="1"/>
  <c r="E24" i="1"/>
  <c r="H24" i="1" s="1"/>
  <c r="C25" i="1"/>
  <c r="C28" i="1"/>
  <c r="C27" i="1"/>
  <c r="D26" i="1"/>
  <c r="D29" i="1"/>
  <c r="D28" i="1"/>
  <c r="D27" i="1"/>
  <c r="D25" i="1"/>
  <c r="E26" i="1" l="1"/>
  <c r="H26" i="1" s="1"/>
  <c r="E28" i="1"/>
  <c r="H28" i="1" s="1"/>
  <c r="E29" i="1"/>
  <c r="H29" i="1" s="1"/>
  <c r="C30" i="1"/>
  <c r="E25" i="1"/>
  <c r="H25" i="1" s="1"/>
  <c r="E27" i="1"/>
  <c r="H27" i="1" s="1"/>
  <c r="H30" i="1" l="1"/>
  <c r="E30" i="1"/>
</calcChain>
</file>

<file path=xl/sharedStrings.xml><?xml version="1.0" encoding="utf-8"?>
<sst xmlns="http://schemas.openxmlformats.org/spreadsheetml/2006/main" count="39" uniqueCount="35">
  <si>
    <t>30MW BMT Solar Power Project</t>
  </si>
  <si>
    <t>Description</t>
  </si>
  <si>
    <t>Value</t>
  </si>
  <si>
    <t>Data source</t>
  </si>
  <si>
    <t>Installed Capacity of Project units (MW)</t>
  </si>
  <si>
    <t>Power Purchase Agreement (PPA)</t>
  </si>
  <si>
    <t>BASELINE DATA</t>
  </si>
  <si>
    <t xml:space="preserve">Name of Grid </t>
  </si>
  <si>
    <t>Vietnam Power Grid</t>
  </si>
  <si>
    <r>
      <t>Operating Margin - OM (tCO</t>
    </r>
    <r>
      <rPr>
        <vertAlign val="subscript"/>
        <sz val="9"/>
        <rFont val="Verdana"/>
        <family val="2"/>
      </rPr>
      <t>2</t>
    </r>
    <r>
      <rPr>
        <sz val="9"/>
        <rFont val="Verdana"/>
        <family val="2"/>
      </rPr>
      <t>e/MWh)</t>
    </r>
  </si>
  <si>
    <t>http://www.dcc.gov.vn/van-ban-phap-luat/1111/Nghien-cuu,-xay-dung-he-so-phat-thai-(EF)-cua-luoi-dien-Viet-Nam-nam-2021-(k%C3%A8m-CV-327/BDKH-PTCBT).html</t>
  </si>
  <si>
    <r>
      <t>Built Margin - BM (tCO</t>
    </r>
    <r>
      <rPr>
        <vertAlign val="subscript"/>
        <sz val="9"/>
        <rFont val="Verdana"/>
        <family val="2"/>
      </rPr>
      <t>2</t>
    </r>
    <r>
      <rPr>
        <sz val="9"/>
        <rFont val="Verdana"/>
        <family val="2"/>
      </rPr>
      <t>e/MWh)</t>
    </r>
  </si>
  <si>
    <r>
      <t>Combined Margin - CM (tCO</t>
    </r>
    <r>
      <rPr>
        <vertAlign val="subscript"/>
        <sz val="9"/>
        <rFont val="Verdana"/>
        <family val="2"/>
      </rPr>
      <t>2</t>
    </r>
    <r>
      <rPr>
        <sz val="9"/>
        <rFont val="Verdana"/>
        <family val="2"/>
      </rPr>
      <t>e/MWh)</t>
    </r>
  </si>
  <si>
    <t>Electricity Generation</t>
  </si>
  <si>
    <t>Operating hours (h/y)</t>
  </si>
  <si>
    <t>-</t>
  </si>
  <si>
    <t>Electricity export to the grid (MWh/y)</t>
  </si>
  <si>
    <t>Pvsyst Report - ERS Energy Sdn Bhd (Malaysia)</t>
  </si>
  <si>
    <t>Emission Reduction</t>
  </si>
  <si>
    <r>
      <t>Baseline Emission (tCO</t>
    </r>
    <r>
      <rPr>
        <vertAlign val="subscript"/>
        <sz val="9"/>
        <rFont val="Verdana"/>
        <family val="2"/>
      </rPr>
      <t>2</t>
    </r>
    <r>
      <rPr>
        <sz val="9"/>
        <rFont val="Verdana"/>
        <family val="2"/>
      </rPr>
      <t>e/y)</t>
    </r>
  </si>
  <si>
    <t>Calculated</t>
  </si>
  <si>
    <r>
      <t>Project Emission (tCO</t>
    </r>
    <r>
      <rPr>
        <vertAlign val="subscript"/>
        <sz val="9"/>
        <rFont val="Verdana"/>
        <family val="2"/>
      </rPr>
      <t>2</t>
    </r>
    <r>
      <rPr>
        <sz val="9"/>
        <rFont val="Verdana"/>
        <family val="2"/>
      </rPr>
      <t>e/y)</t>
    </r>
  </si>
  <si>
    <t>As per methodology ACM0002 (Version 21.0)</t>
  </si>
  <si>
    <r>
      <t>Emission Reduction (tCO</t>
    </r>
    <r>
      <rPr>
        <vertAlign val="subscript"/>
        <sz val="9"/>
        <rFont val="Verdana"/>
        <family val="2"/>
      </rPr>
      <t>2</t>
    </r>
    <r>
      <rPr>
        <sz val="9"/>
        <rFont val="Verdana"/>
        <family val="2"/>
      </rPr>
      <t>e/y)</t>
    </r>
  </si>
  <si>
    <t>II. ER CALCULATION SHEET FOR 30MW BMT SOLAR POWER PROJECT</t>
  </si>
  <si>
    <t xml:space="preserve">Year </t>
  </si>
  <si>
    <t xml:space="preserve">Net electricity supplied to the grid (EGfacility,y) (MWh) </t>
  </si>
  <si>
    <t>Emission Factor (EFgrid, CM, y) (tCO2e/MWh)</t>
  </si>
  <si>
    <t>Estimation of baseline emission (BEy)
(tCO2e)</t>
  </si>
  <si>
    <t>Estimation of project emission (PEy) (tCO2e)</t>
  </si>
  <si>
    <t>Estimation of leakage (LEy)
(tCO2e)</t>
  </si>
  <si>
    <t>Estimation of emission reductions (ERy) (tCO2e)</t>
  </si>
  <si>
    <t>2024 (8 months only)</t>
  </si>
  <si>
    <t>2029 (4 months only)</t>
  </si>
  <si>
    <t>Total estimated reductions in the second crediting period (tCO2e)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</si>
</sst>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\ _₫_-;\-* #,##0.00\ _₫_-;_-* &quot;-&quot;??\ _₫_-;_-@_-"/>
    <numFmt numFmtId="165" formatCode="0.0000"/>
    <numFmt numFmtId="166" formatCode="#,##0_ ;\-#,##0\ "/>
    <numFmt numFmtId="167" formatCode="_ * #,##0_ ;_ * \-#,##0_ ;_ * &quot;-&quot;??_ ;_ @_ "/>
  </numFmts>
  <fonts count="14">
    <font>
      <sz val="11"/>
      <color theme="1"/>
      <name val="Calibri"/>
      <family val="2"/>
      <charset val="163"/>
      <scheme val="minor"/>
    </font>
    <font>
      <sz val="12"/>
      <name val="宋体"/>
      <charset val="134"/>
    </font>
    <font>
      <sz val="10"/>
      <name val="Arial"/>
      <family val="2"/>
    </font>
    <font>
      <b/>
      <sz val="9"/>
      <color indexed="9"/>
      <name val="Verdana"/>
      <family val="2"/>
    </font>
    <font>
      <sz val="9"/>
      <color indexed="9"/>
      <name val="Verdana"/>
      <family val="2"/>
    </font>
    <font>
      <i/>
      <sz val="9"/>
      <color indexed="9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indexed="8"/>
      <name val="Verdana"/>
      <family val="2"/>
    </font>
    <font>
      <vertAlign val="subscript"/>
      <sz val="9"/>
      <name val="Verdana"/>
      <family val="2"/>
    </font>
    <font>
      <sz val="9"/>
      <color indexed="8"/>
      <name val="Verdana"/>
      <family val="2"/>
    </font>
    <font>
      <sz val="11"/>
      <color theme="1"/>
      <name val="Calibri"/>
      <family val="2"/>
      <charset val="163"/>
      <scheme val="minor"/>
    </font>
    <font>
      <u/>
      <sz val="11"/>
      <color theme="10"/>
      <name val="Calibri"/>
      <family val="2"/>
      <charset val="163"/>
      <scheme val="minor"/>
    </font>
    <font>
      <sz val="9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2">
    <xf numFmtId="0" fontId="0" fillId="0" borderId="0" xfId="0"/>
    <xf numFmtId="0" fontId="13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3" borderId="0" xfId="0" applyFont="1" applyFill="1" applyAlignment="1">
      <alignment vertical="center"/>
    </xf>
    <xf numFmtId="0" fontId="8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0" xfId="0" applyFont="1"/>
    <xf numFmtId="0" fontId="6" fillId="4" borderId="2" xfId="0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6" fontId="10" fillId="0" borderId="0" xfId="1" applyNumberFormat="1" applyFont="1" applyBorder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66" fontId="8" fillId="0" borderId="7" xfId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67" fontId="13" fillId="0" borderId="0" xfId="0" applyNumberFormat="1" applyFont="1"/>
    <xf numFmtId="3" fontId="10" fillId="0" borderId="0" xfId="1" applyNumberFormat="1" applyFont="1" applyBorder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 wrapText="1"/>
    </xf>
    <xf numFmtId="3" fontId="10" fillId="0" borderId="11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12" xfId="1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2" fillId="0" borderId="1" xfId="3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</cellXfs>
  <cellStyles count="5">
    <cellStyle name="Comma" xfId="1" builtinId="3"/>
    <cellStyle name="Comma 2" xfId="2" xr:uid="{00000000-0005-0000-0000-000001000000}"/>
    <cellStyle name="Hyperlink" xfId="3" builtinId="8"/>
    <cellStyle name="Normal" xfId="0" builtinId="0"/>
    <cellStyle name="Normal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dcc.gov.vn/van-ban-phap-luat/1111/Nghien-cuu,-xay-dung-he-so-phat-thai-(EF)-cua-luoi-dien-Viet-Nam-nam-2021-(k%C3%A8m-CV-327/BDKH-PTCBT).html" TargetMode="External"/><Relationship Id="rId2" Type="http://schemas.openxmlformats.org/officeDocument/2006/relationships/hyperlink" Target="http://www.dcc.gov.vn/van-ban-phap-luat/1111/Nghien-cuu,-xay-dung-he-so-phat-thai-(EF)-cua-luoi-dien-Viet-Nam-nam-2021-(k%C3%A8m-CV-327/BDKH-PTCBT).html" TargetMode="External"/><Relationship Id="rId1" Type="http://schemas.openxmlformats.org/officeDocument/2006/relationships/hyperlink" Target="http://www.dcc.gov.vn/van-ban-phap-luat/1111/Nghien-cuu,-xay-dung-he-so-phat-thai-(EF)-cua-luoi-dien-Viet-Nam-nam-2021-(k%C3%A8m-CV-327/BDKH-PTCBT).html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63"/>
  <sheetViews>
    <sheetView tabSelected="1" workbookViewId="0">
      <selection activeCell="K20" sqref="K20"/>
    </sheetView>
  </sheetViews>
  <sheetFormatPr defaultRowHeight="11.25"/>
  <cols>
    <col min="1" max="1" width="2.7109375" style="1" customWidth="1"/>
    <col min="2" max="2" width="38.28515625" style="1" customWidth="1"/>
    <col min="3" max="3" width="18.28515625" style="1" customWidth="1"/>
    <col min="4" max="8" width="18.140625" style="1" customWidth="1"/>
    <col min="9" max="16384" width="9.140625" style="1"/>
  </cols>
  <sheetData>
    <row r="2" spans="2:8">
      <c r="B2" s="2" t="s">
        <v>0</v>
      </c>
      <c r="C2" s="3"/>
      <c r="D2" s="4"/>
      <c r="E2" s="4"/>
      <c r="F2" s="4"/>
      <c r="G2" s="4"/>
      <c r="H2" s="4"/>
    </row>
    <row r="3" spans="2:8">
      <c r="B3" s="5"/>
      <c r="C3" s="6"/>
      <c r="D3" s="7"/>
      <c r="E3" s="7"/>
      <c r="F3" s="7"/>
      <c r="G3" s="7"/>
      <c r="H3" s="7"/>
    </row>
    <row r="4" spans="2:8">
      <c r="B4" s="9" t="s">
        <v>1</v>
      </c>
      <c r="C4" s="10" t="s">
        <v>2</v>
      </c>
      <c r="D4" s="41" t="s">
        <v>3</v>
      </c>
      <c r="E4" s="41"/>
      <c r="F4" s="41"/>
      <c r="G4" s="41"/>
      <c r="H4" s="41"/>
    </row>
    <row r="5" spans="2:8">
      <c r="B5" s="11" t="s">
        <v>4</v>
      </c>
      <c r="C5" s="12">
        <v>30</v>
      </c>
      <c r="D5" s="36" t="s">
        <v>5</v>
      </c>
      <c r="E5" s="37"/>
      <c r="F5" s="37"/>
      <c r="G5" s="37"/>
      <c r="H5" s="38"/>
    </row>
    <row r="6" spans="2:8">
      <c r="B6" s="13"/>
      <c r="C6" s="12"/>
      <c r="D6" s="39"/>
      <c r="E6" s="39"/>
      <c r="F6" s="39"/>
      <c r="G6" s="39"/>
      <c r="H6" s="39"/>
    </row>
    <row r="7" spans="2:8">
      <c r="B7" s="14" t="s">
        <v>6</v>
      </c>
      <c r="C7" s="12"/>
      <c r="D7" s="39"/>
      <c r="E7" s="39"/>
      <c r="F7" s="39"/>
      <c r="G7" s="39"/>
      <c r="H7" s="39"/>
    </row>
    <row r="8" spans="2:8">
      <c r="B8" s="13" t="s">
        <v>7</v>
      </c>
      <c r="C8" s="12" t="s">
        <v>8</v>
      </c>
      <c r="D8" s="39"/>
      <c r="E8" s="39"/>
      <c r="F8" s="39"/>
      <c r="G8" s="39"/>
      <c r="H8" s="39"/>
    </row>
    <row r="9" spans="2:8" ht="15">
      <c r="B9" s="13" t="s">
        <v>9</v>
      </c>
      <c r="C9" s="15">
        <v>0.93340000000000001</v>
      </c>
      <c r="D9" s="40" t="s">
        <v>10</v>
      </c>
      <c r="E9" s="39"/>
      <c r="F9" s="39"/>
      <c r="G9" s="39"/>
      <c r="H9" s="39"/>
    </row>
    <row r="10" spans="2:8" ht="15">
      <c r="B10" s="13" t="s">
        <v>11</v>
      </c>
      <c r="C10" s="15">
        <v>0.41970000000000002</v>
      </c>
      <c r="D10" s="40" t="s">
        <v>10</v>
      </c>
      <c r="E10" s="39"/>
      <c r="F10" s="39"/>
      <c r="G10" s="39"/>
      <c r="H10" s="39"/>
    </row>
    <row r="11" spans="2:8" ht="15">
      <c r="B11" s="13" t="s">
        <v>12</v>
      </c>
      <c r="C11" s="15">
        <f>C9*0.75+C10*0.25</f>
        <v>0.80497500000000011</v>
      </c>
      <c r="D11" s="40" t="s">
        <v>10</v>
      </c>
      <c r="E11" s="39"/>
      <c r="F11" s="39"/>
      <c r="G11" s="39"/>
      <c r="H11" s="39"/>
    </row>
    <row r="12" spans="2:8">
      <c r="B12" s="16"/>
      <c r="C12" s="17"/>
      <c r="D12" s="36"/>
      <c r="E12" s="37"/>
      <c r="F12" s="37"/>
      <c r="G12" s="37"/>
      <c r="H12" s="38"/>
    </row>
    <row r="13" spans="2:8">
      <c r="B13" s="14" t="s">
        <v>13</v>
      </c>
      <c r="C13" s="17"/>
      <c r="D13" s="39"/>
      <c r="E13" s="39"/>
      <c r="F13" s="39"/>
      <c r="G13" s="39"/>
      <c r="H13" s="39"/>
    </row>
    <row r="14" spans="2:8">
      <c r="B14" s="16" t="s">
        <v>14</v>
      </c>
      <c r="C14" s="17">
        <v>8760</v>
      </c>
      <c r="D14" s="39" t="s">
        <v>15</v>
      </c>
      <c r="E14" s="39"/>
      <c r="F14" s="39"/>
      <c r="G14" s="39"/>
      <c r="H14" s="39"/>
    </row>
    <row r="15" spans="2:8">
      <c r="B15" s="16" t="s">
        <v>16</v>
      </c>
      <c r="C15" s="18">
        <v>43224</v>
      </c>
      <c r="D15" s="39" t="s">
        <v>17</v>
      </c>
      <c r="E15" s="39"/>
      <c r="F15" s="39"/>
      <c r="G15" s="39"/>
      <c r="H15" s="39"/>
    </row>
    <row r="16" spans="2:8">
      <c r="B16" s="16"/>
      <c r="C16" s="17"/>
      <c r="D16" s="39"/>
      <c r="E16" s="39"/>
      <c r="F16" s="39"/>
      <c r="G16" s="39"/>
      <c r="H16" s="39"/>
    </row>
    <row r="17" spans="2:8">
      <c r="B17" s="14" t="s">
        <v>18</v>
      </c>
      <c r="C17" s="19"/>
      <c r="D17" s="39"/>
      <c r="E17" s="39"/>
      <c r="F17" s="39"/>
      <c r="G17" s="39"/>
      <c r="H17" s="39"/>
    </row>
    <row r="18" spans="2:8" ht="14.25">
      <c r="B18" s="16" t="s">
        <v>19</v>
      </c>
      <c r="C18" s="19">
        <f>C15*C11</f>
        <v>34794.239400000006</v>
      </c>
      <c r="D18" s="39" t="s">
        <v>20</v>
      </c>
      <c r="E18" s="39"/>
      <c r="F18" s="39"/>
      <c r="G18" s="39"/>
      <c r="H18" s="39"/>
    </row>
    <row r="19" spans="2:8" ht="14.25">
      <c r="B19" s="16" t="s">
        <v>21</v>
      </c>
      <c r="C19" s="19">
        <v>0</v>
      </c>
      <c r="D19" s="39" t="s">
        <v>22</v>
      </c>
      <c r="E19" s="39"/>
      <c r="F19" s="39"/>
      <c r="G19" s="39"/>
      <c r="H19" s="39"/>
    </row>
    <row r="20" spans="2:8" ht="14.25">
      <c r="B20" s="16" t="s">
        <v>23</v>
      </c>
      <c r="C20" s="19">
        <f>C18-C19</f>
        <v>34794.239400000006</v>
      </c>
      <c r="D20" s="39" t="s">
        <v>20</v>
      </c>
      <c r="E20" s="39"/>
      <c r="F20" s="39"/>
      <c r="G20" s="39"/>
      <c r="H20" s="39"/>
    </row>
    <row r="21" spans="2:8">
      <c r="B21" s="20"/>
      <c r="C21" s="20"/>
      <c r="D21" s="20"/>
      <c r="E21" s="20"/>
      <c r="F21" s="20"/>
      <c r="G21" s="20"/>
    </row>
    <row r="22" spans="2:8" ht="12" thickBot="1">
      <c r="B22" s="8" t="s">
        <v>24</v>
      </c>
      <c r="C22" s="8"/>
      <c r="D22" s="8"/>
      <c r="E22" s="8"/>
      <c r="F22" s="8"/>
      <c r="G22" s="8"/>
      <c r="H22" s="8"/>
    </row>
    <row r="23" spans="2:8" ht="56.25">
      <c r="B23" s="21" t="s">
        <v>25</v>
      </c>
      <c r="C23" s="22" t="s">
        <v>26</v>
      </c>
      <c r="D23" s="22" t="s">
        <v>27</v>
      </c>
      <c r="E23" s="22" t="s">
        <v>28</v>
      </c>
      <c r="F23" s="22" t="s">
        <v>29</v>
      </c>
      <c r="G23" s="22" t="s">
        <v>30</v>
      </c>
      <c r="H23" s="23" t="s">
        <v>31</v>
      </c>
    </row>
    <row r="24" spans="2:8" ht="17.25" customHeight="1">
      <c r="B24" s="24" t="s">
        <v>32</v>
      </c>
      <c r="C24" s="25">
        <f>$C$15/12*8</f>
        <v>28816</v>
      </c>
      <c r="D24" s="26">
        <f t="shared" ref="D24:D29" si="0">$C$11</f>
        <v>0.80497500000000011</v>
      </c>
      <c r="E24" s="31">
        <f t="shared" ref="E24:E29" si="1">C24*D24</f>
        <v>23196.159600000003</v>
      </c>
      <c r="F24" s="32">
        <v>0</v>
      </c>
      <c r="G24" s="32">
        <v>0</v>
      </c>
      <c r="H24" s="33">
        <f t="shared" ref="H24:H29" si="2">E24-F24-G24</f>
        <v>23196.159600000003</v>
      </c>
    </row>
    <row r="25" spans="2:8" ht="17.25" customHeight="1">
      <c r="B25" s="24">
        <v>2025</v>
      </c>
      <c r="C25" s="25">
        <f>$C$15</f>
        <v>43224</v>
      </c>
      <c r="D25" s="26">
        <f t="shared" si="0"/>
        <v>0.80497500000000011</v>
      </c>
      <c r="E25" s="31">
        <f t="shared" si="1"/>
        <v>34794.239400000006</v>
      </c>
      <c r="F25" s="32">
        <v>0</v>
      </c>
      <c r="G25" s="32">
        <v>0</v>
      </c>
      <c r="H25" s="33">
        <f t="shared" si="2"/>
        <v>34794.239400000006</v>
      </c>
    </row>
    <row r="26" spans="2:8" ht="17.25" customHeight="1">
      <c r="B26" s="24">
        <v>2026</v>
      </c>
      <c r="C26" s="25">
        <f>$C$15</f>
        <v>43224</v>
      </c>
      <c r="D26" s="26">
        <f t="shared" si="0"/>
        <v>0.80497500000000011</v>
      </c>
      <c r="E26" s="31">
        <f t="shared" si="1"/>
        <v>34794.239400000006</v>
      </c>
      <c r="F26" s="32">
        <v>0</v>
      </c>
      <c r="G26" s="32">
        <v>0</v>
      </c>
      <c r="H26" s="33">
        <f t="shared" si="2"/>
        <v>34794.239400000006</v>
      </c>
    </row>
    <row r="27" spans="2:8" ht="17.25" customHeight="1">
      <c r="B27" s="24">
        <v>2027</v>
      </c>
      <c r="C27" s="25">
        <f>$C$15</f>
        <v>43224</v>
      </c>
      <c r="D27" s="26">
        <f t="shared" si="0"/>
        <v>0.80497500000000011</v>
      </c>
      <c r="E27" s="31">
        <f t="shared" si="1"/>
        <v>34794.239400000006</v>
      </c>
      <c r="F27" s="32">
        <v>0</v>
      </c>
      <c r="G27" s="32">
        <v>0</v>
      </c>
      <c r="H27" s="33">
        <f t="shared" si="2"/>
        <v>34794.239400000006</v>
      </c>
    </row>
    <row r="28" spans="2:8" ht="17.25" customHeight="1">
      <c r="B28" s="24">
        <v>2028</v>
      </c>
      <c r="C28" s="25">
        <f>$C$15</f>
        <v>43224</v>
      </c>
      <c r="D28" s="26">
        <f t="shared" si="0"/>
        <v>0.80497500000000011</v>
      </c>
      <c r="E28" s="31">
        <f t="shared" si="1"/>
        <v>34794.239400000006</v>
      </c>
      <c r="F28" s="32">
        <v>0</v>
      </c>
      <c r="G28" s="32">
        <v>0</v>
      </c>
      <c r="H28" s="33">
        <f t="shared" si="2"/>
        <v>34794.239400000006</v>
      </c>
    </row>
    <row r="29" spans="2:8" ht="17.25" customHeight="1">
      <c r="B29" s="24" t="s">
        <v>33</v>
      </c>
      <c r="C29" s="25">
        <f>$C$15/12*4</f>
        <v>14408</v>
      </c>
      <c r="D29" s="26">
        <f t="shared" si="0"/>
        <v>0.80497500000000011</v>
      </c>
      <c r="E29" s="31">
        <f t="shared" si="1"/>
        <v>11598.079800000001</v>
      </c>
      <c r="F29" s="32">
        <v>0</v>
      </c>
      <c r="G29" s="32">
        <v>0</v>
      </c>
      <c r="H29" s="33">
        <f t="shared" si="2"/>
        <v>11598.079800000001</v>
      </c>
    </row>
    <row r="30" spans="2:8" ht="23.25" thickBot="1">
      <c r="B30" s="27" t="s">
        <v>34</v>
      </c>
      <c r="C30" s="28">
        <f>SUM(C24:C29)</f>
        <v>216120</v>
      </c>
      <c r="D30" s="29" t="s">
        <v>15</v>
      </c>
      <c r="E30" s="34">
        <f>SUM(E24:E29)</f>
        <v>173971.19700000004</v>
      </c>
      <c r="F30" s="34">
        <f>SUM(F24:F29)</f>
        <v>0</v>
      </c>
      <c r="G30" s="34">
        <f>SUM(G24:G29)</f>
        <v>0</v>
      </c>
      <c r="H30" s="35">
        <f>SUM(H24:H29)</f>
        <v>173971.19700000004</v>
      </c>
    </row>
    <row r="43" ht="16.5" customHeight="1"/>
    <row r="44" ht="16.5" customHeight="1"/>
    <row r="45" ht="16.5" customHeight="1"/>
    <row r="46" ht="16.5" customHeight="1"/>
    <row r="53" spans="9:10">
      <c r="I53" s="30"/>
    </row>
    <row r="60" spans="9:10" ht="16.5" customHeight="1"/>
    <row r="61" spans="9:10" ht="16.5" customHeight="1"/>
    <row r="62" spans="9:10" ht="16.5" customHeight="1"/>
    <row r="63" spans="9:10" ht="16.5" customHeight="1">
      <c r="J63" s="30"/>
    </row>
  </sheetData>
  <mergeCells count="17">
    <mergeCell ref="D10:H10"/>
    <mergeCell ref="D11:H11"/>
    <mergeCell ref="D4:H4"/>
    <mergeCell ref="D5:H5"/>
    <mergeCell ref="D6:H6"/>
    <mergeCell ref="D7:H7"/>
    <mergeCell ref="D8:H8"/>
    <mergeCell ref="D9:H9"/>
    <mergeCell ref="D12:H12"/>
    <mergeCell ref="D13:H13"/>
    <mergeCell ref="D15:H15"/>
    <mergeCell ref="D20:H20"/>
    <mergeCell ref="D14:H14"/>
    <mergeCell ref="D17:H17"/>
    <mergeCell ref="D18:H18"/>
    <mergeCell ref="D16:H16"/>
    <mergeCell ref="D19:H19"/>
  </mergeCells>
  <hyperlinks>
    <hyperlink ref="D9" r:id="rId1" xr:uid="{96419AA9-9CFB-4893-811C-B64F56E2184C}"/>
    <hyperlink ref="D10" r:id="rId2" xr:uid="{13464098-E1A6-407C-9F37-62153E840ED8}"/>
    <hyperlink ref="D11" r:id="rId3" xr:uid="{3260DD8F-C134-49EF-B977-F2A130945812}"/>
  </hyperlinks>
  <pageMargins left="0.7" right="0.7" top="0.75" bottom="0.75" header="0.3" footer="0.3"/>
  <pageSetup orientation="portrait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7BB49D4985E74996A095C05D230F86" ma:contentTypeVersion="13" ma:contentTypeDescription="Create a new document." ma:contentTypeScope="" ma:versionID="8007f1f2a6600757e0ca59fe6abddfdb">
  <xsd:schema xmlns:xsd="http://www.w3.org/2001/XMLSchema" xmlns:xs="http://www.w3.org/2001/XMLSchema" xmlns:p="http://schemas.microsoft.com/office/2006/metadata/properties" xmlns:ns2="71e3c10c-a7d3-4e06-a1c2-7835a18b2270" xmlns:ns3="3b983804-f52d-448d-acc4-e13d027b620f" targetNamespace="http://schemas.microsoft.com/office/2006/metadata/properties" ma:root="true" ma:fieldsID="c688e2ac6985c4b89662eb845eb4d80f" ns2:_="" ns3:_="">
    <xsd:import namespace="71e3c10c-a7d3-4e06-a1c2-7835a18b2270"/>
    <xsd:import namespace="3b983804-f52d-448d-acc4-e13d027b62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e3c10c-a7d3-4e06-a1c2-7835a18b22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c490ca4-f083-4442-aaab-3695442257e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983804-f52d-448d-acc4-e13d027b620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cf007eac-9fa7-43dc-b2cc-63ae3e471dde}" ma:internalName="TaxCatchAll" ma:showField="CatchAllData" ma:web="3b983804-f52d-448d-acc4-e13d027b62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F2A7D18-EC29-4A74-967E-80DF3758C54B}"/>
</file>

<file path=customXml/itemProps2.xml><?xml version="1.0" encoding="utf-8"?>
<ds:datastoreItem xmlns:ds="http://schemas.openxmlformats.org/officeDocument/2006/customXml" ds:itemID="{02C3B7D7-6543-4034-BA74-A2863D0DB3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Giang_INTRACO</dc:creator>
  <cp:keywords/>
  <dc:description/>
  <cp:lastModifiedBy>Tarpan  Ghosh</cp:lastModifiedBy>
  <cp:revision/>
  <dcterms:created xsi:type="dcterms:W3CDTF">2011-03-21T02:25:42Z</dcterms:created>
  <dcterms:modified xsi:type="dcterms:W3CDTF">2024-05-24T06:39:28Z</dcterms:modified>
  <cp:category/>
  <cp:contentStatus/>
</cp:coreProperties>
</file>