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30" windowWidth="15480" windowHeight="8640"/>
  </bookViews>
  <sheets>
    <sheet name="Revised CER calcualtion" sheetId="1" r:id="rId1"/>
    <sheet name="CER values for crediting period" sheetId="2" r:id="rId2"/>
  </sheets>
  <calcPr calcId="145621"/>
</workbook>
</file>

<file path=xl/calcChain.xml><?xml version="1.0" encoding="utf-8"?>
<calcChain xmlns="http://schemas.openxmlformats.org/spreadsheetml/2006/main">
  <c r="F4" i="1" l="1"/>
  <c r="F5" i="1" s="1"/>
  <c r="F10" i="1" s="1"/>
  <c r="E4" i="1"/>
  <c r="E5" i="1" s="1"/>
  <c r="E10" i="1" s="1"/>
  <c r="D4" i="1"/>
  <c r="D5" i="1" s="1"/>
  <c r="D10" i="1" s="1"/>
  <c r="C11" i="2" l="1"/>
  <c r="C7" i="2"/>
  <c r="C6" i="2"/>
  <c r="C9" i="2"/>
  <c r="C10" i="2"/>
  <c r="C8" i="2"/>
  <c r="C3" i="2"/>
  <c r="C5" i="2"/>
  <c r="C4" i="2"/>
  <c r="C2" i="2"/>
  <c r="C12" i="2" l="1"/>
  <c r="C14" i="2" s="1"/>
</calcChain>
</file>

<file path=xl/comments1.xml><?xml version="1.0" encoding="utf-8"?>
<comments xmlns="http://schemas.openxmlformats.org/spreadsheetml/2006/main">
  <authors>
    <author>Saujanya</author>
  </authors>
  <commentList>
    <comment ref="D5" authorId="0">
      <text>
        <r>
          <rPr>
            <b/>
            <sz val="9"/>
            <color indexed="81"/>
            <rFont val="Tahoma"/>
            <family val="2"/>
          </rPr>
          <t>Saujanya:</t>
        </r>
        <r>
          <rPr>
            <sz val="9"/>
            <color indexed="81"/>
            <rFont val="Tahoma"/>
            <family val="2"/>
          </rPr>
          <t xml:space="preserve">
Rounding down is shown in line with the registered PDD.</t>
        </r>
      </text>
    </comment>
  </commentList>
</comments>
</file>

<file path=xl/sharedStrings.xml><?xml version="1.0" encoding="utf-8"?>
<sst xmlns="http://schemas.openxmlformats.org/spreadsheetml/2006/main" count="33" uniqueCount="33">
  <si>
    <t>Project Capacity (1)</t>
  </si>
  <si>
    <t>MW</t>
  </si>
  <si>
    <t>%</t>
  </si>
  <si>
    <t>PLF (2)</t>
  </si>
  <si>
    <t>Operating Hours per Year (3)</t>
  </si>
  <si>
    <t>GWh</t>
  </si>
  <si>
    <t>tCO2e/MWh</t>
  </si>
  <si>
    <t>Registered PDD Estimate</t>
  </si>
  <si>
    <t>Revised Estimate</t>
  </si>
  <si>
    <t>Revised Estimate incorporating changes in capacity</t>
  </si>
  <si>
    <t>Parameters</t>
  </si>
  <si>
    <t>Unit</t>
  </si>
  <si>
    <t xml:space="preserve">EGy (4) </t>
  </si>
  <si>
    <t>EGy was underestimated while computing emission reductions in the registered PDD. The estimation of CERs was incorrect on the account of grid emission factor that was multiplied two times with the net electricity exported to the grid.</t>
  </si>
  <si>
    <t>Years</t>
  </si>
  <si>
    <r>
      <t>Annual estimation of emission reductions in tonnes of CO</t>
    </r>
    <r>
      <rPr>
        <b/>
        <vertAlign val="subscript"/>
        <sz val="11"/>
        <color theme="1"/>
        <rFont val="Times New Roman"/>
        <family val="1"/>
      </rPr>
      <t>2</t>
    </r>
    <r>
      <rPr>
        <b/>
        <sz val="11"/>
        <color theme="1"/>
        <rFont val="Times New Roman"/>
        <family val="1"/>
      </rPr>
      <t>e</t>
    </r>
    <r>
      <rPr>
        <sz val="8"/>
        <color theme="1"/>
        <rFont val="Times New Roman"/>
        <family val="1"/>
      </rPr>
      <t> </t>
    </r>
  </si>
  <si>
    <t>Total Estimated Reductions (tonnes of CO2e)</t>
  </si>
  <si>
    <t>Total number of crediting years</t>
  </si>
  <si>
    <t>Annual average over the crediting period of estimated reductions (tonnes of CO2e)</t>
  </si>
  <si>
    <t>01 July 2004 to 30 June 2005</t>
  </si>
  <si>
    <t>01 July 2005 to 30 June 2006</t>
  </si>
  <si>
    <t>01 July 2006 to 30 June 2007</t>
  </si>
  <si>
    <t>Emission Factor (5)</t>
  </si>
  <si>
    <t>CERs (4 * 5)</t>
  </si>
  <si>
    <t>* 07 WEGs were decommissioned on 02 June 2008 hence CER estimation has been done for 58 WEGs upto May 2008 and for later period for 54 WEGs</t>
  </si>
  <si>
    <t>10 years</t>
  </si>
  <si>
    <t>01 July 2007 to 30 June 2008 *</t>
  </si>
  <si>
    <t>01 July 2008 to 30 June 2009</t>
  </si>
  <si>
    <t>01 July 2009 to 30 June 2010</t>
  </si>
  <si>
    <t>01 July 2011 to 30 June 2012</t>
  </si>
  <si>
    <t>01 July 2010 to 30 June 2011</t>
  </si>
  <si>
    <t>01 July 2012 to 30 June 2013</t>
  </si>
  <si>
    <t>01 July 2013 to 30 June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</si>
</sst>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_ * #,##0.00_ ;_ * \-#,##0.00_ ;_ * &quot;-&quot;??_ ;_ @_ "/>
    <numFmt numFmtId="165" formatCode="_(* #,##0.000_);_(* \(#,##0.000\);_(* &quot;-&quot;??_);_(@_)"/>
    <numFmt numFmtId="166" formatCode="_(* #,##0.0_);_(* \(#,##0.0\);_(* &quot;-&quot;??_);_(@_)"/>
    <numFmt numFmtId="167" formatCode="_(* #,##0_);_(* \(#,##0\);_(* &quot;-&quot;??_);_(@_)"/>
    <numFmt numFmtId="168" formatCode="_(* #,##0.00000_);_(* \(#,##0.00000\);_(* &quot;-&quot;??_);_(@_)"/>
  </numFmts>
  <fonts count="10" x14ac:knownFonts="1">
    <font>
      <sz val="11"/>
      <color theme="1"/>
      <name val="Calibri"/>
      <family val="2"/>
      <scheme val="minor"/>
    </font>
    <font>
      <sz val="11"/>
      <color theme="1"/>
      <name val="Calibri"/>
      <family val="2"/>
      <scheme val="minor"/>
    </font>
    <font>
      <b/>
      <sz val="11"/>
      <color theme="1"/>
      <name val="Times New Roman"/>
      <family val="1"/>
    </font>
    <font>
      <sz val="9"/>
      <color indexed="81"/>
      <name val="Tahoma"/>
      <family val="2"/>
    </font>
    <font>
      <b/>
      <sz val="9"/>
      <color indexed="81"/>
      <name val="Tahoma"/>
      <family val="2"/>
    </font>
    <font>
      <b/>
      <sz val="11"/>
      <color theme="1"/>
      <name val="Calibri"/>
      <family val="2"/>
      <scheme val="minor"/>
    </font>
    <font>
      <b/>
      <vertAlign val="subscript"/>
      <sz val="11"/>
      <color theme="1"/>
      <name val="Times New Roman"/>
      <family val="1"/>
    </font>
    <font>
      <sz val="8"/>
      <color theme="1"/>
      <name val="Times New Roman"/>
      <family val="1"/>
    </font>
    <font>
      <sz val="11"/>
      <name val="Calibri"/>
      <family val="2"/>
      <scheme val="minor"/>
    </font>
    <font>
      <i/>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41">
    <xf numFmtId="0" fontId="0" fillId="0" borderId="0" xfId="0"/>
    <xf numFmtId="0" fontId="0" fillId="0" borderId="0" xfId="0" applyAlignment="1">
      <alignment horizontal="center" vertical="center"/>
    </xf>
    <xf numFmtId="0" fontId="5" fillId="0" borderId="0" xfId="0" applyFont="1" applyAlignment="1">
      <alignment horizontal="center" vertical="center" wrapText="1"/>
    </xf>
    <xf numFmtId="0" fontId="0" fillId="0" borderId="0" xfId="0" applyAlignment="1">
      <alignment horizontal="center" vertical="center" wrapText="1"/>
    </xf>
    <xf numFmtId="0" fontId="5" fillId="0" borderId="0" xfId="0" applyFont="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5" fillId="3" borderId="6" xfId="0" applyFont="1" applyFill="1" applyBorder="1" applyAlignment="1">
      <alignment vertical="center" wrapText="1"/>
    </xf>
    <xf numFmtId="0" fontId="5" fillId="3" borderId="7" xfId="0" applyFont="1" applyFill="1" applyBorder="1" applyAlignment="1">
      <alignment vertical="center" wrapText="1"/>
    </xf>
    <xf numFmtId="166" fontId="5" fillId="3" borderId="7" xfId="1" applyNumberFormat="1" applyFont="1" applyFill="1" applyBorder="1" applyAlignment="1">
      <alignment vertical="center" wrapText="1"/>
    </xf>
    <xf numFmtId="166" fontId="5" fillId="3" borderId="8" xfId="1" applyNumberFormat="1" applyFont="1" applyFill="1" applyBorder="1" applyAlignment="1">
      <alignment vertical="center" wrapText="1"/>
    </xf>
    <xf numFmtId="0" fontId="0" fillId="0" borderId="0" xfId="0" applyFont="1" applyAlignment="1">
      <alignment wrapText="1"/>
    </xf>
    <xf numFmtId="0" fontId="0" fillId="0" borderId="9" xfId="0" applyFont="1" applyBorder="1"/>
    <xf numFmtId="0" fontId="0" fillId="0" borderId="5" xfId="0" applyFont="1" applyBorder="1"/>
    <xf numFmtId="166" fontId="0" fillId="0" borderId="5" xfId="1" applyNumberFormat="1" applyFont="1" applyBorder="1"/>
    <xf numFmtId="166" fontId="0" fillId="0" borderId="10" xfId="1" applyNumberFormat="1" applyFont="1" applyBorder="1"/>
    <xf numFmtId="0" fontId="0" fillId="0" borderId="0" xfId="0" applyFont="1"/>
    <xf numFmtId="0" fontId="0" fillId="0" borderId="11" xfId="0" applyFont="1" applyBorder="1"/>
    <xf numFmtId="0" fontId="0" fillId="0" borderId="1" xfId="0" applyFont="1" applyBorder="1"/>
    <xf numFmtId="10" fontId="0" fillId="0" borderId="1" xfId="0" applyNumberFormat="1" applyFont="1" applyBorder="1"/>
    <xf numFmtId="10" fontId="0" fillId="0" borderId="12" xfId="0" applyNumberFormat="1" applyFont="1" applyBorder="1"/>
    <xf numFmtId="167" fontId="0" fillId="0" borderId="1" xfId="1" applyNumberFormat="1" applyFont="1" applyBorder="1"/>
    <xf numFmtId="167" fontId="0" fillId="0" borderId="12" xfId="1" applyNumberFormat="1" applyFont="1" applyBorder="1"/>
    <xf numFmtId="43" fontId="8" fillId="2" borderId="1" xfId="1" applyNumberFormat="1" applyFont="1" applyFill="1" applyBorder="1"/>
    <xf numFmtId="165" fontId="0" fillId="0" borderId="1" xfId="1" applyNumberFormat="1" applyFont="1" applyBorder="1"/>
    <xf numFmtId="165" fontId="0" fillId="0" borderId="12" xfId="1" applyNumberFormat="1" applyFont="1" applyBorder="1"/>
    <xf numFmtId="0" fontId="0" fillId="0" borderId="12" xfId="0" applyFont="1" applyBorder="1"/>
    <xf numFmtId="168" fontId="0" fillId="0" borderId="1" xfId="1" applyNumberFormat="1" applyFont="1" applyBorder="1"/>
    <xf numFmtId="168" fontId="0" fillId="0" borderId="12" xfId="1" applyNumberFormat="1" applyFont="1" applyBorder="1"/>
    <xf numFmtId="0" fontId="0" fillId="0" borderId="16" xfId="0" applyFont="1" applyBorder="1"/>
    <xf numFmtId="0" fontId="5" fillId="0" borderId="13" xfId="0" applyFont="1" applyBorder="1"/>
    <xf numFmtId="167" fontId="5" fillId="0" borderId="15" xfId="1" applyNumberFormat="1" applyFont="1" applyBorder="1"/>
    <xf numFmtId="167" fontId="5" fillId="2" borderId="15" xfId="1" applyNumberFormat="1" applyFont="1" applyFill="1" applyBorder="1"/>
    <xf numFmtId="167" fontId="5" fillId="0" borderId="14" xfId="1" applyNumberFormat="1" applyFont="1" applyBorder="1"/>
    <xf numFmtId="0" fontId="0" fillId="2" borderId="1" xfId="0" applyFont="1" applyFill="1" applyBorder="1"/>
    <xf numFmtId="164" fontId="0" fillId="0" borderId="0" xfId="0" applyNumberFormat="1" applyFont="1"/>
    <xf numFmtId="0" fontId="8" fillId="0" borderId="0" xfId="0" applyFont="1" applyAlignment="1">
      <alignment horizontal="center" vertical="center"/>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9" fillId="0" borderId="0" xfId="0" applyFont="1" applyAlignment="1">
      <alignment horizontal="left" vertical="center" wrapText="1"/>
    </xf>
  </cellXfs>
  <cellStyles count="2">
    <cellStyle name="Comma" xfId="1" builtinId="3"/>
    <cellStyle name="Normal" xfId="0" builtinId="0"/>
  </cellStyles>
  <dxfs count="4">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B1:C14" totalsRowShown="0" headerRowDxfId="3" dataDxfId="2">
  <tableColumns count="2">
    <tableColumn id="1" name="Years" dataDxfId="1"/>
    <tableColumn id="2" name="Annual estimation of emission reductions in tonnes of CO2e "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H16"/>
  <sheetViews>
    <sheetView tabSelected="1" workbookViewId="0">
      <selection activeCell="I4" sqref="I4"/>
    </sheetView>
  </sheetViews>
  <sheetFormatPr defaultRowHeight="15" x14ac:dyDescent="0.25"/>
  <cols>
    <col min="1" max="1" width="9.140625" style="16"/>
    <col min="2" max="2" width="27.42578125" style="16" customWidth="1"/>
    <col min="3" max="6" width="21.28515625" style="16" customWidth="1"/>
    <col min="7" max="7" width="9.140625" style="16"/>
    <col min="8" max="8" width="11.5703125" style="16" bestFit="1" customWidth="1"/>
    <col min="9" max="16384" width="9.140625" style="16"/>
  </cols>
  <sheetData>
    <row r="1" spans="2:8" s="11" customFormat="1" ht="45.75" thickBot="1" x14ac:dyDescent="0.3">
      <c r="B1" s="7" t="s">
        <v>10</v>
      </c>
      <c r="C1" s="8" t="s">
        <v>11</v>
      </c>
      <c r="D1" s="9" t="s">
        <v>7</v>
      </c>
      <c r="E1" s="9" t="s">
        <v>8</v>
      </c>
      <c r="F1" s="10" t="s">
        <v>9</v>
      </c>
    </row>
    <row r="2" spans="2:8" x14ac:dyDescent="0.25">
      <c r="B2" s="12" t="s">
        <v>0</v>
      </c>
      <c r="C2" s="13" t="s">
        <v>1</v>
      </c>
      <c r="D2" s="14">
        <v>58.2</v>
      </c>
      <c r="E2" s="14">
        <v>58.2</v>
      </c>
      <c r="F2" s="15">
        <v>54</v>
      </c>
    </row>
    <row r="3" spans="2:8" x14ac:dyDescent="0.25">
      <c r="B3" s="17" t="s">
        <v>3</v>
      </c>
      <c r="C3" s="18" t="s">
        <v>2</v>
      </c>
      <c r="D3" s="19">
        <v>0.23780000000000001</v>
      </c>
      <c r="E3" s="19">
        <v>0.23780000000000001</v>
      </c>
      <c r="F3" s="20">
        <v>0.23780000000000001</v>
      </c>
    </row>
    <row r="4" spans="2:8" x14ac:dyDescent="0.25">
      <c r="B4" s="17" t="s">
        <v>4</v>
      </c>
      <c r="C4" s="18"/>
      <c r="D4" s="21">
        <f>8760</f>
        <v>8760</v>
      </c>
      <c r="E4" s="21">
        <f>8760</f>
        <v>8760</v>
      </c>
      <c r="F4" s="22">
        <f>8760</f>
        <v>8760</v>
      </c>
    </row>
    <row r="5" spans="2:8" x14ac:dyDescent="0.25">
      <c r="B5" s="17" t="s">
        <v>12</v>
      </c>
      <c r="C5" s="18" t="s">
        <v>5</v>
      </c>
      <c r="D5" s="23">
        <f>ROUNDDOWN(D2*D3*D4*D8/10^3,0)</f>
        <v>110</v>
      </c>
      <c r="E5" s="24">
        <f>E2*E3*E4/10^3</f>
        <v>121.23804960000001</v>
      </c>
      <c r="F5" s="25">
        <f>F2*F3*F4*F8/10^3</f>
        <v>102.19842633024001</v>
      </c>
    </row>
    <row r="6" spans="2:8" x14ac:dyDescent="0.25">
      <c r="B6" s="17"/>
      <c r="C6" s="18"/>
      <c r="D6" s="24"/>
      <c r="E6" s="24"/>
      <c r="F6" s="25"/>
    </row>
    <row r="7" spans="2:8" x14ac:dyDescent="0.25">
      <c r="B7" s="17"/>
      <c r="C7" s="18"/>
      <c r="D7" s="18"/>
      <c r="E7" s="18"/>
      <c r="F7" s="26"/>
    </row>
    <row r="8" spans="2:8" x14ac:dyDescent="0.25">
      <c r="B8" s="17" t="s">
        <v>22</v>
      </c>
      <c r="C8" s="18" t="s">
        <v>6</v>
      </c>
      <c r="D8" s="27">
        <v>0.90851999999999999</v>
      </c>
      <c r="E8" s="27">
        <v>0.90851999999999999</v>
      </c>
      <c r="F8" s="28">
        <v>0.90851999999999999</v>
      </c>
    </row>
    <row r="9" spans="2:8" x14ac:dyDescent="0.25">
      <c r="B9" s="17"/>
      <c r="C9" s="18"/>
      <c r="D9" s="29"/>
      <c r="E9" s="18"/>
      <c r="F9" s="26"/>
    </row>
    <row r="10" spans="2:8" ht="15.75" thickBot="1" x14ac:dyDescent="0.3">
      <c r="B10" s="30" t="s">
        <v>23</v>
      </c>
      <c r="C10" s="31"/>
      <c r="D10" s="32">
        <f>ROUNDDOWN(D5*D8*1000,0)</f>
        <v>99937</v>
      </c>
      <c r="E10" s="31">
        <f t="shared" ref="E10:F10" si="0">ROUNDDOWN(E5*E8*1000,0)</f>
        <v>110147</v>
      </c>
      <c r="F10" s="33">
        <f t="shared" si="0"/>
        <v>92849</v>
      </c>
    </row>
    <row r="12" spans="2:8" ht="57" customHeight="1" x14ac:dyDescent="0.25">
      <c r="B12" s="34"/>
      <c r="C12" s="37" t="s">
        <v>13</v>
      </c>
      <c r="D12" s="38"/>
      <c r="E12" s="38"/>
      <c r="F12" s="39"/>
    </row>
    <row r="14" spans="2:8" x14ac:dyDescent="0.25">
      <c r="H14" s="35"/>
    </row>
    <row r="15" spans="2:8" x14ac:dyDescent="0.25">
      <c r="H15" s="35"/>
    </row>
    <row r="16" spans="2:8" x14ac:dyDescent="0.25">
      <c r="H16" s="35"/>
    </row>
  </sheetData>
  <mergeCells count="1">
    <mergeCell ref="C12:F12"/>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7"/>
  <sheetViews>
    <sheetView workbookViewId="0">
      <selection activeCell="C1" sqref="C1"/>
    </sheetView>
  </sheetViews>
  <sheetFormatPr defaultRowHeight="15" x14ac:dyDescent="0.25"/>
  <cols>
    <col min="2" max="2" width="35" style="1" customWidth="1"/>
    <col min="3" max="3" width="39.85546875" style="1" customWidth="1"/>
    <col min="5" max="6" width="9.140625" customWidth="1"/>
  </cols>
  <sheetData>
    <row r="1" spans="2:3" ht="37.5" customHeight="1" x14ac:dyDescent="0.25">
      <c r="B1" s="5" t="s">
        <v>14</v>
      </c>
      <c r="C1" s="6" t="s">
        <v>15</v>
      </c>
    </row>
    <row r="2" spans="2:3" x14ac:dyDescent="0.25">
      <c r="B2" s="1" t="s">
        <v>19</v>
      </c>
      <c r="C2" s="1">
        <f>'Revised CER calcualtion'!$E$10</f>
        <v>110147</v>
      </c>
    </row>
    <row r="3" spans="2:3" x14ac:dyDescent="0.25">
      <c r="B3" s="1" t="s">
        <v>20</v>
      </c>
      <c r="C3" s="1">
        <f>'Revised CER calcualtion'!$E$10</f>
        <v>110147</v>
      </c>
    </row>
    <row r="4" spans="2:3" x14ac:dyDescent="0.25">
      <c r="B4" s="1" t="s">
        <v>21</v>
      </c>
      <c r="C4" s="1">
        <f>'Revised CER calcualtion'!$E$10</f>
        <v>110147</v>
      </c>
    </row>
    <row r="5" spans="2:3" x14ac:dyDescent="0.25">
      <c r="B5" s="36" t="s">
        <v>26</v>
      </c>
      <c r="C5" s="36">
        <f>ROUNDDOWN(('Revised CER calcualtion'!E10*11/12)+('Revised CER calcualtion'!F10/12),0)</f>
        <v>108705</v>
      </c>
    </row>
    <row r="6" spans="2:3" x14ac:dyDescent="0.25">
      <c r="B6" s="1" t="s">
        <v>27</v>
      </c>
      <c r="C6" s="1">
        <f>'Revised CER calcualtion'!$F$10</f>
        <v>92849</v>
      </c>
    </row>
    <row r="7" spans="2:3" x14ac:dyDescent="0.25">
      <c r="B7" s="1" t="s">
        <v>28</v>
      </c>
      <c r="C7" s="1">
        <f>'Revised CER calcualtion'!$F$10</f>
        <v>92849</v>
      </c>
    </row>
    <row r="8" spans="2:3" x14ac:dyDescent="0.25">
      <c r="B8" s="1" t="s">
        <v>30</v>
      </c>
      <c r="C8" s="1">
        <f>'Revised CER calcualtion'!$F$10</f>
        <v>92849</v>
      </c>
    </row>
    <row r="9" spans="2:3" x14ac:dyDescent="0.25">
      <c r="B9" s="1" t="s">
        <v>29</v>
      </c>
      <c r="C9" s="1">
        <f>'Revised CER calcualtion'!$F$10</f>
        <v>92849</v>
      </c>
    </row>
    <row r="10" spans="2:3" x14ac:dyDescent="0.25">
      <c r="B10" s="1" t="s">
        <v>31</v>
      </c>
      <c r="C10" s="1">
        <f>'Revised CER calcualtion'!$F$10</f>
        <v>92849</v>
      </c>
    </row>
    <row r="11" spans="2:3" x14ac:dyDescent="0.25">
      <c r="B11" s="1" t="s">
        <v>32</v>
      </c>
      <c r="C11" s="1">
        <f>'Revised CER calcualtion'!$F$10</f>
        <v>92849</v>
      </c>
    </row>
    <row r="12" spans="2:3" ht="30" x14ac:dyDescent="0.25">
      <c r="B12" s="2" t="s">
        <v>16</v>
      </c>
      <c r="C12" s="4">
        <f>SUM(C2:C11)</f>
        <v>996240</v>
      </c>
    </row>
    <row r="13" spans="2:3" x14ac:dyDescent="0.25">
      <c r="B13" s="3" t="s">
        <v>17</v>
      </c>
      <c r="C13" s="1" t="s">
        <v>25</v>
      </c>
    </row>
    <row r="14" spans="2:3" ht="45" x14ac:dyDescent="0.25">
      <c r="B14" s="2" t="s">
        <v>18</v>
      </c>
      <c r="C14" s="4">
        <f>C12/10</f>
        <v>99624</v>
      </c>
    </row>
    <row r="16" spans="2:3" x14ac:dyDescent="0.25">
      <c r="B16" s="40" t="s">
        <v>24</v>
      </c>
      <c r="C16" s="40"/>
    </row>
    <row r="17" spans="2:3" x14ac:dyDescent="0.25">
      <c r="B17" s="40"/>
      <c r="C17" s="40"/>
    </row>
  </sheetData>
  <mergeCells count="1">
    <mergeCell ref="B16:C17"/>
  </mergeCell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Revised CER calcualtion</vt:lpstr>
      <vt:lpstr>CER values for crediting period</vt:lpstr>
    </vt:vector>
  </TitlesOfParts>
  <Company>PWC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smahanti937</dc:creator>
  <cp:lastModifiedBy>Ashok Gautam</cp:lastModifiedBy>
  <dcterms:created xsi:type="dcterms:W3CDTF">2010-03-19T15:16:17Z</dcterms:created>
  <dcterms:modified xsi:type="dcterms:W3CDTF">2012-03-05T10:44:24Z</dcterms:modified>
</cp:coreProperties>
</file>