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06"/>
  <workbookPr defaultThemeVersion="166925"/>
  <mc:AlternateContent xmlns:mc="http://schemas.openxmlformats.org/markup-compatibility/2006">
    <mc:Choice Requires="x15">
      <x15ac:absPath xmlns:x15ac="http://schemas.microsoft.com/office/spreadsheetml/2010/11/ac" url="https://co2balance.sharepoint.com/Shared Documents/Projects/Active/TransformBurkina/BF_Nord_SW/4_Reviews/3_Verification/MP1/1_SC_Verification/Final_documents/"/>
    </mc:Choice>
  </mc:AlternateContent>
  <xr:revisionPtr revIDLastSave="116" documentId="8_{2A8113B7-E783-4F05-83D6-7E7271B5D1D6}" xr6:coauthVersionLast="47" xr6:coauthVersionMax="47" xr10:uidLastSave="{F0B654F5-F538-40FF-9B14-6E70A2CF1C18}"/>
  <bookViews>
    <workbookView xWindow="-110" yWindow="-110" windowWidth="19420" windowHeight="10300" firstSheet="8" xr2:uid="{00000000-000D-0000-FFFF-FFFF00000000}"/>
  </bookViews>
  <sheets>
    <sheet name="Summary" sheetId="1" r:id="rId1"/>
    <sheet name="VPA bundling" sheetId="10" r:id="rId2"/>
    <sheet name="Project Technology Days" sheetId="2" r:id="rId3"/>
    <sheet name="Downdays summary" sheetId="3" r:id="rId4"/>
    <sheet name="SDG Impacts" sheetId="4" r:id="rId5"/>
    <sheet name="ERs GS11046" sheetId="5" r:id="rId6"/>
    <sheet name="ERs GS11047" sheetId="7" r:id="rId7"/>
    <sheet name="ERs GS11048" sheetId="8" r:id="rId8"/>
    <sheet name="ERs GS11049"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E28" i="5" s="1"/>
  <c r="O18" i="5"/>
  <c r="O28" i="5" s="1"/>
  <c r="J18" i="5"/>
  <c r="J28" i="5" s="1"/>
  <c r="E14" i="5"/>
  <c r="E14" i="7"/>
  <c r="E14" i="8"/>
  <c r="E6" i="8"/>
  <c r="E14" i="9"/>
  <c r="E6" i="9"/>
  <c r="O14" i="8"/>
  <c r="O6" i="8"/>
  <c r="J14" i="8"/>
  <c r="O14" i="7"/>
  <c r="J14" i="7"/>
  <c r="O14" i="5"/>
  <c r="O6" i="5"/>
  <c r="J14" i="5"/>
  <c r="I9" i="1"/>
  <c r="I8" i="1"/>
  <c r="I7" i="1"/>
  <c r="I6" i="1"/>
  <c r="AD28" i="2"/>
  <c r="AC28" i="2"/>
  <c r="Z28" i="2"/>
  <c r="Y28" i="2"/>
  <c r="J6" i="9"/>
  <c r="O6" i="9"/>
  <c r="E6" i="7"/>
  <c r="O98" i="2"/>
  <c r="O99" i="2"/>
  <c r="O100" i="2"/>
  <c r="O101" i="2"/>
  <c r="O102" i="2"/>
  <c r="O103" i="2"/>
  <c r="O104" i="2"/>
  <c r="O105" i="2"/>
  <c r="O106" i="2"/>
  <c r="O107" i="2"/>
  <c r="O108" i="2"/>
  <c r="O109" i="2"/>
  <c r="O110" i="2"/>
  <c r="O111" i="2"/>
  <c r="O112" i="2"/>
  <c r="O113" i="2"/>
  <c r="O114" i="2"/>
  <c r="O115" i="2"/>
  <c r="O116" i="2"/>
  <c r="O117" i="2"/>
  <c r="O118" i="2"/>
  <c r="O119" i="2"/>
  <c r="O97" i="2"/>
  <c r="O70" i="2"/>
  <c r="O71" i="2"/>
  <c r="O72" i="2"/>
  <c r="O73" i="2"/>
  <c r="O74" i="2"/>
  <c r="O75" i="2"/>
  <c r="O69" i="2"/>
  <c r="O65" i="2"/>
  <c r="H28" i="2"/>
  <c r="J14" i="9"/>
  <c r="J6" i="8"/>
  <c r="J6" i="7"/>
  <c r="O6" i="7"/>
  <c r="AC29" i="2"/>
  <c r="Y29" i="2"/>
  <c r="AD29" i="2" l="1"/>
  <c r="Z29" i="2"/>
  <c r="AB29" i="2"/>
  <c r="AA29" i="2"/>
  <c r="Z30" i="2"/>
  <c r="Z31" i="2"/>
  <c r="Y31" i="2"/>
  <c r="Y30" i="2"/>
  <c r="X31" i="2"/>
  <c r="X30" i="2"/>
  <c r="X29" i="2"/>
  <c r="W31" i="2"/>
  <c r="W30" i="2"/>
  <c r="W29" i="2"/>
  <c r="T95" i="2"/>
  <c r="T96" i="2"/>
  <c r="T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94" i="2"/>
  <c r="S94" i="2"/>
  <c r="Q94" i="2"/>
  <c r="O120" i="2"/>
  <c r="O95" i="2"/>
  <c r="O96" i="2"/>
  <c r="O94" i="2"/>
  <c r="N95" i="2"/>
  <c r="N96" i="2"/>
  <c r="N97" i="2"/>
  <c r="N98" i="2"/>
  <c r="N99" i="2"/>
  <c r="N100" i="2"/>
  <c r="N101" i="2"/>
  <c r="N102" i="2"/>
  <c r="N103" i="2"/>
  <c r="N104" i="2"/>
  <c r="N105" i="2"/>
  <c r="N106" i="2"/>
  <c r="N120" i="2" s="1"/>
  <c r="N107" i="2"/>
  <c r="N108" i="2"/>
  <c r="N109" i="2"/>
  <c r="N110" i="2"/>
  <c r="N111" i="2"/>
  <c r="N112" i="2"/>
  <c r="N113" i="2"/>
  <c r="N114" i="2"/>
  <c r="N115" i="2"/>
  <c r="N116" i="2"/>
  <c r="N117" i="2"/>
  <c r="N118" i="2"/>
  <c r="N119" i="2"/>
  <c r="N94" i="2"/>
  <c r="M95" i="2"/>
  <c r="M96" i="2"/>
  <c r="M97" i="2"/>
  <c r="M98" i="2"/>
  <c r="M99" i="2"/>
  <c r="M100" i="2"/>
  <c r="M101" i="2"/>
  <c r="M102" i="2"/>
  <c r="M103" i="2"/>
  <c r="M104" i="2"/>
  <c r="M105" i="2"/>
  <c r="M106" i="2"/>
  <c r="M107" i="2"/>
  <c r="M108" i="2"/>
  <c r="M120" i="2" s="1"/>
  <c r="M109" i="2"/>
  <c r="M110" i="2"/>
  <c r="M111" i="2"/>
  <c r="M112" i="2"/>
  <c r="M113" i="2"/>
  <c r="M114" i="2"/>
  <c r="M115" i="2"/>
  <c r="M116" i="2"/>
  <c r="M117" i="2"/>
  <c r="M118" i="2"/>
  <c r="M119" i="2"/>
  <c r="M94" i="2"/>
  <c r="T66" i="2"/>
  <c r="T67" i="2"/>
  <c r="T68" i="2"/>
  <c r="T76" i="2"/>
  <c r="T77" i="2"/>
  <c r="T78" i="2"/>
  <c r="T79" i="2"/>
  <c r="T80" i="2"/>
  <c r="T81" i="2"/>
  <c r="T82" i="2"/>
  <c r="T83" i="2"/>
  <c r="T84" i="2"/>
  <c r="T85" i="2"/>
  <c r="T86" i="2"/>
  <c r="T87" i="2"/>
  <c r="T88" i="2"/>
  <c r="T89" i="2"/>
  <c r="T90" i="2"/>
  <c r="T36" i="2"/>
  <c r="T37" i="2"/>
  <c r="T38" i="2"/>
  <c r="T39" i="2"/>
  <c r="T40" i="2"/>
  <c r="T41" i="2"/>
  <c r="T42" i="2"/>
  <c r="T43" i="2"/>
  <c r="T44" i="2"/>
  <c r="T45" i="2"/>
  <c r="T46" i="2"/>
  <c r="T47" i="2"/>
  <c r="T48" i="2"/>
  <c r="T49" i="2"/>
  <c r="T50" i="2"/>
  <c r="T51" i="2"/>
  <c r="T52" i="2"/>
  <c r="T53" i="2"/>
  <c r="T54" i="2"/>
  <c r="T55" i="2"/>
  <c r="T56" i="2"/>
  <c r="T57" i="2"/>
  <c r="T58" i="2"/>
  <c r="T59" i="2"/>
  <c r="T60" i="2"/>
  <c r="T35" i="2"/>
  <c r="T6" i="2"/>
  <c r="T7" i="2"/>
  <c r="T8" i="2"/>
  <c r="T9" i="2"/>
  <c r="T10" i="2"/>
  <c r="T11" i="2"/>
  <c r="T12" i="2"/>
  <c r="T13" i="2"/>
  <c r="T14" i="2"/>
  <c r="T15" i="2"/>
  <c r="T16" i="2"/>
  <c r="T17" i="2"/>
  <c r="T18" i="2"/>
  <c r="T19" i="2"/>
  <c r="T20" i="2"/>
  <c r="T21" i="2"/>
  <c r="T22" i="2"/>
  <c r="T23" i="2"/>
  <c r="T24" i="2"/>
  <c r="T25" i="2"/>
  <c r="T26" i="2"/>
  <c r="T27" i="2"/>
  <c r="T29" i="2"/>
  <c r="T30" i="2"/>
  <c r="T5" i="2"/>
  <c r="R66" i="2"/>
  <c r="R67" i="2"/>
  <c r="R68" i="2"/>
  <c r="R69" i="2"/>
  <c r="R70" i="2"/>
  <c r="R71" i="2"/>
  <c r="R72" i="2"/>
  <c r="R73" i="2"/>
  <c r="R74" i="2"/>
  <c r="R75" i="2"/>
  <c r="R76" i="2"/>
  <c r="R77" i="2"/>
  <c r="R78" i="2"/>
  <c r="R79" i="2"/>
  <c r="R80" i="2"/>
  <c r="R81" i="2"/>
  <c r="R82" i="2"/>
  <c r="R83" i="2"/>
  <c r="R84" i="2"/>
  <c r="R85" i="2"/>
  <c r="R86" i="2"/>
  <c r="R87" i="2"/>
  <c r="R88" i="2"/>
  <c r="R89" i="2"/>
  <c r="R90" i="2"/>
  <c r="R65" i="2"/>
  <c r="O66" i="2"/>
  <c r="O91" i="2" s="1"/>
  <c r="O67" i="2"/>
  <c r="O68" i="2"/>
  <c r="O76" i="2"/>
  <c r="O77" i="2"/>
  <c r="O78" i="2"/>
  <c r="O79" i="2"/>
  <c r="O80" i="2"/>
  <c r="O81" i="2"/>
  <c r="O82" i="2"/>
  <c r="O83" i="2"/>
  <c r="O84" i="2"/>
  <c r="O85" i="2"/>
  <c r="O86" i="2"/>
  <c r="O87" i="2"/>
  <c r="O88" i="2"/>
  <c r="O89" i="2"/>
  <c r="O90" i="2"/>
  <c r="N66" i="2"/>
  <c r="N67" i="2"/>
  <c r="N68" i="2"/>
  <c r="N69" i="2"/>
  <c r="N70" i="2"/>
  <c r="N71" i="2"/>
  <c r="N72" i="2"/>
  <c r="N73" i="2"/>
  <c r="N74" i="2"/>
  <c r="N75" i="2"/>
  <c r="N76" i="2"/>
  <c r="N77" i="2"/>
  <c r="N78" i="2"/>
  <c r="N91" i="2" s="1"/>
  <c r="N79" i="2"/>
  <c r="N80" i="2"/>
  <c r="N81" i="2"/>
  <c r="N82" i="2"/>
  <c r="N83" i="2"/>
  <c r="N84" i="2"/>
  <c r="N85" i="2"/>
  <c r="N86" i="2"/>
  <c r="N87" i="2"/>
  <c r="N88" i="2"/>
  <c r="N89" i="2"/>
  <c r="N90" i="2"/>
  <c r="N65" i="2"/>
  <c r="M66" i="2"/>
  <c r="M67" i="2"/>
  <c r="M68" i="2"/>
  <c r="M69" i="2"/>
  <c r="M70" i="2"/>
  <c r="M71" i="2"/>
  <c r="M72" i="2"/>
  <c r="M73" i="2"/>
  <c r="M74" i="2"/>
  <c r="M75" i="2"/>
  <c r="M76" i="2"/>
  <c r="M77" i="2"/>
  <c r="M78" i="2"/>
  <c r="M79" i="2"/>
  <c r="M80" i="2"/>
  <c r="M91" i="2" s="1"/>
  <c r="M81" i="2"/>
  <c r="M82" i="2"/>
  <c r="M83" i="2"/>
  <c r="M84" i="2"/>
  <c r="M85" i="2"/>
  <c r="M86" i="2"/>
  <c r="M87" i="2"/>
  <c r="M88" i="2"/>
  <c r="M89" i="2"/>
  <c r="M90" i="2"/>
  <c r="M65" i="2"/>
  <c r="R36" i="2"/>
  <c r="R37" i="2"/>
  <c r="R38" i="2"/>
  <c r="R39" i="2"/>
  <c r="R40" i="2"/>
  <c r="R41" i="2"/>
  <c r="R42" i="2"/>
  <c r="R43" i="2"/>
  <c r="R44" i="2"/>
  <c r="R45" i="2"/>
  <c r="R46" i="2"/>
  <c r="R47" i="2"/>
  <c r="R48" i="2"/>
  <c r="R49" i="2"/>
  <c r="R50" i="2"/>
  <c r="R51" i="2"/>
  <c r="R52" i="2"/>
  <c r="R53" i="2"/>
  <c r="R54" i="2"/>
  <c r="R55" i="2"/>
  <c r="R56" i="2"/>
  <c r="R57" i="2"/>
  <c r="R58" i="2"/>
  <c r="R59" i="2"/>
  <c r="R60" i="2"/>
  <c r="R35" i="2"/>
  <c r="O36" i="2"/>
  <c r="O37" i="2"/>
  <c r="O38" i="2"/>
  <c r="O39" i="2"/>
  <c r="O40" i="2"/>
  <c r="O41" i="2"/>
  <c r="O42" i="2"/>
  <c r="O43" i="2"/>
  <c r="O44" i="2"/>
  <c r="O45" i="2"/>
  <c r="O46" i="2"/>
  <c r="O47" i="2"/>
  <c r="O48" i="2"/>
  <c r="O49" i="2"/>
  <c r="O50" i="2"/>
  <c r="O51" i="2"/>
  <c r="O52" i="2"/>
  <c r="O53" i="2"/>
  <c r="O54" i="2"/>
  <c r="O55" i="2"/>
  <c r="O56" i="2"/>
  <c r="O57" i="2"/>
  <c r="O58" i="2"/>
  <c r="O59" i="2"/>
  <c r="O60" i="2"/>
  <c r="O35" i="2"/>
  <c r="N60" i="2"/>
  <c r="N36" i="2"/>
  <c r="N37" i="2"/>
  <c r="N38" i="2"/>
  <c r="N39" i="2"/>
  <c r="N40" i="2"/>
  <c r="N41" i="2"/>
  <c r="N42" i="2"/>
  <c r="N43" i="2"/>
  <c r="N44" i="2"/>
  <c r="N45" i="2"/>
  <c r="N46" i="2"/>
  <c r="N47" i="2"/>
  <c r="N48" i="2"/>
  <c r="N49" i="2"/>
  <c r="N61" i="2" s="1"/>
  <c r="N50" i="2"/>
  <c r="N51" i="2"/>
  <c r="N52" i="2"/>
  <c r="N53" i="2"/>
  <c r="N54" i="2"/>
  <c r="N55" i="2"/>
  <c r="N56" i="2"/>
  <c r="N57" i="2"/>
  <c r="N58" i="2"/>
  <c r="N59" i="2"/>
  <c r="N35" i="2"/>
  <c r="P120" i="2"/>
  <c r="L120" i="2"/>
  <c r="K120" i="2"/>
  <c r="J120" i="2"/>
  <c r="P91" i="2"/>
  <c r="L91" i="2"/>
  <c r="K91" i="2"/>
  <c r="J91" i="2"/>
  <c r="P61" i="2"/>
  <c r="M61" i="2"/>
  <c r="L61" i="2"/>
  <c r="K61" i="2"/>
  <c r="J61" i="2"/>
  <c r="M36" i="2"/>
  <c r="M37" i="2"/>
  <c r="M38" i="2"/>
  <c r="M39" i="2"/>
  <c r="M40" i="2"/>
  <c r="M41" i="2"/>
  <c r="M42" i="2"/>
  <c r="M43" i="2"/>
  <c r="M44" i="2"/>
  <c r="M45" i="2"/>
  <c r="M46" i="2"/>
  <c r="M47" i="2"/>
  <c r="M48" i="2"/>
  <c r="M49" i="2"/>
  <c r="M50" i="2"/>
  <c r="M51" i="2"/>
  <c r="M52" i="2"/>
  <c r="M53" i="2"/>
  <c r="M54" i="2"/>
  <c r="M55" i="2"/>
  <c r="M56" i="2"/>
  <c r="M57" i="2"/>
  <c r="M58" i="2"/>
  <c r="M59" i="2"/>
  <c r="M60" i="2"/>
  <c r="M35" i="2"/>
  <c r="R6" i="2"/>
  <c r="R7" i="2"/>
  <c r="R8" i="2"/>
  <c r="R9" i="2"/>
  <c r="R10" i="2"/>
  <c r="R11" i="2"/>
  <c r="R12" i="2"/>
  <c r="R13" i="2"/>
  <c r="R14" i="2"/>
  <c r="R15" i="2"/>
  <c r="R16" i="2"/>
  <c r="R17" i="2"/>
  <c r="R18" i="2"/>
  <c r="R19" i="2"/>
  <c r="R20" i="2"/>
  <c r="R21" i="2"/>
  <c r="R22" i="2"/>
  <c r="R23" i="2"/>
  <c r="R24" i="2"/>
  <c r="R25" i="2"/>
  <c r="R26" i="2"/>
  <c r="R27" i="2"/>
  <c r="R28" i="2"/>
  <c r="R31" i="2" s="1"/>
  <c r="AA28" i="2" s="1"/>
  <c r="R29" i="2"/>
  <c r="R30" i="2"/>
  <c r="R5" i="2"/>
  <c r="O6" i="2"/>
  <c r="O7" i="2"/>
  <c r="O8" i="2"/>
  <c r="O9" i="2"/>
  <c r="O10" i="2"/>
  <c r="O11" i="2"/>
  <c r="O12" i="2"/>
  <c r="O13" i="2"/>
  <c r="O14" i="2"/>
  <c r="O15" i="2"/>
  <c r="O16" i="2"/>
  <c r="O17" i="2"/>
  <c r="O18" i="2"/>
  <c r="O19" i="2"/>
  <c r="O20" i="2"/>
  <c r="O21" i="2"/>
  <c r="O22" i="2"/>
  <c r="O23" i="2"/>
  <c r="O24" i="2"/>
  <c r="O25" i="2"/>
  <c r="O26" i="2"/>
  <c r="O27" i="2"/>
  <c r="O28" i="2"/>
  <c r="O29" i="2"/>
  <c r="O30" i="2"/>
  <c r="O5" i="2"/>
  <c r="J5" i="2"/>
  <c r="N17" i="2"/>
  <c r="N18" i="2"/>
  <c r="M17" i="2"/>
  <c r="M22" i="2"/>
  <c r="L97" i="2"/>
  <c r="L98" i="2"/>
  <c r="L99" i="2"/>
  <c r="L100" i="2"/>
  <c r="L101" i="2"/>
  <c r="L102" i="2"/>
  <c r="L103" i="2"/>
  <c r="L104" i="2"/>
  <c r="L105" i="2"/>
  <c r="L106" i="2"/>
  <c r="L107" i="2"/>
  <c r="L108" i="2"/>
  <c r="L109" i="2"/>
  <c r="L110" i="2"/>
  <c r="L111" i="2"/>
  <c r="L112" i="2"/>
  <c r="L113" i="2"/>
  <c r="L114" i="2"/>
  <c r="L115" i="2"/>
  <c r="L116" i="2"/>
  <c r="L117" i="2"/>
  <c r="L118" i="2"/>
  <c r="L119" i="2"/>
  <c r="L69" i="2"/>
  <c r="L70" i="2"/>
  <c r="L71" i="2"/>
  <c r="L72" i="2"/>
  <c r="L73" i="2"/>
  <c r="L74" i="2"/>
  <c r="L65" i="2"/>
  <c r="Q42" i="2"/>
  <c r="L42" i="2"/>
  <c r="H95" i="2"/>
  <c r="H96" i="2"/>
  <c r="H97" i="2"/>
  <c r="H98" i="2"/>
  <c r="H99" i="2"/>
  <c r="H100" i="2"/>
  <c r="H101" i="2"/>
  <c r="H102" i="2"/>
  <c r="H103" i="2"/>
  <c r="H104" i="2"/>
  <c r="H105" i="2"/>
  <c r="H106" i="2"/>
  <c r="H107" i="2"/>
  <c r="H108" i="2"/>
  <c r="H109" i="2"/>
  <c r="H110" i="2"/>
  <c r="H111" i="2"/>
  <c r="H112" i="2"/>
  <c r="H113" i="2"/>
  <c r="H114" i="2"/>
  <c r="H115" i="2"/>
  <c r="H116" i="2"/>
  <c r="H117" i="2"/>
  <c r="H118" i="2"/>
  <c r="H119" i="2"/>
  <c r="H94" i="2"/>
  <c r="H66" i="2"/>
  <c r="H67" i="2"/>
  <c r="H68" i="2"/>
  <c r="H69" i="2"/>
  <c r="H70" i="2"/>
  <c r="H71" i="2"/>
  <c r="H72" i="2"/>
  <c r="H73" i="2"/>
  <c r="H74" i="2"/>
  <c r="H75" i="2"/>
  <c r="H76" i="2"/>
  <c r="H77" i="2"/>
  <c r="H78" i="2"/>
  <c r="H79" i="2"/>
  <c r="H80" i="2"/>
  <c r="H81" i="2"/>
  <c r="H82" i="2"/>
  <c r="H83" i="2"/>
  <c r="H84" i="2"/>
  <c r="H85" i="2"/>
  <c r="H86" i="2"/>
  <c r="H87" i="2"/>
  <c r="H88" i="2"/>
  <c r="H89" i="2"/>
  <c r="H90" i="2"/>
  <c r="H65" i="2"/>
  <c r="H36" i="2"/>
  <c r="H37" i="2"/>
  <c r="H38" i="2"/>
  <c r="H39" i="2"/>
  <c r="H40" i="2"/>
  <c r="H41" i="2"/>
  <c r="H42" i="2"/>
  <c r="H43" i="2"/>
  <c r="H44" i="2"/>
  <c r="H45" i="2"/>
  <c r="H46" i="2"/>
  <c r="H47" i="2"/>
  <c r="H48" i="2"/>
  <c r="H49" i="2"/>
  <c r="H50" i="2"/>
  <c r="H51" i="2"/>
  <c r="H52" i="2"/>
  <c r="H53" i="2"/>
  <c r="H54" i="2"/>
  <c r="H55" i="2"/>
  <c r="H56" i="2"/>
  <c r="H57" i="2"/>
  <c r="H58" i="2"/>
  <c r="H59" i="2"/>
  <c r="H60" i="2"/>
  <c r="H35" i="2"/>
  <c r="H6" i="2"/>
  <c r="H7" i="2"/>
  <c r="H8" i="2"/>
  <c r="H9" i="2"/>
  <c r="H10" i="2"/>
  <c r="H11" i="2"/>
  <c r="H12" i="2"/>
  <c r="H13" i="2"/>
  <c r="H14" i="2"/>
  <c r="H15" i="2"/>
  <c r="H16" i="2"/>
  <c r="H17" i="2"/>
  <c r="H18" i="2"/>
  <c r="M18" i="2" s="1"/>
  <c r="H19" i="2"/>
  <c r="H20" i="2"/>
  <c r="M20" i="2" s="1"/>
  <c r="H21" i="2"/>
  <c r="M21" i="2" s="1"/>
  <c r="H22" i="2"/>
  <c r="H23" i="2"/>
  <c r="H24" i="2"/>
  <c r="H25" i="2"/>
  <c r="H26" i="2"/>
  <c r="H27" i="2"/>
  <c r="H29" i="2"/>
  <c r="H30" i="2"/>
  <c r="H5" i="2"/>
  <c r="J17" i="2"/>
  <c r="L17" i="2" s="1"/>
  <c r="J18" i="2"/>
  <c r="L18" i="2" s="1"/>
  <c r="P18" i="2"/>
  <c r="X21" i="2"/>
  <c r="J19" i="2"/>
  <c r="L19" i="2" s="1"/>
  <c r="N19" i="2" s="1"/>
  <c r="X22" i="2"/>
  <c r="J20" i="2"/>
  <c r="L20" i="2" s="1"/>
  <c r="J21" i="2"/>
  <c r="K21" i="2"/>
  <c r="K31" i="2" s="1"/>
  <c r="J22" i="2"/>
  <c r="L22" i="2" s="1"/>
  <c r="N22" i="2" s="1"/>
  <c r="P22" i="2"/>
  <c r="J23" i="2"/>
  <c r="L23" i="2" s="1"/>
  <c r="N23" i="2" s="1"/>
  <c r="R91" i="2" l="1"/>
  <c r="AA30" i="2" s="1"/>
  <c r="AC30" i="2" s="1"/>
  <c r="AD30" i="2" s="1"/>
  <c r="AE30" i="2" s="1"/>
  <c r="AE29" i="2"/>
  <c r="R120" i="2"/>
  <c r="AA31" i="2" s="1"/>
  <c r="AC31" i="2" s="1"/>
  <c r="AD31" i="2" s="1"/>
  <c r="R61" i="2"/>
  <c r="O61" i="2"/>
  <c r="N20" i="2"/>
  <c r="M23" i="2"/>
  <c r="M19" i="2"/>
  <c r="W16" i="2"/>
  <c r="L21" i="2"/>
  <c r="N21" i="2" s="1"/>
  <c r="H31" i="2"/>
  <c r="O14" i="9" l="1"/>
  <c r="AE31" i="2"/>
  <c r="P48" i="2"/>
  <c r="K48" i="2"/>
  <c r="P47" i="2"/>
  <c r="K47" i="2"/>
  <c r="Z27" i="3"/>
  <c r="Y27" i="3"/>
  <c r="AA28" i="3"/>
  <c r="Z28" i="3"/>
  <c r="Y28" i="3"/>
  <c r="C2" i="10"/>
  <c r="C36" i="10"/>
  <c r="C34" i="10"/>
  <c r="D19" i="10"/>
  <c r="D6" i="10"/>
  <c r="D7" i="10"/>
  <c r="D13" i="10"/>
  <c r="D21" i="10"/>
  <c r="D26" i="10"/>
  <c r="D27" i="10"/>
  <c r="D29" i="10"/>
  <c r="D36" i="10"/>
  <c r="D38" i="10"/>
  <c r="D51" i="10"/>
  <c r="D52" i="10"/>
  <c r="D53" i="10"/>
  <c r="H61" i="2"/>
  <c r="D66" i="10"/>
  <c r="D67" i="10"/>
  <c r="D75" i="10"/>
  <c r="D82" i="10"/>
  <c r="D83" i="10"/>
  <c r="D84" i="10"/>
  <c r="D87" i="10"/>
  <c r="D91" i="10"/>
  <c r="D98" i="10"/>
  <c r="D99" i="10"/>
  <c r="D100" i="10"/>
  <c r="D103" i="10"/>
  <c r="Y19" i="3"/>
  <c r="J35" i="2"/>
  <c r="AA16" i="3"/>
  <c r="AA17" i="3"/>
  <c r="Z18" i="3"/>
  <c r="AA18" i="3"/>
  <c r="AA19" i="3"/>
  <c r="Y20" i="3"/>
  <c r="AA20" i="3"/>
  <c r="AA21" i="3"/>
  <c r="AA26" i="3"/>
  <c r="J94" i="2"/>
  <c r="J95" i="2"/>
  <c r="J96" i="2"/>
  <c r="L96" i="2" s="1"/>
  <c r="Q96" i="2"/>
  <c r="Q97" i="2"/>
  <c r="Q98" i="2"/>
  <c r="Q99" i="2"/>
  <c r="Q111" i="2"/>
  <c r="S111" i="2" s="1"/>
  <c r="T111" i="2" s="1"/>
  <c r="Q113" i="2"/>
  <c r="Q114" i="2"/>
  <c r="Q115" i="2"/>
  <c r="Q66" i="2"/>
  <c r="S66" i="2" s="1"/>
  <c r="Q69" i="2"/>
  <c r="Q70" i="2"/>
  <c r="Q71" i="2"/>
  <c r="Q74" i="2"/>
  <c r="S74" i="2" s="1"/>
  <c r="T74" i="2" s="1"/>
  <c r="Q79" i="2"/>
  <c r="Q80" i="2"/>
  <c r="Q83" i="2"/>
  <c r="S83" i="2" s="1"/>
  <c r="Q85" i="2"/>
  <c r="Q86" i="2"/>
  <c r="Q87" i="2"/>
  <c r="Q88" i="2"/>
  <c r="J68" i="2"/>
  <c r="J75" i="2"/>
  <c r="J76" i="2"/>
  <c r="J77" i="2"/>
  <c r="L77" i="2" s="1"/>
  <c r="J78" i="2"/>
  <c r="J79" i="2"/>
  <c r="L79" i="2" s="1"/>
  <c r="J80" i="2"/>
  <c r="L80" i="2" s="1"/>
  <c r="J81" i="2"/>
  <c r="L81" i="2" s="1"/>
  <c r="J82" i="2"/>
  <c r="L82" i="2" s="1"/>
  <c r="J83" i="2"/>
  <c r="J84" i="2"/>
  <c r="L84" i="2" s="1"/>
  <c r="J85" i="2"/>
  <c r="L85" i="2" s="1"/>
  <c r="J86" i="2"/>
  <c r="L86" i="2" s="1"/>
  <c r="J87" i="2"/>
  <c r="L87" i="2" s="1"/>
  <c r="J88" i="2"/>
  <c r="J89" i="2"/>
  <c r="J90" i="2"/>
  <c r="J66" i="2"/>
  <c r="J67" i="2"/>
  <c r="P39" i="2"/>
  <c r="Q41" i="2"/>
  <c r="S42" i="2"/>
  <c r="Q44" i="2"/>
  <c r="Q45" i="2"/>
  <c r="Q46" i="2"/>
  <c r="S46" i="2" s="1"/>
  <c r="Q47" i="2"/>
  <c r="Q48" i="2"/>
  <c r="Q51" i="2"/>
  <c r="S51" i="2" s="1"/>
  <c r="Q59" i="2"/>
  <c r="S59" i="2" s="1"/>
  <c r="Q60" i="2"/>
  <c r="J36" i="2"/>
  <c r="L36" i="2" s="1"/>
  <c r="J37" i="2"/>
  <c r="J38" i="2"/>
  <c r="J39" i="2"/>
  <c r="J40" i="2"/>
  <c r="J41" i="2"/>
  <c r="L41" i="2" s="1"/>
  <c r="J43" i="2"/>
  <c r="J44" i="2"/>
  <c r="J45" i="2"/>
  <c r="L45" i="2" s="1"/>
  <c r="J46" i="2"/>
  <c r="L46" i="2" s="1"/>
  <c r="J47" i="2"/>
  <c r="L47" i="2" s="1"/>
  <c r="J48" i="2"/>
  <c r="L48" i="2" s="1"/>
  <c r="J49" i="2"/>
  <c r="L49" i="2" s="1"/>
  <c r="J50" i="2"/>
  <c r="L50" i="2" s="1"/>
  <c r="J51" i="2"/>
  <c r="L51" i="2" s="1"/>
  <c r="J52" i="2"/>
  <c r="L52" i="2" s="1"/>
  <c r="J53" i="2"/>
  <c r="L53" i="2" s="1"/>
  <c r="J54" i="2"/>
  <c r="J55" i="2"/>
  <c r="J56" i="2"/>
  <c r="J57" i="2"/>
  <c r="J58" i="2"/>
  <c r="L58" i="2" s="1"/>
  <c r="J59" i="2"/>
  <c r="J60" i="2"/>
  <c r="L60" i="2" s="1"/>
  <c r="P5" i="2"/>
  <c r="Q9" i="2"/>
  <c r="S9" i="2" s="1"/>
  <c r="Q13" i="2"/>
  <c r="S13" i="2" s="1"/>
  <c r="Q15" i="2"/>
  <c r="Q16" i="2"/>
  <c r="Q24" i="2"/>
  <c r="Q26" i="2"/>
  <c r="Q27" i="2"/>
  <c r="S27" i="2" s="1"/>
  <c r="Q30" i="2"/>
  <c r="S30" i="2" s="1"/>
  <c r="M5" i="2"/>
  <c r="P7" i="2"/>
  <c r="J6" i="2"/>
  <c r="J7" i="2"/>
  <c r="M7" i="2" s="1"/>
  <c r="J8" i="2"/>
  <c r="M8" i="2" s="1"/>
  <c r="J9" i="2"/>
  <c r="M9" i="2" s="1"/>
  <c r="J10" i="2"/>
  <c r="M10" i="2" s="1"/>
  <c r="J11" i="2"/>
  <c r="M11" i="2" s="1"/>
  <c r="J12" i="2"/>
  <c r="M12" i="2" s="1"/>
  <c r="J13" i="2"/>
  <c r="M13" i="2" s="1"/>
  <c r="J14" i="2"/>
  <c r="M14" i="2" s="1"/>
  <c r="J15" i="2"/>
  <c r="M15" i="2" s="1"/>
  <c r="J16" i="2"/>
  <c r="M16" i="2" s="1"/>
  <c r="J24" i="2"/>
  <c r="J25" i="2"/>
  <c r="J26" i="2"/>
  <c r="J27" i="2"/>
  <c r="M27" i="2" s="1"/>
  <c r="J28" i="2"/>
  <c r="M28" i="2" s="1"/>
  <c r="J29" i="2"/>
  <c r="M29" i="2" s="1"/>
  <c r="J30" i="2"/>
  <c r="M30" i="2" s="1"/>
  <c r="D10" i="4"/>
  <c r="C3" i="10"/>
  <c r="G61" i="2"/>
  <c r="G31" i="2"/>
  <c r="G91" i="2"/>
  <c r="G120" i="2"/>
  <c r="D81" i="10"/>
  <c r="D86" i="10"/>
  <c r="D88" i="10"/>
  <c r="D89" i="10"/>
  <c r="D90" i="10"/>
  <c r="D92" i="10"/>
  <c r="D93" i="10"/>
  <c r="D94" i="10"/>
  <c r="D95" i="10"/>
  <c r="D96" i="10"/>
  <c r="D97" i="10"/>
  <c r="D102" i="10"/>
  <c r="D104" i="10"/>
  <c r="D105" i="10"/>
  <c r="D80" i="10"/>
  <c r="D56" i="10"/>
  <c r="D57" i="10"/>
  <c r="D58" i="10"/>
  <c r="D60" i="10"/>
  <c r="D61" i="10"/>
  <c r="D62" i="10"/>
  <c r="D63" i="10"/>
  <c r="D64" i="10"/>
  <c r="D65" i="10"/>
  <c r="D70" i="10"/>
  <c r="D71" i="10"/>
  <c r="D72" i="10"/>
  <c r="D73" i="10"/>
  <c r="D74" i="10"/>
  <c r="D76" i="10"/>
  <c r="D77" i="10"/>
  <c r="D78" i="10"/>
  <c r="D79" i="10"/>
  <c r="D30" i="10"/>
  <c r="D31" i="10"/>
  <c r="D32" i="10"/>
  <c r="D33" i="10"/>
  <c r="D35" i="10"/>
  <c r="D39" i="10"/>
  <c r="D40" i="10"/>
  <c r="D41" i="10"/>
  <c r="D47" i="10"/>
  <c r="D48" i="10"/>
  <c r="D49" i="10"/>
  <c r="D50" i="10"/>
  <c r="D28" i="10"/>
  <c r="D3" i="10"/>
  <c r="D4" i="10"/>
  <c r="D5" i="10"/>
  <c r="D8" i="10"/>
  <c r="D9" i="10"/>
  <c r="D10" i="10"/>
  <c r="D11" i="10"/>
  <c r="D12" i="10"/>
  <c r="D14" i="10"/>
  <c r="D15" i="10"/>
  <c r="D16" i="10"/>
  <c r="D17" i="10"/>
  <c r="D18" i="10"/>
  <c r="D20" i="10"/>
  <c r="D22" i="10"/>
  <c r="D24" i="10"/>
  <c r="D25"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Y21" i="3"/>
  <c r="Z21" i="3"/>
  <c r="J35" i="9"/>
  <c r="O35" i="9"/>
  <c r="J34" i="9"/>
  <c r="O34" i="9"/>
  <c r="E15" i="9"/>
  <c r="E13" i="9"/>
  <c r="E18" i="9" s="1"/>
  <c r="J9" i="9"/>
  <c r="O9" i="9" s="1"/>
  <c r="O7" i="9"/>
  <c r="O15" i="9" s="1"/>
  <c r="J7" i="9"/>
  <c r="J15" i="9" s="1"/>
  <c r="O5" i="9"/>
  <c r="O13" i="9" s="1"/>
  <c r="J5" i="9"/>
  <c r="J13" i="9" s="1"/>
  <c r="J35" i="8"/>
  <c r="O35" i="8"/>
  <c r="J34" i="8"/>
  <c r="O34" i="8"/>
  <c r="E15" i="8"/>
  <c r="E13" i="8"/>
  <c r="J9" i="8"/>
  <c r="O9" i="8" s="1"/>
  <c r="O7" i="8"/>
  <c r="O15" i="8"/>
  <c r="J7" i="8"/>
  <c r="J15" i="8" s="1"/>
  <c r="O5" i="8"/>
  <c r="O13" i="8" s="1"/>
  <c r="J5" i="8"/>
  <c r="J13" i="8" s="1"/>
  <c r="J35" i="7"/>
  <c r="O35" i="7"/>
  <c r="J34" i="7"/>
  <c r="O34" i="7"/>
  <c r="O15" i="7"/>
  <c r="O18" i="7" s="1"/>
  <c r="J15" i="7"/>
  <c r="J18" i="7" s="1"/>
  <c r="E15" i="7"/>
  <c r="E18" i="7" s="1"/>
  <c r="J9" i="7"/>
  <c r="O9" i="7" s="1"/>
  <c r="O8" i="7"/>
  <c r="D76" i="4"/>
  <c r="F9" i="1"/>
  <c r="D83" i="4"/>
  <c r="D54" i="4"/>
  <c r="F8" i="1"/>
  <c r="D61" i="4"/>
  <c r="D32" i="4"/>
  <c r="F7" i="1"/>
  <c r="D39" i="4"/>
  <c r="F6" i="1"/>
  <c r="D2" i="10"/>
  <c r="J18" i="9" l="1"/>
  <c r="O18" i="9"/>
  <c r="E18" i="8"/>
  <c r="J18" i="8"/>
  <c r="O18" i="8"/>
  <c r="L24" i="2"/>
  <c r="N24" i="2" s="1"/>
  <c r="M24" i="2"/>
  <c r="L6" i="2"/>
  <c r="N6" i="2" s="1"/>
  <c r="M6" i="2"/>
  <c r="L26" i="2"/>
  <c r="N26" i="2" s="1"/>
  <c r="M26" i="2"/>
  <c r="L25" i="2"/>
  <c r="N25" i="2" s="1"/>
  <c r="M25" i="2"/>
  <c r="D27" i="4"/>
  <c r="H7" i="1" s="1"/>
  <c r="Q68" i="2"/>
  <c r="Q118" i="2"/>
  <c r="S118" i="2" s="1"/>
  <c r="T118" i="2" s="1"/>
  <c r="Q77" i="2"/>
  <c r="S77" i="2" s="1"/>
  <c r="Q105" i="2"/>
  <c r="S105" i="2" s="1"/>
  <c r="T105" i="2" s="1"/>
  <c r="Q117" i="2"/>
  <c r="S117" i="2" s="1"/>
  <c r="T117" i="2" s="1"/>
  <c r="P31" i="2"/>
  <c r="Q58" i="2"/>
  <c r="S58" i="2" s="1"/>
  <c r="Q119" i="2"/>
  <c r="S119" i="2" s="1"/>
  <c r="T119" i="2" s="1"/>
  <c r="Q104" i="2"/>
  <c r="S104" i="2" s="1"/>
  <c r="T104" i="2" s="1"/>
  <c r="Q57" i="2"/>
  <c r="S57" i="2" s="1"/>
  <c r="Q5" i="2"/>
  <c r="S5" i="2" s="1"/>
  <c r="Q43" i="2"/>
  <c r="S43" i="2" s="1"/>
  <c r="Q78" i="2"/>
  <c r="S78" i="2" s="1"/>
  <c r="Q103" i="2"/>
  <c r="S103" i="2" s="1"/>
  <c r="T103" i="2" s="1"/>
  <c r="L68" i="2"/>
  <c r="L59" i="2"/>
  <c r="L43" i="2"/>
  <c r="Q55" i="2"/>
  <c r="S55" i="2" s="1"/>
  <c r="Q65" i="2"/>
  <c r="S65" i="2" s="1"/>
  <c r="T65" i="2" s="1"/>
  <c r="Q76" i="2"/>
  <c r="S76" i="2" s="1"/>
  <c r="Q116" i="2"/>
  <c r="S116" i="2" s="1"/>
  <c r="T116" i="2" s="1"/>
  <c r="Q101" i="2"/>
  <c r="S101" i="2" s="1"/>
  <c r="T101" i="2" s="1"/>
  <c r="L35" i="2"/>
  <c r="Q54" i="2"/>
  <c r="S54" i="2" s="1"/>
  <c r="Q40" i="2"/>
  <c r="S40" i="2" s="1"/>
  <c r="L83" i="2"/>
  <c r="Q90" i="2"/>
  <c r="S90" i="2" s="1"/>
  <c r="Q75" i="2"/>
  <c r="S75" i="2" s="1"/>
  <c r="T75" i="2" s="1"/>
  <c r="Q100" i="2"/>
  <c r="S100" i="2" s="1"/>
  <c r="T100" i="2" s="1"/>
  <c r="L57" i="2"/>
  <c r="Q53" i="2"/>
  <c r="S53" i="2" s="1"/>
  <c r="Q89" i="2"/>
  <c r="S89" i="2" s="1"/>
  <c r="L56" i="2"/>
  <c r="L40" i="2"/>
  <c r="Q52" i="2"/>
  <c r="S52" i="2" s="1"/>
  <c r="Q39" i="2"/>
  <c r="S39" i="2" s="1"/>
  <c r="L55" i="2"/>
  <c r="L39" i="2"/>
  <c r="Q38" i="2"/>
  <c r="S38" i="2" s="1"/>
  <c r="Q73" i="2"/>
  <c r="S73" i="2" s="1"/>
  <c r="T73" i="2" s="1"/>
  <c r="Q112" i="2"/>
  <c r="S112" i="2" s="1"/>
  <c r="T112" i="2" s="1"/>
  <c r="Q102" i="2"/>
  <c r="S102" i="2" s="1"/>
  <c r="T102" i="2" s="1"/>
  <c r="L54" i="2"/>
  <c r="L38" i="2"/>
  <c r="Q37" i="2"/>
  <c r="S37" i="2" s="1"/>
  <c r="Q72" i="2"/>
  <c r="S72" i="2" s="1"/>
  <c r="T72" i="2" s="1"/>
  <c r="L95" i="2"/>
  <c r="L37" i="2"/>
  <c r="Q50" i="2"/>
  <c r="S50" i="2" s="1"/>
  <c r="Q36" i="2"/>
  <c r="S36" i="2" s="1"/>
  <c r="L78" i="2"/>
  <c r="Q95" i="2"/>
  <c r="S95" i="2" s="1"/>
  <c r="L94" i="2"/>
  <c r="Q56" i="2"/>
  <c r="S56" i="2" s="1"/>
  <c r="Q49" i="2"/>
  <c r="S49" i="2" s="1"/>
  <c r="L67" i="2"/>
  <c r="Q84" i="2"/>
  <c r="S84" i="2" s="1"/>
  <c r="Q110" i="2"/>
  <c r="S110" i="2" s="1"/>
  <c r="T110" i="2" s="1"/>
  <c r="L5" i="2"/>
  <c r="N5" i="2" s="1"/>
  <c r="J31" i="2"/>
  <c r="L66" i="2"/>
  <c r="Q109" i="2"/>
  <c r="S109" i="2" s="1"/>
  <c r="T109" i="2" s="1"/>
  <c r="L44" i="2"/>
  <c r="Q35" i="2"/>
  <c r="L90" i="2"/>
  <c r="L76" i="2"/>
  <c r="Q108" i="2"/>
  <c r="S108" i="2" s="1"/>
  <c r="T108" i="2" s="1"/>
  <c r="L89" i="2"/>
  <c r="L75" i="2"/>
  <c r="Q82" i="2"/>
  <c r="S82" i="2" s="1"/>
  <c r="Q67" i="2"/>
  <c r="S67" i="2" s="1"/>
  <c r="Q107" i="2"/>
  <c r="S107" i="2" s="1"/>
  <c r="T107" i="2" s="1"/>
  <c r="L88" i="2"/>
  <c r="Q81" i="2"/>
  <c r="S81" i="2" s="1"/>
  <c r="Q106" i="2"/>
  <c r="S106" i="2" s="1"/>
  <c r="T106" i="2" s="1"/>
  <c r="Q25" i="2"/>
  <c r="S25" i="2" s="1"/>
  <c r="Q14" i="2"/>
  <c r="S14" i="2" s="1"/>
  <c r="Q12" i="2"/>
  <c r="S12" i="2" s="1"/>
  <c r="Q11" i="2"/>
  <c r="S11" i="2" s="1"/>
  <c r="Q10" i="2"/>
  <c r="S10" i="2" s="1"/>
  <c r="Q29" i="2"/>
  <c r="S29" i="2" s="1"/>
  <c r="Q28" i="2"/>
  <c r="S28" i="2" s="1"/>
  <c r="Q8" i="2"/>
  <c r="S8" i="2" s="1"/>
  <c r="Q7" i="2"/>
  <c r="S7" i="2" s="1"/>
  <c r="Q6" i="2"/>
  <c r="S6" i="2" s="1"/>
  <c r="L29" i="2"/>
  <c r="N29" i="2" s="1"/>
  <c r="L27" i="2"/>
  <c r="L16" i="2"/>
  <c r="N16" i="2" s="1"/>
  <c r="L28" i="2"/>
  <c r="N28" i="2" s="1"/>
  <c r="L14" i="2"/>
  <c r="N14" i="2" s="1"/>
  <c r="L13" i="2"/>
  <c r="L7" i="2"/>
  <c r="N7" i="2" s="1"/>
  <c r="L12" i="2"/>
  <c r="N12" i="2" s="1"/>
  <c r="L8" i="2"/>
  <c r="N8" i="2" s="1"/>
  <c r="L11" i="2"/>
  <c r="N11" i="2" s="1"/>
  <c r="L9" i="2"/>
  <c r="L30" i="2"/>
  <c r="L15" i="2"/>
  <c r="N15" i="2" s="1"/>
  <c r="L10" i="2"/>
  <c r="N10" i="2" s="1"/>
  <c r="D55" i="10"/>
  <c r="S60" i="2"/>
  <c r="S26" i="2"/>
  <c r="S79" i="2"/>
  <c r="S45" i="2"/>
  <c r="S115" i="2"/>
  <c r="T115" i="2" s="1"/>
  <c r="S98" i="2"/>
  <c r="T98" i="2" s="1"/>
  <c r="S24" i="2"/>
  <c r="S114" i="2"/>
  <c r="T114" i="2" s="1"/>
  <c r="S41" i="2"/>
  <c r="S113" i="2"/>
  <c r="T113" i="2" s="1"/>
  <c r="D34" i="10"/>
  <c r="S16" i="2"/>
  <c r="S15" i="2"/>
  <c r="S80" i="2"/>
  <c r="S96" i="2"/>
  <c r="S71" i="2"/>
  <c r="T71" i="2" s="1"/>
  <c r="S70" i="2"/>
  <c r="T70" i="2" s="1"/>
  <c r="S47" i="2"/>
  <c r="D37" i="10"/>
  <c r="S87" i="2"/>
  <c r="D23" i="10"/>
  <c r="H91" i="2"/>
  <c r="D54" i="10"/>
  <c r="S97" i="2"/>
  <c r="T97" i="2" s="1"/>
  <c r="D101" i="10"/>
  <c r="D85" i="10"/>
  <c r="D59" i="10"/>
  <c r="S99" i="2"/>
  <c r="T99" i="2" s="1"/>
  <c r="S44" i="2"/>
  <c r="D26" i="4"/>
  <c r="E7" i="1" s="1"/>
  <c r="S88" i="2"/>
  <c r="D46" i="10"/>
  <c r="D45" i="10"/>
  <c r="D44" i="10"/>
  <c r="H120" i="2"/>
  <c r="S69" i="2"/>
  <c r="T69" i="2" s="1"/>
  <c r="D69" i="10"/>
  <c r="S68" i="2"/>
  <c r="D42" i="10"/>
  <c r="S86" i="2"/>
  <c r="D43" i="10"/>
  <c r="D68" i="10"/>
  <c r="D38" i="4"/>
  <c r="D37" i="4" s="1"/>
  <c r="G7" i="1" s="1"/>
  <c r="S85" i="2"/>
  <c r="S48" i="2"/>
  <c r="AA27" i="3"/>
  <c r="Z29" i="3"/>
  <c r="Y29" i="3"/>
  <c r="AA29" i="3"/>
  <c r="T28" i="2" l="1"/>
  <c r="S120" i="2"/>
  <c r="AB31" i="2" s="1"/>
  <c r="Q120" i="2"/>
  <c r="Q91" i="2"/>
  <c r="Q61" i="2"/>
  <c r="N9" i="2"/>
  <c r="N13" i="2"/>
  <c r="N31" i="2" s="1"/>
  <c r="X28" i="2" s="1"/>
  <c r="W22" i="2"/>
  <c r="N27" i="2"/>
  <c r="W24" i="2"/>
  <c r="W11" i="2"/>
  <c r="N30" i="2"/>
  <c r="W23" i="2"/>
  <c r="O31" i="2"/>
  <c r="W21" i="2" s="1"/>
  <c r="S35" i="2"/>
  <c r="M31" i="2"/>
  <c r="W28" i="2" s="1"/>
  <c r="L31" i="2"/>
  <c r="S91" i="2"/>
  <c r="AB30" i="2" s="1"/>
  <c r="J10" i="7"/>
  <c r="J27" i="7" s="1"/>
  <c r="Q20" i="2"/>
  <c r="S20" i="2" s="1"/>
  <c r="Q21" i="2"/>
  <c r="S21" i="2" s="1"/>
  <c r="Q18" i="2"/>
  <c r="S18" i="2" s="1"/>
  <c r="Q19" i="2"/>
  <c r="S19" i="2" s="1"/>
  <c r="Q23" i="2"/>
  <c r="S23" i="2" s="1"/>
  <c r="Q17" i="2"/>
  <c r="S17" i="2" s="1"/>
  <c r="Q22" i="2"/>
  <c r="S22" i="2" s="1"/>
  <c r="D60" i="4"/>
  <c r="D59" i="4" s="1"/>
  <c r="G8" i="1" s="1"/>
  <c r="D49" i="4"/>
  <c r="D5" i="4"/>
  <c r="D16" i="4"/>
  <c r="D15" i="4" s="1"/>
  <c r="G6" i="1" s="1"/>
  <c r="D82" i="4"/>
  <c r="D81" i="4" s="1"/>
  <c r="G9" i="1" s="1"/>
  <c r="D71" i="4"/>
  <c r="J6" i="5" l="1"/>
  <c r="AE28" i="2"/>
  <c r="E6" i="5" s="1"/>
  <c r="T120" i="2"/>
  <c r="T61" i="2"/>
  <c r="S61" i="2"/>
  <c r="Y21" i="2"/>
  <c r="W15" i="2"/>
  <c r="W17" i="2" s="1"/>
  <c r="O10" i="7"/>
  <c r="O27" i="7" s="1"/>
  <c r="Q31" i="2"/>
  <c r="S31" i="2"/>
  <c r="AB28" i="2" s="1"/>
  <c r="J28" i="7"/>
  <c r="J31" i="7" s="1"/>
  <c r="J36" i="7" s="1"/>
  <c r="O28" i="7"/>
  <c r="H9" i="1"/>
  <c r="D70" i="4"/>
  <c r="E9" i="1" s="1"/>
  <c r="D4" i="4"/>
  <c r="E6" i="1" s="1"/>
  <c r="H6" i="1"/>
  <c r="O10" i="8"/>
  <c r="O27" i="8" s="1"/>
  <c r="O28" i="8"/>
  <c r="H8" i="1"/>
  <c r="D48" i="4"/>
  <c r="E8" i="1" s="1"/>
  <c r="O10" i="9"/>
  <c r="O27" i="9" s="1"/>
  <c r="O28" i="9"/>
  <c r="J10" i="5"/>
  <c r="J27" i="5" l="1"/>
  <c r="J31" i="5" s="1"/>
  <c r="J36" i="5" s="1"/>
  <c r="T91" i="2"/>
  <c r="E10" i="7"/>
  <c r="E27" i="7" s="1"/>
  <c r="T31" i="2"/>
  <c r="O10" i="5"/>
  <c r="E28" i="7"/>
  <c r="O31" i="8"/>
  <c r="O36" i="8" s="1"/>
  <c r="D8" i="1" s="1"/>
  <c r="E28" i="8"/>
  <c r="J28" i="8"/>
  <c r="J10" i="9"/>
  <c r="J27" i="9" s="1"/>
  <c r="E10" i="9"/>
  <c r="E27" i="9" s="1"/>
  <c r="O31" i="9"/>
  <c r="O36" i="9" s="1"/>
  <c r="D9" i="1" s="1"/>
  <c r="J28" i="9"/>
  <c r="E28" i="9"/>
  <c r="E10" i="8"/>
  <c r="E27" i="8" s="1"/>
  <c r="J10" i="8"/>
  <c r="J27" i="8" s="1"/>
  <c r="O31" i="7"/>
  <c r="O36" i="7" s="1"/>
  <c r="D7" i="1" s="1"/>
  <c r="O27" i="5" l="1"/>
  <c r="O31" i="5" s="1"/>
  <c r="O36" i="5" s="1"/>
  <c r="E31" i="7"/>
  <c r="E36" i="7" s="1"/>
  <c r="O38" i="7" s="1"/>
  <c r="J31" i="8"/>
  <c r="J36" i="8" s="1"/>
  <c r="E31" i="8"/>
  <c r="E36" i="8" s="1"/>
  <c r="O38" i="8" s="1"/>
  <c r="E31" i="9"/>
  <c r="E36" i="9" s="1"/>
  <c r="O38" i="9" s="1"/>
  <c r="J31" i="9"/>
  <c r="J36" i="9" s="1"/>
  <c r="J38" i="9" s="1"/>
  <c r="C9" i="1" s="1"/>
  <c r="D6" i="1" l="1"/>
  <c r="E36" i="5"/>
  <c r="O38" i="5" s="1"/>
  <c r="E10" i="5"/>
  <c r="J38" i="7"/>
  <c r="C7" i="1" s="1"/>
  <c r="J38" i="8"/>
  <c r="E38" i="8" s="1"/>
  <c r="B8" i="1" s="1"/>
  <c r="D65" i="4" s="1"/>
  <c r="E38" i="9"/>
  <c r="B9" i="1" s="1"/>
  <c r="D87" i="4" s="1"/>
  <c r="E27" i="5" l="1"/>
  <c r="E31" i="5" s="1"/>
  <c r="J38" i="5"/>
  <c r="E38" i="5" s="1"/>
  <c r="B6" i="1" s="1"/>
  <c r="D21" i="4" s="1"/>
  <c r="E38" i="7"/>
  <c r="B7" i="1" s="1"/>
  <c r="D43" i="4" s="1"/>
  <c r="C8" i="1"/>
  <c r="C6" i="1" l="1"/>
  <c r="B10" i="1"/>
  <c r="Y22" i="2" l="1"/>
  <c r="Y23" i="2"/>
  <c r="Y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tc={47B0075B-5ED7-40D8-98DA-AABC4B8FAF74}</author>
  </authors>
  <commentList>
    <comment ref="A35" authorId="0" shapeId="0" xr:uid="{47B0075B-5ED7-40D8-98DA-AABC4B8FAF74}">
      <text>
        <t xml:space="preserve">[Threaded comment]
Your version of Excel allows you to read this threaded comment; however, any edits to it will get removed if the file is opened in a newer version of Excel. Learn more: https://go.microsoft.com/fwlink/?linkid=870924
Comment:
    M08 was not included in MP1 ER calculations as it was rehabilitated outside of the MP1 dates.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tc={D06DEB3B-1895-4AA8-A699-3E396DE43BE8}</author>
    <author>tc={9FE7C0FE-3CB4-4B12-8C7B-478270C35E82}</author>
    <author>tc={679CF516-12D9-437B-B128-76C8DB0EFAD6}</author>
    <author>tc={A12FA873-1321-4EB9-82F8-503B49841BB9}</author>
    <author>tc={EE38808B-180A-4B8D-AE39-86CF51E4BCD6}</author>
    <author>tc={F6425336-DA9A-4393-BBCA-FEC4D2EDDACA}</author>
  </authors>
  <commentList>
    <comment ref="Y22" authorId="0" shapeId="0" xr:uid="{D06DEB3B-1895-4AA8-A699-3E396DE43BE8}">
      <text>
        <t>[Threaded comment]
Your version of Excel allows you to read this threaded comment; however, any edits to it will get removed if the file is opened in a newer version of Excel. Learn more: https://go.microsoft.com/fwlink/?linkid=870924
Comment:
    Downdays are above 5%, so the actual PTDs are used for this VPA</t>
      </text>
    </comment>
    <comment ref="Y27" authorId="1" shapeId="0" xr:uid="{9FE7C0FE-3CB4-4B12-8C7B-478270C35E82}">
      <text>
        <t xml:space="preserve">[Threaded comment]
Your version of Excel allows you to read this threaded comment; however, any edits to it will get removed if the file is opened in a newer version of Excel. Learn more: https://go.microsoft.com/fwlink/?linkid=870924
Comment:
    95% functionality cap applied to VPAs that demonstrate borehole functionality over 95% </t>
      </text>
    </comment>
    <comment ref="AC27" authorId="2" shapeId="0" xr:uid="{679CF516-12D9-437B-B128-76C8DB0EFAD6}">
      <text>
        <t xml:space="preserve">[Threaded comment]
Your version of Excel allows you to read this threaded comment; however, any edits to it will get removed if the file is opened in a newer version of Excel. Learn more: https://go.microsoft.com/fwlink/?linkid=870924
Comment:
    95% functionality cap applied to VPAs that demonstrate borehole functionality over 95% </t>
      </text>
    </comment>
    <comment ref="Y29" authorId="3" shapeId="0" xr:uid="{A12FA873-1321-4EB9-82F8-503B49841BB9}">
      <text>
        <t>[Threaded comment]
Your version of Excel allows you to read this threaded comment; however, any edits to it will get removed if the file is opened in a newer version of Excel. Learn more: https://go.microsoft.com/fwlink/?linkid=870924
Comment:
    Borehole functionality below 95%, so actual PTDs are used</t>
      </text>
    </comment>
    <comment ref="AC29" authorId="4" shapeId="0" xr:uid="{EE38808B-180A-4B8D-AE39-86CF51E4BCD6}">
      <text>
        <t>[Threaded comment]
Your version of Excel allows you to read this threaded comment; however, any edits to it will get removed if the file is opened in a newer version of Excel. Learn more: https://go.microsoft.com/fwlink/?linkid=870924
Comment:
    Borehole functionality below 95%, so actual PTDs are used</t>
      </text>
    </comment>
    <comment ref="J42" authorId="5" shapeId="0" xr:uid="{F6425336-DA9A-4393-BBCA-FEC4D2EDDACA}">
      <text>
        <t xml:space="preserve">[Threaded comment]
Your version of Excel allows you to read this threaded comment; however, any edits to it will get removed if the file is opened in a newer version of Excel. Learn more: https://go.microsoft.com/fwlink/?linkid=870924
Comment:
    M08 was not included in MP1 ER calculations as it was rehabilitated outside of the MP1 dates.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tc={8DF568A0-E865-4FFF-9B99-3C64646EEF58}</author>
    <author>tc={59AE4E8B-2B41-4306-860B-9158F2F89B74}</author>
    <author>tc={84CE8E12-9397-4DEB-8137-95103D3D66C9}</author>
    <author>tc={A27C4DBF-E6BA-4389-8AD9-C90189DE6689}</author>
    <author>tc={5A7D883F-94ED-4E2E-AD48-15B8B55DF3E9}</author>
  </authors>
  <commentList>
    <comment ref="Z16" authorId="0" shapeId="0" xr:uid="{8DF568A0-E865-4FFF-9B99-3C64646EEF58}">
      <text>
        <t>[Threaded comment]
Your version of Excel allows you to read this threaded comment; however, any edits to it will get removed if the file is opened in a newer version of Excel. Learn more: https://go.microsoft.com/fwlink/?linkid=870924
Comment:
    This has been included to be conservative, as the borehole did not stop functioning and the flow rate and delivery of water was unaffected. Therefore, only the day maintenance was conducted has been discounted.</t>
      </text>
    </comment>
    <comment ref="Z17" authorId="1" shapeId="0" xr:uid="{59AE4E8B-2B41-4306-860B-9158F2F89B74}">
      <text>
        <t>[Threaded comment]
Your version of Excel allows you to read this threaded comment; however, any edits to it will get removed if the file is opened in a newer version of Excel. Learn more: https://go.microsoft.com/fwlink/?linkid=870924
Comment:
    This has been included to be conservative, as the borehole did not stop functioning and the flow rate and delivery of water was unaffected. Therefore, only the day maintenance was conducted has been discounted.</t>
      </text>
    </comment>
    <comment ref="Z20" authorId="2" shapeId="0" xr:uid="{84CE8E12-9397-4DEB-8137-95103D3D66C9}">
      <text>
        <t>[Threaded comment]
Your version of Excel allows you to read this threaded comment; however, any edits to it will get removed if the file is opened in a newer version of Excel. Learn more: https://go.microsoft.com/fwlink/?linkid=870924
Comment:
    This has been included to be conservative, as the borehole did not stop functioning and the flow rate and delivery of water was unaffected. Therefore, only the day maintenance was conducted has been discounted.</t>
      </text>
    </comment>
    <comment ref="Z26" authorId="3" shapeId="0" xr:uid="{A27C4DBF-E6BA-4389-8AD9-C90189DE6689}">
      <text>
        <t>[Threaded comment]
Your version of Excel allows you to read this threaded comment; however, any edits to it will get removed if the file is opened in a newer version of Excel. Learn more: https://go.microsoft.com/fwlink/?linkid=870924
Comment:
    This has been included to be conservative, as the borehole did not stop functioning and the flow rate and delivery of water was unaffected. Therefore, only the day maintenance was conducted has been discounted.</t>
      </text>
    </comment>
    <comment ref="Y27" authorId="4" shapeId="0" xr:uid="{5A7D883F-94ED-4E2E-AD48-15B8B55DF3E9}">
      <text>
        <t>[Threaded comment]
Your version of Excel allows you to read this threaded comment; however, any edits to it will get removed if the file is opened in a newer version of Excel. Learn more: https://go.microsoft.com/fwlink/?linkid=870924
Comment:
    There was a 70% reduction in capacity, so this has been calculated to be conservative.</t>
      </text>
    </comment>
  </commentList>
</comments>
</file>

<file path=xl/sharedStrings.xml><?xml version="1.0" encoding="utf-8"?>
<sst xmlns="http://schemas.openxmlformats.org/spreadsheetml/2006/main" count="1749" uniqueCount="397">
  <si>
    <t xml:space="preserve">Burkina Faso Safe Water Project </t>
  </si>
  <si>
    <t>MP1</t>
  </si>
  <si>
    <t>24/02/2022 - 23/02/2023</t>
  </si>
  <si>
    <t>GS ID</t>
  </si>
  <si>
    <t>SDG 13 ERs Total</t>
  </si>
  <si>
    <t>2022 ERs</t>
  </si>
  <si>
    <t>2023 ERs</t>
  </si>
  <si>
    <t>SDG 3 P,safe</t>
  </si>
  <si>
    <t>SDG 5 TR,y</t>
  </si>
  <si>
    <t>SDG 6 P,access</t>
  </si>
  <si>
    <r>
      <t>P</t>
    </r>
    <r>
      <rPr>
        <b/>
        <i/>
        <vertAlign val="subscript"/>
        <sz val="11"/>
        <color rgb="FF000000"/>
        <rFont val="Avenir Book"/>
      </rPr>
      <t>y</t>
    </r>
  </si>
  <si>
    <t>PTD Total</t>
  </si>
  <si>
    <t>Start date of Crediting Period</t>
  </si>
  <si>
    <t>End date of Crediting Period</t>
  </si>
  <si>
    <t>GS11046</t>
  </si>
  <si>
    <t>GS11047</t>
  </si>
  <si>
    <t>GS11048</t>
  </si>
  <si>
    <t>GS11049</t>
  </si>
  <si>
    <t>Total</t>
  </si>
  <si>
    <t>BH ID</t>
  </si>
  <si>
    <t>Rehab date</t>
  </si>
  <si>
    <t>Active days</t>
  </si>
  <si>
    <t>Users (capped)</t>
  </si>
  <si>
    <t>VPA</t>
  </si>
  <si>
    <t>N01</t>
  </si>
  <si>
    <t>MP1 End Date</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</si>
  <si>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</si>
  <si>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</si>
  <si>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</si>
  <si>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</si>
  <si>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</si>
  <si>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</si>
  <si>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</si>
  <si>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</si>
  <si>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</si>
  <si>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</si>
  <si>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</si>
  <si>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</si>
  <si>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</si>
  <si>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</si>
  <si>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</si>
  <si>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</si>
  <si>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</si>
  <si>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</si>
  <si>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</si>
  <si>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</si>
  <si>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</si>
  <si>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</si>
  <si>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</si>
  <si>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N25</t>
  </si>
  <si>
    <t>N26</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</si>
  <si>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</si>
  <si>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</si>
  <si>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</si>
  <si>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</si>
  <si>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</si>
  <si>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</si>
  <si>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</si>
  <si>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</si>
  <si>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</si>
  <si>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</si>
  <si>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</si>
  <si>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</si>
  <si>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</si>
  <si>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</si>
  <si>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</si>
  <si>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</si>
  <si>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</si>
  <si>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</si>
  <si>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</si>
  <si>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</si>
  <si>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</si>
  <si>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</si>
  <si>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</si>
  <si>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</si>
  <si>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M25</t>
  </si>
  <si>
    <t>M26</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</si>
  <si>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</si>
  <si>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</si>
  <si>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</si>
  <si>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</si>
  <si>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</si>
  <si>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</si>
  <si>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</si>
  <si>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</si>
  <si>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</si>
  <si>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</si>
  <si>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</si>
  <si>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</si>
  <si>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</si>
  <si>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</si>
  <si>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</si>
  <si>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</si>
  <si>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</si>
  <si>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</si>
  <si>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</si>
  <si>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</si>
  <si>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</si>
  <si>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</si>
  <si>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</si>
  <si>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</si>
  <si>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L25</t>
  </si>
  <si>
    <t>L26</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</si>
  <si>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</si>
  <si>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</si>
  <si>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</si>
  <si>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</si>
  <si>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</si>
  <si>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</si>
  <si>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</si>
  <si>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</si>
  <si>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</si>
  <si>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</si>
  <si>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</si>
  <si>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</si>
  <si>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</si>
  <si>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</si>
  <si>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</si>
  <si>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</si>
  <si>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</si>
  <si>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</si>
  <si>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</si>
  <si>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</si>
  <si>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</si>
  <si>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</si>
  <si>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</si>
  <si>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</si>
  <si>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K25</t>
  </si>
  <si>
    <t>K26</t>
  </si>
  <si>
    <t>Borehole Information</t>
  </si>
  <si>
    <t>Crediting information</t>
  </si>
  <si>
    <t>Borehole ID</t>
  </si>
  <si>
    <t>Neighbourhood</t>
  </si>
  <si>
    <t>Latitude</t>
  </si>
  <si>
    <t>Longitude</t>
  </si>
  <si>
    <t>Rehabilitation Date</t>
  </si>
  <si>
    <t>Actual user numbers</t>
  </si>
  <si>
    <t>Capped user numbers</t>
  </si>
  <si>
    <t>Available Crediting Days 2022</t>
  </si>
  <si>
    <t>Non-functioning Days</t>
  </si>
  <si>
    <t>Actual Crediting Days 2022</t>
  </si>
  <si>
    <t>Available 2022 PTDs</t>
  </si>
  <si>
    <t>Actual PTDs 2022</t>
  </si>
  <si>
    <t>Available Crediting Days 2023</t>
  </si>
  <si>
    <t>Actual Crediting Days 2023</t>
  </si>
  <si>
    <t>Available PTDs 2023</t>
  </si>
  <si>
    <t>Actual PTDs 2023</t>
  </si>
  <si>
    <t>Total MP1 PTDs</t>
  </si>
  <si>
    <t>Dates</t>
  </si>
  <si>
    <t>Willidgui</t>
  </si>
  <si>
    <t>MP1 Start</t>
  </si>
  <si>
    <t>Natinga</t>
  </si>
  <si>
    <t>MP1 End</t>
  </si>
  <si>
    <t>Koudri</t>
  </si>
  <si>
    <t>2022 End</t>
  </si>
  <si>
    <t>Bouli</t>
  </si>
  <si>
    <t>2023 Start</t>
  </si>
  <si>
    <t xml:space="preserve">Zindzougou </t>
  </si>
  <si>
    <t>2023 End</t>
  </si>
  <si>
    <t>Bagandin</t>
  </si>
  <si>
    <t>Ting sooba</t>
  </si>
  <si>
    <t>Total users (capped)</t>
  </si>
  <si>
    <t xml:space="preserve">Silmissi </t>
  </si>
  <si>
    <t>Total PTDs (capped)</t>
  </si>
  <si>
    <t>Korocin</t>
  </si>
  <si>
    <t>Tiyandé</t>
  </si>
  <si>
    <t>MP1 Crediting Days</t>
  </si>
  <si>
    <t>Moimbin</t>
  </si>
  <si>
    <t>Total Available Crediting Days</t>
  </si>
  <si>
    <t>Konobito</t>
  </si>
  <si>
    <t>Total Non-Functional Days</t>
  </si>
  <si>
    <t>Tensobingo</t>
  </si>
  <si>
    <t xml:space="preserve">Operationality </t>
  </si>
  <si>
    <t>Capped at 95% - see column AD &amp; AE</t>
  </si>
  <si>
    <t>Yipaldemba</t>
  </si>
  <si>
    <t>Noodin</t>
  </si>
  <si>
    <t xml:space="preserve">Functionality Analysis </t>
  </si>
  <si>
    <t>Souka</t>
  </si>
  <si>
    <t>Available Crediting Days</t>
  </si>
  <si>
    <t>Total Downdays</t>
  </si>
  <si>
    <t>% Downdays</t>
  </si>
  <si>
    <t>95% functionality cap applied to VPAs that demonstrate borehole functionality over 95% (below 5% downdays - highlighted in green). VPAs that demonstrate borehole functionality under 95% (over 5% downdays) use the actual PTDs.</t>
  </si>
  <si>
    <t>Bouli 2</t>
  </si>
  <si>
    <t>Pousgin</t>
  </si>
  <si>
    <t>Yimassum</t>
  </si>
  <si>
    <t>Bongin</t>
  </si>
  <si>
    <t>Yikodé</t>
  </si>
  <si>
    <t>Tamare</t>
  </si>
  <si>
    <t>95% Functionality Cap Process</t>
  </si>
  <si>
    <t>Rongin</t>
  </si>
  <si>
    <t>Available PTDs 2022</t>
  </si>
  <si>
    <t>95% Functionality cap applied 2022</t>
  </si>
  <si>
    <t>Final PTDs 2022</t>
  </si>
  <si>
    <t>95% Functionality cap applied 2023</t>
  </si>
  <si>
    <t>Final PTDs 2023</t>
  </si>
  <si>
    <t>Final PTDs TOTAL</t>
  </si>
  <si>
    <t>Bangrin</t>
  </si>
  <si>
    <t>Sandpalogo</t>
  </si>
  <si>
    <t>Yitaore</t>
  </si>
  <si>
    <t>No. People</t>
  </si>
  <si>
    <t>Capped people</t>
  </si>
  <si>
    <t>Tengin</t>
  </si>
  <si>
    <t xml:space="preserve">Bangin-tinga </t>
  </si>
  <si>
    <t xml:space="preserve">Nakomgo </t>
  </si>
  <si>
    <t xml:space="preserve">Tingsob yiri </t>
  </si>
  <si>
    <t>Samsoom Yiri</t>
  </si>
  <si>
    <t>Toodin</t>
  </si>
  <si>
    <t>Soulyalé</t>
  </si>
  <si>
    <t>Nayiri</t>
  </si>
  <si>
    <t>Lebyiiga</t>
  </si>
  <si>
    <t>Nayiri-Bingo</t>
  </si>
  <si>
    <t xml:space="preserve">Todin </t>
  </si>
  <si>
    <t>Yaogin</t>
  </si>
  <si>
    <t>Tinsobingo</t>
  </si>
  <si>
    <t xml:space="preserve">Nabinsi </t>
  </si>
  <si>
    <t xml:space="preserve">Kiebla </t>
  </si>
  <si>
    <t xml:space="preserve">Nabissi </t>
  </si>
  <si>
    <t>Gapare</t>
  </si>
  <si>
    <t>Lagdogo</t>
  </si>
  <si>
    <t>Bargo</t>
  </si>
  <si>
    <t>Kelecenaaba</t>
  </si>
  <si>
    <t>Nakomgo</t>
  </si>
  <si>
    <t>Rampounougou</t>
  </si>
  <si>
    <t>Ting-naabyiri</t>
  </si>
  <si>
    <t xml:space="preserve">Guid-Yiri </t>
  </si>
  <si>
    <t>Capped People</t>
  </si>
  <si>
    <t xml:space="preserve">Naayiri </t>
  </si>
  <si>
    <t>Bougnakoudogo</t>
  </si>
  <si>
    <t xml:space="preserve">Sambgin </t>
  </si>
  <si>
    <t>Sanbraogo</t>
  </si>
  <si>
    <t>Bahongin</t>
  </si>
  <si>
    <t>Naabayiri</t>
  </si>
  <si>
    <t>Tooghin</t>
  </si>
  <si>
    <t>Yiipala</t>
  </si>
  <si>
    <t xml:space="preserve">Zomwefo </t>
  </si>
  <si>
    <t>Yikodin</t>
  </si>
  <si>
    <t>Naabyiri</t>
  </si>
  <si>
    <t>Bingo</t>
  </si>
  <si>
    <t>Naayiri</t>
  </si>
  <si>
    <t>Salam-maure yiri</t>
  </si>
  <si>
    <t xml:space="preserve">Perkouma </t>
  </si>
  <si>
    <t xml:space="preserve">Ting sobingo </t>
  </si>
  <si>
    <t>Balingo</t>
  </si>
  <si>
    <t xml:space="preserve">Toogin </t>
  </si>
  <si>
    <t>Maringo 2</t>
  </si>
  <si>
    <t>Secteur 2</t>
  </si>
  <si>
    <t>Login</t>
  </si>
  <si>
    <t>Aliou yiri</t>
  </si>
  <si>
    <t xml:space="preserve">Darbarké </t>
  </si>
  <si>
    <t>Silmimossin</t>
  </si>
  <si>
    <t>Sambin</t>
  </si>
  <si>
    <t xml:space="preserve">Togin </t>
  </si>
  <si>
    <t>Zitoesse</t>
  </si>
  <si>
    <t>Sankango</t>
  </si>
  <si>
    <t>Kodobara</t>
  </si>
  <si>
    <t>Zingzougou</t>
  </si>
  <si>
    <t>Sogdin</t>
  </si>
  <si>
    <t>Loginsandogo</t>
  </si>
  <si>
    <t xml:space="preserve">Tingondin </t>
  </si>
  <si>
    <t>Yikiemdé</t>
  </si>
  <si>
    <t>Tingondin</t>
  </si>
  <si>
    <t>Kaponssogo</t>
  </si>
  <si>
    <t>Tengsin</t>
  </si>
  <si>
    <t>Toépenedo</t>
  </si>
  <si>
    <t>The new column which asks if the borehole stopped functioning has been added because there are different situations upon which a borehole requires maintenance. Sometimes the boreholes fully stop delivering water, or it could be the case that their water output remains the same and they still deliver water but changing or replacing a part will prevent a breakdown. This column differentiates between if the borehole becomes non-functioning, or continues to function. Yes means the BH stopped delivering water in this period and this entire period has been discounted. No means a part needed replacing/fixing, but the borehole still delivered water and was fully functional. In this case, the day the maintenance was conducted has been discounted (so the total NFD = 1)</t>
  </si>
  <si>
    <t>Q1 2022</t>
  </si>
  <si>
    <t>Q2 2022</t>
  </si>
  <si>
    <t>Q3 2022</t>
  </si>
  <si>
    <t>Q4 2022</t>
  </si>
  <si>
    <t>Q1 2023</t>
  </si>
  <si>
    <t>TOTAL</t>
  </si>
  <si>
    <t>VPA Num</t>
  </si>
  <si>
    <t>Date of Rehabilitation</t>
  </si>
  <si>
    <t>Non-functioning Period Start</t>
  </si>
  <si>
    <t xml:space="preserve">Non-functioning Period End </t>
  </si>
  <si>
    <t>Did borehole stop functioning?</t>
  </si>
  <si>
    <t xml:space="preserve">Reason </t>
  </si>
  <si>
    <t>Total Non-Functioning Days 2022</t>
  </si>
  <si>
    <t>Total Non-Functioning Days 2023</t>
  </si>
  <si>
    <t>Total Non-functioning  Days MP1</t>
  </si>
  <si>
    <t>No</t>
  </si>
  <si>
    <t>Extension of 3 tubes</t>
  </si>
  <si>
    <t>Replacement of chain</t>
  </si>
  <si>
    <t>Yes</t>
  </si>
  <si>
    <t>Replacement of triangle</t>
  </si>
  <si>
    <t>Yes (stopped delivering safe water)</t>
  </si>
  <si>
    <t>WQT Failure and Retest</t>
  </si>
  <si>
    <t>Replacement of cylinder seals</t>
  </si>
  <si>
    <t>Replacement of tubes and cylinder</t>
  </si>
  <si>
    <t>Replacement chain</t>
  </si>
  <si>
    <t xml:space="preserve">SDG 3: Good Health and Well Being </t>
  </si>
  <si>
    <t>Description</t>
  </si>
  <si>
    <t>Psafe = Py * (1-Cj) * (1-Pb,boil)</t>
  </si>
  <si>
    <t>Unit</t>
  </si>
  <si>
    <t>Source</t>
  </si>
  <si>
    <t>Psafe</t>
  </si>
  <si>
    <t xml:space="preserve">Number of additional persons consuming safe water in the project activity compared to the baseline scenario. </t>
  </si>
  <si>
    <t>people</t>
  </si>
  <si>
    <t>Calculated</t>
  </si>
  <si>
    <t>Py</t>
  </si>
  <si>
    <t>Number of persons having access to safe water in the project activity</t>
  </si>
  <si>
    <t>Project Database: User List</t>
  </si>
  <si>
    <t>Cj</t>
  </si>
  <si>
    <t>Expressed as a percentage, the portion of users of the project technology j who in the baseline were already consuming safe water without boiling it.</t>
  </si>
  <si>
    <t>%</t>
  </si>
  <si>
    <t xml:space="preserve">Baseline Survey </t>
  </si>
  <si>
    <t>Pb,boil</t>
  </si>
  <si>
    <t>Percentage of persons boiling water for purification in the baseline scenario.</t>
  </si>
  <si>
    <t>SDG 5: Gender Equality</t>
  </si>
  <si>
    <t>TRy = (Tb,y - Tp,y) / Tby</t>
  </si>
  <si>
    <t>TRy</t>
  </si>
  <si>
    <t xml:space="preserve">Total reduction time spent collecting water and fuel for project activity in year y </t>
  </si>
  <si>
    <t>hours</t>
  </si>
  <si>
    <t>Tb,y</t>
  </si>
  <si>
    <t xml:space="preserve">Baseline time spent collecting water per household per trip </t>
  </si>
  <si>
    <t>Baseline Survey</t>
  </si>
  <si>
    <t>Tp,y</t>
  </si>
  <si>
    <t>Project time spent collecting water per household per trip</t>
  </si>
  <si>
    <t>Project Survey MP1</t>
  </si>
  <si>
    <t>SDG 6: Clean Water and Sanitation</t>
  </si>
  <si>
    <t>Paccess = Py * (1 – Cj) * Up,y</t>
  </si>
  <si>
    <t>Paccess</t>
  </si>
  <si>
    <t>Number of additional persons having access to safe water in the project activity compared to the baseline scenario</t>
  </si>
  <si>
    <t xml:space="preserve">Up,y </t>
  </si>
  <si>
    <r>
      <t>Usage rate in project scenario p during</t>
    </r>
    <r>
      <rPr>
        <vertAlign val="subscript"/>
        <sz val="11"/>
        <color theme="1"/>
        <rFont val="Calibri"/>
        <family val="2"/>
        <scheme val="minor"/>
      </rPr>
      <t xml:space="preserve"> </t>
    </r>
    <r>
      <rPr>
        <sz val="11"/>
        <color theme="1"/>
        <rFont val="Calibri"/>
        <family val="2"/>
        <scheme val="minor"/>
      </rPr>
      <t>year y</t>
    </r>
  </si>
  <si>
    <t>Usage Survey MP1</t>
  </si>
  <si>
    <t>SDG 13: Climate Action</t>
  </si>
  <si>
    <t>Er,y</t>
  </si>
  <si>
    <t xml:space="preserve">CO2 emission reductions for the current monitoring period </t>
  </si>
  <si>
    <t>VER</t>
  </si>
  <si>
    <t>ER Calcs Sheet</t>
  </si>
  <si>
    <t>TRy = (Tb,y - Tp,y) / Tb,y</t>
  </si>
  <si>
    <t xml:space="preserve">Total reduction time spent collecting water and firewood for project activity in year y </t>
  </si>
  <si>
    <t xml:space="preserve">Baseline time spent collecting water and firewood per household per trip </t>
  </si>
  <si>
    <t>Project time spent collecting water and firewood per household per trip</t>
  </si>
  <si>
    <t>Total Emission Reductions</t>
  </si>
  <si>
    <t>2022 Emission Reductions</t>
  </si>
  <si>
    <t>2023 Emission Reductions</t>
  </si>
  <si>
    <t>Baseline Fuel Use (Bby)</t>
  </si>
  <si>
    <t>Portion using safe water</t>
  </si>
  <si>
    <t>fraction</t>
  </si>
  <si>
    <t>Project Technology Days</t>
  </si>
  <si>
    <t>Njy</t>
  </si>
  <si>
    <t>Fuel to treat  1 litre of water using baseline tech</t>
  </si>
  <si>
    <t>Wb,y</t>
  </si>
  <si>
    <t>T/L</t>
  </si>
  <si>
    <t>Quantity safe water litres consumed in project scenario supplied by project technology</t>
  </si>
  <si>
    <t>Qp,y</t>
  </si>
  <si>
    <t>L/pd</t>
  </si>
  <si>
    <t>Quantity of raw water boiled in addition to project technology water</t>
  </si>
  <si>
    <t>Qp, raw, y</t>
  </si>
  <si>
    <t>Quantity fuel consumed in baseline scenario</t>
  </si>
  <si>
    <t>Bb,y</t>
  </si>
  <si>
    <t>T</t>
  </si>
  <si>
    <t>Project Fuel Use (Pby)</t>
  </si>
  <si>
    <t>Portion of safe users</t>
  </si>
  <si>
    <t>Person Days</t>
  </si>
  <si>
    <t>Fossil fuel required to treat 1 litre for water in project scenario</t>
  </si>
  <si>
    <t xml:space="preserve">Wp,y </t>
  </si>
  <si>
    <t>Quantity of raw water boiled in addition to project tech water</t>
  </si>
  <si>
    <t>Quantity of safe water boiled</t>
  </si>
  <si>
    <t xml:space="preserve">Qp, cleanboil, y </t>
  </si>
  <si>
    <t>Quantity of fuel consumed in project scenario per HH</t>
  </si>
  <si>
    <t>Bp,y</t>
  </si>
  <si>
    <t>Constants</t>
  </si>
  <si>
    <t>NRB</t>
  </si>
  <si>
    <t>Fraction</t>
  </si>
  <si>
    <t>Emissions factor fuel (co2)</t>
  </si>
  <si>
    <t>EFb,fuel,co2</t>
  </si>
  <si>
    <t>tCO2/TJ</t>
  </si>
  <si>
    <t>Emissions factor fuel (non-co2)</t>
  </si>
  <si>
    <t>EFb, fuel, non-co2</t>
  </si>
  <si>
    <t>TCO2/TJ</t>
  </si>
  <si>
    <t>Net calorific value of fuel</t>
  </si>
  <si>
    <t>NCV,b,fuel</t>
  </si>
  <si>
    <t>TJ/T</t>
  </si>
  <si>
    <t>Emissions Reductions</t>
  </si>
  <si>
    <t>Baseline emissions per year</t>
  </si>
  <si>
    <t>BEb,y</t>
  </si>
  <si>
    <t>tCO2/y</t>
  </si>
  <si>
    <t>Project emissions per year</t>
  </si>
  <si>
    <t>PEp,y</t>
  </si>
  <si>
    <t>Usage rate</t>
  </si>
  <si>
    <t>Up,y</t>
  </si>
  <si>
    <t>Leakage</t>
  </si>
  <si>
    <t>LEp,y</t>
  </si>
  <si>
    <t>Ery</t>
  </si>
  <si>
    <t>Suppressed Demand Assessment</t>
  </si>
  <si>
    <t>Percentage of suppressed demand users</t>
  </si>
  <si>
    <t>percentage</t>
  </si>
  <si>
    <r>
      <t xml:space="preserve">Percentage of </t>
    </r>
    <r>
      <rPr>
        <b/>
        <u/>
        <sz val="11"/>
        <color rgb="FF000000"/>
        <rFont val="Calibri"/>
        <family val="2"/>
        <scheme val="minor"/>
      </rPr>
      <t>non</t>
    </r>
    <r>
      <rPr>
        <sz val="11"/>
        <color rgb="FF000000"/>
        <rFont val="Calibri"/>
        <family val="2"/>
        <scheme val="minor"/>
      </rPr>
      <t xml:space="preserve">-suppressed demand users </t>
    </r>
  </si>
  <si>
    <t>Xboil</t>
  </si>
  <si>
    <t>Emission Reductions Corrected for Suppressed Demand</t>
  </si>
  <si>
    <t>Capped Emission Reductions</t>
  </si>
  <si>
    <t>Capped Emission Reductions (daily cap)</t>
  </si>
  <si>
    <r>
      <t xml:space="preserve">Percentage of </t>
    </r>
    <r>
      <rPr>
        <b/>
        <u/>
        <sz val="11"/>
        <color indexed="8"/>
        <rFont val="Calibri"/>
        <family val="2"/>
      </rPr>
      <t>non</t>
    </r>
    <r>
      <rPr>
        <sz val="11"/>
        <color theme="1"/>
        <rFont val="Calibri"/>
        <family val="2"/>
        <scheme val="minor"/>
      </rPr>
      <t xml:space="preserve">-suppressed demand users </t>
    </r>
  </si>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</sst>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
    <numFmt numFmtId="166" formatCode="_-* #,##0_-;\-* #,##0_-;_-* &quot;-&quot;??_-;_-@_-"/>
    <numFmt numFmtId="167" formatCode="0.0"/>
    <numFmt numFmtId="168" formatCode="0.0000"/>
    <numFmt numFmtId="169" formatCode="0.0000000"/>
  </numFmts>
  <fonts count="32">
    <font>
      <sz val="11"/>
      <color theme="1"/>
      <name val="Calibri"/>
      <family val="2"/>
      <scheme val="minor"/>
    </font>
    <font>
      <sz val="11"/>
      <color theme="1"/>
      <name val="Calibri"/>
      <family val="2"/>
      <scheme val="minor"/>
    </font>
    <font>
      <sz val="11"/>
      <color rgb="FF000000"/>
      <name val="Calibri"/>
      <family val="2"/>
    </font>
    <font>
      <b/>
      <sz val="11"/>
      <color theme="0"/>
      <name val="Calibri"/>
      <family val="2"/>
      <scheme val="minor"/>
    </font>
    <font>
      <sz val="20"/>
      <color theme="1"/>
      <name val="Calibri"/>
      <family val="2"/>
      <scheme val="minor"/>
    </font>
    <font>
      <b/>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8"/>
      <color theme="1"/>
      <name val="Calibri"/>
      <family val="2"/>
      <scheme val="minor"/>
    </font>
    <font>
      <b/>
      <sz val="16"/>
      <color theme="1"/>
      <name val="Calibri"/>
      <family val="2"/>
      <scheme val="minor"/>
    </font>
    <font>
      <vertAlign val="subscript"/>
      <sz val="11"/>
      <color theme="1"/>
      <name val="Calibri"/>
      <family val="2"/>
      <scheme val="minor"/>
    </font>
    <font>
      <b/>
      <sz val="14"/>
      <color theme="1"/>
      <name val="Calibri"/>
      <family val="2"/>
      <scheme val="minor"/>
    </font>
    <font>
      <b/>
      <u/>
      <sz val="11"/>
      <color indexed="8"/>
      <name val="Calibri"/>
      <family val="2"/>
    </font>
    <font>
      <sz val="11"/>
      <color rgb="FF000000"/>
      <name val="Segoe UI"/>
      <family val="2"/>
    </font>
    <font>
      <b/>
      <u/>
      <sz val="11"/>
      <color rgb="FF000000"/>
      <name val="Calibri"/>
      <family val="2"/>
      <scheme val="minor"/>
    </font>
    <font>
      <sz val="11"/>
      <name val="Calibri"/>
      <family val="2"/>
      <scheme val="minor"/>
    </font>
    <font>
      <sz val="8"/>
      <name val="Calibri"/>
      <family val="2"/>
      <scheme val="minor"/>
    </font>
    <font>
      <sz val="11"/>
      <color rgb="FF515151"/>
      <name val="Verdana"/>
      <family val="2"/>
    </font>
    <font>
      <sz val="16"/>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
      <sz val="12"/>
      <color rgb="FF000000"/>
      <name val="Calibri"/>
      <family val="2"/>
    </font>
    <font>
      <b/>
      <sz val="17"/>
      <color theme="1"/>
      <name val="Calibri"/>
      <family val="2"/>
      <scheme val="minor"/>
    </font>
    <font>
      <sz val="14"/>
      <color theme="1"/>
      <name val="Calibri"/>
      <family val="2"/>
      <scheme val="minor"/>
    </font>
    <font>
      <b/>
      <sz val="11"/>
      <name val="Calibri"/>
      <family val="2"/>
      <scheme val="minor"/>
    </font>
    <font>
      <b/>
      <sz val="11"/>
      <color rgb="FF000000"/>
      <name val="Calibri"/>
      <family val="2"/>
    </font>
    <font>
      <b/>
      <i/>
      <vertAlign val="subscript"/>
      <sz val="11"/>
      <color rgb="FF000000"/>
      <name val="Avenir Book"/>
    </font>
    <font>
      <sz val="11"/>
      <color rgb="FF006100"/>
      <name val="Calibri"/>
      <family val="2"/>
      <scheme val="minor"/>
    </font>
    <font>
      <sz val="9"/>
      <color theme="1"/>
      <name val="Segoe UI"/>
      <family val="2"/>
    </font>
  </fonts>
  <fills count="32">
    <fill>
      <patternFill patternType="none"/>
    </fill>
    <fill>
      <patternFill patternType="gray125"/>
    </fill>
    <fill>
      <patternFill patternType="solid">
        <fgColor rgb="FF00B050"/>
        <bgColor rgb="FF000000"/>
      </patternFill>
    </fill>
    <fill>
      <patternFill patternType="solid">
        <fgColor rgb="FF92D050"/>
        <bgColor rgb="FF000000"/>
      </patternFill>
    </fill>
    <fill>
      <patternFill patternType="solid">
        <fgColor rgb="FFFF0000"/>
        <bgColor rgb="FF000000"/>
      </patternFill>
    </fill>
    <fill>
      <patternFill patternType="solid">
        <fgColor rgb="FF00B0F0"/>
        <bgColor rgb="FF000000"/>
      </patternFill>
    </fill>
    <fill>
      <patternFill patternType="solid">
        <fgColor rgb="FFC4D79B"/>
        <bgColor rgb="FF000000"/>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EDEDED"/>
        <bgColor indexed="64"/>
      </patternFill>
    </fill>
    <fill>
      <patternFill patternType="solid">
        <fgColor rgb="FF44546A"/>
        <bgColor rgb="FF000000"/>
      </patternFill>
    </fill>
    <fill>
      <patternFill patternType="solid">
        <fgColor rgb="FFFFFFFF"/>
        <bgColor rgb="FF000000"/>
      </patternFill>
    </fill>
    <fill>
      <patternFill patternType="solid">
        <fgColor theme="8" tint="0.7999816888943144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333F4F"/>
        <bgColor rgb="FF000000"/>
      </patternFill>
    </fill>
    <fill>
      <patternFill patternType="solid">
        <fgColor rgb="FF8497B0"/>
        <bgColor rgb="FF000000"/>
      </patternFill>
    </fill>
    <fill>
      <patternFill patternType="solid">
        <fgColor rgb="FFD9D9D9"/>
        <bgColor rgb="FF000000"/>
      </patternFill>
    </fill>
    <fill>
      <patternFill patternType="solid">
        <fgColor theme="0" tint="-4.9989318521683403E-2"/>
        <bgColor rgb="FF000000"/>
      </patternFill>
    </fill>
    <fill>
      <patternFill patternType="solid">
        <fgColor theme="5" tint="0.39997558519241921"/>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6FDF1"/>
        <bgColor indexed="64"/>
      </patternFill>
    </fill>
    <fill>
      <patternFill patternType="solid">
        <fgColor rgb="FF44546A"/>
        <bgColor indexed="64"/>
      </patternFill>
    </fill>
    <fill>
      <patternFill patternType="solid">
        <fgColor theme="0" tint="-0.14999847407452621"/>
        <bgColor rgb="FF000000"/>
      </patternFill>
    </fill>
    <fill>
      <patternFill patternType="solid">
        <fgColor theme="3" tint="0.39997558519241921"/>
        <bgColor rgb="FF000000"/>
      </patternFill>
    </fill>
    <fill>
      <patternFill patternType="solid">
        <fgColor rgb="FFC6EFCE"/>
      </patternFill>
    </fill>
    <fill>
      <patternFill patternType="solid">
        <fgColor theme="9" tint="0.59999389629810485"/>
        <bgColor indexed="64"/>
      </patternFill>
    </fill>
    <fill>
      <patternFill patternType="solid">
        <fgColor theme="7" tint="0.39997558519241921"/>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diagonal/>
    </border>
    <border>
      <left/>
      <right/>
      <top style="thin">
        <color rgb="FF000000"/>
      </top>
      <bottom style="thin">
        <color rgb="FF000000"/>
      </bottom>
      <diagonal/>
    </border>
    <border>
      <left/>
      <right/>
      <top style="thin">
        <color rgb="FF000000"/>
      </top>
      <bottom/>
      <diagonal/>
    </border>
    <border>
      <left style="medium">
        <color indexed="64"/>
      </left>
      <right/>
      <top style="thin">
        <color indexed="64"/>
      </top>
      <bottom style="thin">
        <color indexed="64"/>
      </bottom>
      <diagonal/>
    </border>
    <border>
      <left/>
      <right/>
      <top/>
      <bottom style="thin">
        <color rgb="FF000000"/>
      </bottom>
      <diagonal/>
    </border>
    <border>
      <left style="medium">
        <color rgb="FF000000"/>
      </left>
      <right/>
      <top style="medium">
        <color rgb="FF000000"/>
      </top>
      <bottom style="medium">
        <color indexed="64"/>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bottom style="thin">
        <color indexed="64"/>
      </bottom>
      <diagonal/>
    </border>
    <border>
      <left style="medium">
        <color indexed="64"/>
      </left>
      <right style="medium">
        <color rgb="FF000000"/>
      </right>
      <top/>
      <bottom style="thin">
        <color indexed="64"/>
      </bottom>
      <diagonal/>
    </border>
    <border>
      <left style="medium">
        <color rgb="FF000000"/>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top/>
      <bottom style="medium">
        <color rgb="FF000000"/>
      </bottom>
      <diagonal/>
    </border>
    <border>
      <left style="medium">
        <color indexed="64"/>
      </left>
      <right style="medium">
        <color rgb="FF000000"/>
      </right>
      <top style="thin">
        <color indexed="64"/>
      </top>
      <bottom style="medium">
        <color rgb="FF000000"/>
      </bottom>
      <diagonal/>
    </border>
    <border>
      <left style="thin">
        <color rgb="FF000000"/>
      </left>
      <right/>
      <top/>
      <bottom/>
      <diagonal/>
    </border>
    <border>
      <left style="thin">
        <color rgb="FF000000"/>
      </left>
      <right/>
      <top/>
      <bottom style="medium">
        <color rgb="FF000000"/>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top/>
      <bottom style="medium">
        <color rgb="FF00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0" fillId="29" borderId="0" applyNumberFormat="0" applyBorder="0" applyAlignment="0" applyProtection="0"/>
  </cellStyleXfs>
  <cellXfs count="558">
    <xf numFmtId="0" fontId="0" fillId="0" borderId="0" xfId="0"/>
    <xf numFmtId="0" fontId="0" fillId="9" borderId="3" xfId="0" applyFill="1" applyBorder="1" applyAlignment="1">
      <alignment horizontal="left"/>
    </xf>
    <xf numFmtId="165" fontId="0" fillId="9" borderId="3" xfId="0" applyNumberFormat="1" applyFill="1" applyBorder="1" applyAlignment="1">
      <alignment horizontal="left"/>
    </xf>
    <xf numFmtId="14" fontId="0" fillId="9" borderId="3" xfId="0" applyNumberFormat="1" applyFill="1" applyBorder="1" applyAlignment="1">
      <alignment horizontal="left"/>
    </xf>
    <xf numFmtId="0" fontId="0" fillId="9" borderId="7" xfId="0" applyFill="1" applyBorder="1" applyAlignment="1">
      <alignment horizontal="left"/>
    </xf>
    <xf numFmtId="165" fontId="0" fillId="9" borderId="7" xfId="0" applyNumberFormat="1" applyFill="1" applyBorder="1" applyAlignment="1">
      <alignment horizontal="left"/>
    </xf>
    <xf numFmtId="14" fontId="0" fillId="9" borderId="7" xfId="0" applyNumberFormat="1" applyFill="1" applyBorder="1" applyAlignment="1">
      <alignment horizontal="left"/>
    </xf>
    <xf numFmtId="0" fontId="0" fillId="8" borderId="0" xfId="0" applyFill="1" applyAlignment="1">
      <alignment horizontal="center" vertical="center" textRotation="90"/>
    </xf>
    <xf numFmtId="0" fontId="0" fillId="8" borderId="0" xfId="0" applyFill="1"/>
    <xf numFmtId="14" fontId="0" fillId="8" borderId="0" xfId="0" applyNumberFormat="1" applyFill="1" applyAlignment="1">
      <alignment horizontal="right"/>
    </xf>
    <xf numFmtId="0" fontId="5" fillId="0" borderId="0" xfId="0" applyFont="1"/>
    <xf numFmtId="0" fontId="0" fillId="8" borderId="7" xfId="0" applyFill="1" applyBorder="1"/>
    <xf numFmtId="14" fontId="0" fillId="8" borderId="1" xfId="0" applyNumberFormat="1" applyFill="1" applyBorder="1" applyAlignment="1">
      <alignment horizontal="right"/>
    </xf>
    <xf numFmtId="0" fontId="10" fillId="0" borderId="0" xfId="0" applyFont="1"/>
    <xf numFmtId="0" fontId="0" fillId="0" borderId="7" xfId="0" applyBorder="1"/>
    <xf numFmtId="0" fontId="0" fillId="13" borderId="7" xfId="0" applyFill="1" applyBorder="1" applyAlignment="1">
      <alignment vertical="top" wrapText="1"/>
    </xf>
    <xf numFmtId="0" fontId="0" fillId="13" borderId="7" xfId="0" applyFill="1" applyBorder="1" applyAlignment="1">
      <alignment vertical="top"/>
    </xf>
    <xf numFmtId="0" fontId="0" fillId="0" borderId="5" xfId="0" applyBorder="1" applyAlignment="1">
      <alignment vertical="top"/>
    </xf>
    <xf numFmtId="0" fontId="0" fillId="0" borderId="7" xfId="0" applyBorder="1" applyAlignment="1">
      <alignment vertical="top" wrapText="1"/>
    </xf>
    <xf numFmtId="1" fontId="0" fillId="14" borderId="7" xfId="0" applyNumberFormat="1" applyFill="1" applyBorder="1" applyAlignment="1">
      <alignment horizontal="right" vertical="top"/>
    </xf>
    <xf numFmtId="0" fontId="0" fillId="0" borderId="7" xfId="0" applyBorder="1" applyAlignment="1">
      <alignment vertical="top"/>
    </xf>
    <xf numFmtId="1" fontId="0" fillId="0" borderId="7" xfId="0" applyNumberFormat="1" applyBorder="1" applyAlignment="1">
      <alignment horizontal="right" vertical="top"/>
    </xf>
    <xf numFmtId="0" fontId="0" fillId="0" borderId="10" xfId="0" applyBorder="1" applyAlignment="1">
      <alignment vertical="top"/>
    </xf>
    <xf numFmtId="10" fontId="0" fillId="8" borderId="7" xfId="0" applyNumberFormat="1" applyFill="1" applyBorder="1" applyAlignment="1">
      <alignment horizontal="right" vertical="top"/>
    </xf>
    <xf numFmtId="0" fontId="2" fillId="0" borderId="0" xfId="0" applyFont="1" applyAlignment="1">
      <alignment wrapText="1"/>
    </xf>
    <xf numFmtId="0" fontId="0" fillId="14" borderId="7" xfId="0" applyFill="1" applyBorder="1" applyAlignment="1">
      <alignment vertical="top" wrapText="1"/>
    </xf>
    <xf numFmtId="2" fontId="0" fillId="8" borderId="7" xfId="0" applyNumberFormat="1" applyFill="1" applyBorder="1" applyAlignment="1">
      <alignment horizontal="right" vertical="top" wrapText="1"/>
    </xf>
    <xf numFmtId="167" fontId="0" fillId="14" borderId="7" xfId="0" applyNumberFormat="1" applyFill="1" applyBorder="1" applyAlignment="1">
      <alignment vertical="top"/>
    </xf>
    <xf numFmtId="2" fontId="0" fillId="14" borderId="7" xfId="0" applyNumberFormat="1" applyFill="1" applyBorder="1" applyAlignment="1">
      <alignment vertical="top"/>
    </xf>
    <xf numFmtId="9" fontId="0" fillId="8" borderId="7" xfId="2" applyFont="1" applyFill="1" applyBorder="1" applyAlignment="1">
      <alignment horizontal="right" vertical="top" wrapText="1"/>
    </xf>
    <xf numFmtId="0" fontId="12" fillId="0" borderId="0" xfId="0" applyFont="1"/>
    <xf numFmtId="0" fontId="0" fillId="0" borderId="0" xfId="0" applyAlignment="1">
      <alignment vertical="top"/>
    </xf>
    <xf numFmtId="166" fontId="5" fillId="8" borderId="7" xfId="1" applyNumberFormat="1" applyFont="1" applyFill="1" applyBorder="1" applyAlignment="1">
      <alignment horizontal="left" vertical="top"/>
    </xf>
    <xf numFmtId="1" fontId="0" fillId="8" borderId="7" xfId="0" applyNumberFormat="1" applyFill="1" applyBorder="1" applyAlignment="1">
      <alignment horizontal="right" vertical="top"/>
    </xf>
    <xf numFmtId="10" fontId="0" fillId="0" borderId="7" xfId="0" applyNumberFormat="1" applyBorder="1" applyAlignment="1">
      <alignment horizontal="right" vertical="top"/>
    </xf>
    <xf numFmtId="0" fontId="9" fillId="0" borderId="0" xfId="0" applyFont="1"/>
    <xf numFmtId="166" fontId="0" fillId="8" borderId="7" xfId="1" applyNumberFormat="1" applyFont="1" applyFill="1" applyBorder="1" applyAlignment="1">
      <alignment horizontal="left" vertical="top"/>
    </xf>
    <xf numFmtId="0" fontId="0" fillId="0" borderId="7" xfId="0" applyBorder="1" applyAlignment="1">
      <alignment wrapText="1"/>
    </xf>
    <xf numFmtId="168" fontId="0" fillId="17" borderId="7" xfId="0" applyNumberFormat="1" applyFill="1" applyBorder="1"/>
    <xf numFmtId="2" fontId="0" fillId="17" borderId="7" xfId="0" applyNumberFormat="1" applyFill="1" applyBorder="1"/>
    <xf numFmtId="1" fontId="0" fillId="17" borderId="7" xfId="0" applyNumberFormat="1" applyFill="1" applyBorder="1"/>
    <xf numFmtId="0" fontId="0" fillId="17" borderId="7" xfId="0" applyFill="1" applyBorder="1"/>
    <xf numFmtId="3" fontId="0" fillId="17" borderId="7" xfId="0" applyNumberFormat="1" applyFill="1" applyBorder="1"/>
    <xf numFmtId="3" fontId="0" fillId="8" borderId="0" xfId="0" applyNumberFormat="1" applyFill="1"/>
    <xf numFmtId="0" fontId="0" fillId="0" borderId="8" xfId="0" applyBorder="1"/>
    <xf numFmtId="0" fontId="0" fillId="0" borderId="14" xfId="0" applyBorder="1"/>
    <xf numFmtId="0" fontId="5" fillId="0" borderId="8" xfId="0" applyFont="1" applyBorder="1" applyAlignment="1">
      <alignment wrapText="1"/>
    </xf>
    <xf numFmtId="0" fontId="5" fillId="0" borderId="7" xfId="0" applyFont="1" applyBorder="1"/>
    <xf numFmtId="0" fontId="5" fillId="0" borderId="14" xfId="0" applyFont="1" applyBorder="1"/>
    <xf numFmtId="0" fontId="5" fillId="0" borderId="8" xfId="0" applyFont="1" applyBorder="1"/>
    <xf numFmtId="0" fontId="5" fillId="8" borderId="8" xfId="0" applyFont="1" applyFill="1" applyBorder="1"/>
    <xf numFmtId="0" fontId="5" fillId="8" borderId="7" xfId="0" applyFont="1" applyFill="1" applyBorder="1"/>
    <xf numFmtId="0" fontId="5" fillId="8" borderId="14" xfId="0" applyFont="1" applyFill="1" applyBorder="1"/>
    <xf numFmtId="0" fontId="0" fillId="8" borderId="8" xfId="0" applyFill="1" applyBorder="1"/>
    <xf numFmtId="1" fontId="0" fillId="8" borderId="0" xfId="0" applyNumberFormat="1" applyFill="1"/>
    <xf numFmtId="0" fontId="7" fillId="0" borderId="0" xfId="0" applyFont="1"/>
    <xf numFmtId="0" fontId="7" fillId="12" borderId="0" xfId="0" applyFont="1" applyFill="1"/>
    <xf numFmtId="0" fontId="7" fillId="0" borderId="7" xfId="0" applyFont="1" applyBorder="1"/>
    <xf numFmtId="0" fontId="7" fillId="20" borderId="7" xfId="0" applyFont="1" applyFill="1" applyBorder="1"/>
    <xf numFmtId="0" fontId="7" fillId="0" borderId="7" xfId="0" applyFont="1" applyBorder="1" applyAlignment="1">
      <alignment wrapText="1"/>
    </xf>
    <xf numFmtId="0" fontId="7" fillId="0" borderId="8" xfId="0" applyFont="1" applyBorder="1"/>
    <xf numFmtId="0" fontId="7" fillId="0" borderId="14" xfId="0" applyFont="1" applyBorder="1"/>
    <xf numFmtId="0" fontId="8" fillId="0" borderId="7" xfId="0" applyFont="1" applyBorder="1"/>
    <xf numFmtId="0" fontId="8" fillId="0" borderId="14" xfId="0" applyFont="1" applyBorder="1"/>
    <xf numFmtId="0" fontId="8" fillId="0" borderId="8" xfId="0" applyFont="1" applyBorder="1"/>
    <xf numFmtId="0" fontId="7" fillId="9" borderId="7" xfId="0" applyFont="1" applyFill="1" applyBorder="1" applyAlignment="1">
      <alignment horizontal="left"/>
    </xf>
    <xf numFmtId="0" fontId="0" fillId="9" borderId="10" xfId="0" applyFill="1" applyBorder="1" applyAlignment="1">
      <alignment horizontal="left"/>
    </xf>
    <xf numFmtId="14" fontId="0" fillId="9" borderId="10" xfId="0" applyNumberFormat="1" applyFill="1" applyBorder="1" applyAlignment="1">
      <alignment horizontal="left"/>
    </xf>
    <xf numFmtId="0" fontId="16" fillId="9" borderId="7" xfId="0" applyFont="1" applyFill="1" applyBorder="1" applyAlignment="1">
      <alignment horizontal="left"/>
    </xf>
    <xf numFmtId="0" fontId="7" fillId="9" borderId="14" xfId="0" applyFont="1" applyFill="1" applyBorder="1" applyAlignment="1">
      <alignment horizontal="left"/>
    </xf>
    <xf numFmtId="0" fontId="16" fillId="9" borderId="7" xfId="0" applyFont="1" applyFill="1" applyBorder="1"/>
    <xf numFmtId="0" fontId="0" fillId="0" borderId="0" xfId="0" applyAlignment="1">
      <alignment wrapText="1"/>
    </xf>
    <xf numFmtId="0" fontId="0" fillId="9" borderId="17" xfId="0" applyFill="1" applyBorder="1"/>
    <xf numFmtId="0" fontId="0" fillId="9" borderId="14" xfId="0" applyFill="1" applyBorder="1"/>
    <xf numFmtId="0" fontId="0" fillId="9" borderId="14" xfId="0" applyFill="1" applyBorder="1" applyAlignment="1">
      <alignment horizontal="left" vertical="center" wrapText="1"/>
    </xf>
    <xf numFmtId="0" fontId="0" fillId="9" borderId="12" xfId="0" applyFill="1" applyBorder="1" applyAlignment="1">
      <alignment horizontal="left" vertical="center" wrapText="1"/>
    </xf>
    <xf numFmtId="0" fontId="7" fillId="21" borderId="14" xfId="0" applyFont="1" applyFill="1" applyBorder="1"/>
    <xf numFmtId="0" fontId="7" fillId="9" borderId="14" xfId="0" applyFont="1" applyFill="1" applyBorder="1"/>
    <xf numFmtId="0" fontId="0" fillId="9" borderId="8" xfId="0" applyFill="1" applyBorder="1" applyAlignment="1">
      <alignment horizontal="left"/>
    </xf>
    <xf numFmtId="9" fontId="18" fillId="0" borderId="0" xfId="0" applyNumberFormat="1" applyFont="1" applyAlignment="1">
      <alignment vertical="center"/>
    </xf>
    <xf numFmtId="0" fontId="18" fillId="0" borderId="0" xfId="0" applyFont="1" applyAlignment="1">
      <alignment vertical="center"/>
    </xf>
    <xf numFmtId="0" fontId="18" fillId="0" borderId="0" xfId="0" applyFont="1"/>
    <xf numFmtId="0" fontId="0" fillId="9" borderId="11" xfId="0" applyFill="1" applyBorder="1" applyAlignment="1">
      <alignment horizontal="left"/>
    </xf>
    <xf numFmtId="0" fontId="0" fillId="9" borderId="12" xfId="0" applyFill="1" applyBorder="1"/>
    <xf numFmtId="14" fontId="0" fillId="0" borderId="7" xfId="0" applyNumberFormat="1" applyBorder="1"/>
    <xf numFmtId="169" fontId="0" fillId="9" borderId="7" xfId="0" applyNumberFormat="1" applyFill="1" applyBorder="1" applyAlignment="1">
      <alignment horizontal="left"/>
    </xf>
    <xf numFmtId="0" fontId="0" fillId="0" borderId="2" xfId="0" applyBorder="1"/>
    <xf numFmtId="0" fontId="0" fillId="0" borderId="23" xfId="0" applyBorder="1"/>
    <xf numFmtId="0" fontId="7" fillId="21" borderId="27" xfId="0" applyFont="1" applyFill="1" applyBorder="1"/>
    <xf numFmtId="0" fontId="0" fillId="9" borderId="23" xfId="0" applyFill="1" applyBorder="1" applyAlignment="1">
      <alignment horizontal="left"/>
    </xf>
    <xf numFmtId="0" fontId="7" fillId="9" borderId="23" xfId="0" applyFont="1" applyFill="1" applyBorder="1" applyAlignment="1">
      <alignment horizontal="left"/>
    </xf>
    <xf numFmtId="14" fontId="0" fillId="9" borderId="23" xfId="0" applyNumberFormat="1" applyFill="1" applyBorder="1" applyAlignment="1">
      <alignment horizontal="left"/>
    </xf>
    <xf numFmtId="0" fontId="0" fillId="9" borderId="27" xfId="0" applyFill="1" applyBorder="1"/>
    <xf numFmtId="0" fontId="0" fillId="9" borderId="29" xfId="0" applyFill="1" applyBorder="1"/>
    <xf numFmtId="0" fontId="0" fillId="9" borderId="5" xfId="0" applyFill="1" applyBorder="1" applyAlignment="1">
      <alignment horizontal="left"/>
    </xf>
    <xf numFmtId="169" fontId="0" fillId="9" borderId="5" xfId="0" applyNumberFormat="1" applyFill="1" applyBorder="1" applyAlignment="1">
      <alignment horizontal="left"/>
    </xf>
    <xf numFmtId="14" fontId="0" fillId="9" borderId="5" xfId="0" applyNumberFormat="1" applyFill="1" applyBorder="1" applyAlignment="1">
      <alignment horizontal="left"/>
    </xf>
    <xf numFmtId="0" fontId="3" fillId="7"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14" fontId="7" fillId="9" borderId="23" xfId="0" applyNumberFormat="1" applyFont="1" applyFill="1" applyBorder="1" applyAlignment="1">
      <alignment horizontal="left"/>
    </xf>
    <xf numFmtId="0" fontId="0" fillId="0" borderId="3" xfId="0" applyBorder="1"/>
    <xf numFmtId="169" fontId="7" fillId="9" borderId="7" xfId="0" applyNumberFormat="1" applyFont="1" applyFill="1" applyBorder="1" applyAlignment="1">
      <alignment horizontal="left"/>
    </xf>
    <xf numFmtId="169" fontId="0" fillId="9" borderId="3" xfId="0" applyNumberFormat="1" applyFill="1" applyBorder="1" applyAlignment="1">
      <alignment horizontal="left"/>
    </xf>
    <xf numFmtId="169" fontId="7" fillId="9" borderId="23" xfId="0" applyNumberFormat="1" applyFont="1" applyFill="1" applyBorder="1" applyAlignment="1">
      <alignment horizontal="left"/>
    </xf>
    <xf numFmtId="169" fontId="0" fillId="9" borderId="10" xfId="0" applyNumberFormat="1" applyFill="1" applyBorder="1" applyAlignment="1">
      <alignment horizontal="left"/>
    </xf>
    <xf numFmtId="0" fontId="21" fillId="24" borderId="40" xfId="0" applyFont="1" applyFill="1" applyBorder="1" applyAlignment="1">
      <alignment horizontal="left" vertical="center" wrapText="1"/>
    </xf>
    <xf numFmtId="0" fontId="21" fillId="24" borderId="41" xfId="0" applyFont="1" applyFill="1" applyBorder="1" applyAlignment="1">
      <alignment horizontal="left" vertical="center" wrapText="1"/>
    </xf>
    <xf numFmtId="0" fontId="21" fillId="24" borderId="45" xfId="0" applyFont="1" applyFill="1" applyBorder="1" applyAlignment="1">
      <alignment horizontal="left" vertical="center" wrapText="1"/>
    </xf>
    <xf numFmtId="0" fontId="21" fillId="24" borderId="48" xfId="0" applyFont="1" applyFill="1" applyBorder="1" applyAlignment="1">
      <alignment horizontal="left" vertical="center" wrapText="1"/>
    </xf>
    <xf numFmtId="14" fontId="0" fillId="0" borderId="0" xfId="0" applyNumberFormat="1"/>
    <xf numFmtId="0" fontId="20" fillId="0" borderId="0" xfId="0" applyFont="1"/>
    <xf numFmtId="0" fontId="21" fillId="24" borderId="51" xfId="0" applyFont="1" applyFill="1" applyBorder="1" applyAlignment="1">
      <alignment horizontal="left" vertical="center" wrapText="1"/>
    </xf>
    <xf numFmtId="0" fontId="21" fillId="24" borderId="50" xfId="0" applyFont="1" applyFill="1" applyBorder="1" applyAlignment="1">
      <alignment horizontal="left" vertical="center" wrapText="1"/>
    </xf>
    <xf numFmtId="0" fontId="21" fillId="24" borderId="52" xfId="0" applyFont="1" applyFill="1" applyBorder="1" applyAlignment="1">
      <alignment horizontal="left" vertical="center" wrapText="1"/>
    </xf>
    <xf numFmtId="0" fontId="21" fillId="24" borderId="42" xfId="0" applyFont="1" applyFill="1" applyBorder="1" applyAlignment="1">
      <alignment horizontal="left" vertical="center" wrapText="1"/>
    </xf>
    <xf numFmtId="0" fontId="21" fillId="0" borderId="0" xfId="0" applyFont="1" applyAlignment="1">
      <alignment vertical="center"/>
    </xf>
    <xf numFmtId="0" fontId="19" fillId="0" borderId="0" xfId="0" applyFont="1"/>
    <xf numFmtId="14" fontId="22" fillId="0" borderId="3" xfId="0" applyNumberFormat="1" applyFont="1" applyBorder="1" applyAlignment="1">
      <alignment horizontal="left"/>
    </xf>
    <xf numFmtId="14" fontId="22" fillId="14" borderId="3" xfId="0" applyNumberFormat="1" applyFont="1" applyFill="1" applyBorder="1" applyAlignment="1">
      <alignment horizontal="left"/>
    </xf>
    <xf numFmtId="14" fontId="22" fillId="14" borderId="4" xfId="0" applyNumberFormat="1" applyFont="1" applyFill="1" applyBorder="1" applyAlignment="1">
      <alignment horizontal="left"/>
    </xf>
    <xf numFmtId="14" fontId="22" fillId="0" borderId="7" xfId="0" applyNumberFormat="1" applyFont="1" applyBorder="1" applyAlignment="1">
      <alignment horizontal="left"/>
    </xf>
    <xf numFmtId="14" fontId="22" fillId="8" borderId="7" xfId="0" applyNumberFormat="1" applyFont="1" applyFill="1" applyBorder="1" applyAlignment="1">
      <alignment horizontal="left"/>
    </xf>
    <xf numFmtId="14" fontId="22" fillId="8" borderId="8" xfId="0" applyNumberFormat="1" applyFont="1" applyFill="1" applyBorder="1" applyAlignment="1">
      <alignment horizontal="left"/>
    </xf>
    <xf numFmtId="0" fontId="22" fillId="8" borderId="7" xfId="0" applyFont="1" applyFill="1" applyBorder="1" applyAlignment="1">
      <alignment horizontal="center" vertical="center"/>
    </xf>
    <xf numFmtId="14" fontId="22" fillId="8" borderId="7" xfId="0" applyNumberFormat="1" applyFont="1" applyFill="1" applyBorder="1" applyAlignment="1">
      <alignment horizontal="center" vertical="center"/>
    </xf>
    <xf numFmtId="14" fontId="23" fillId="8" borderId="7" xfId="0" applyNumberFormat="1" applyFont="1" applyFill="1" applyBorder="1" applyAlignment="1">
      <alignment horizontal="center" vertical="center"/>
    </xf>
    <xf numFmtId="14" fontId="22" fillId="0" borderId="7" xfId="0" applyNumberFormat="1" applyFont="1" applyBorder="1" applyAlignment="1">
      <alignment horizontal="center" vertical="center"/>
    </xf>
    <xf numFmtId="0" fontId="22" fillId="8" borderId="7" xfId="0" applyFont="1" applyFill="1" applyBorder="1" applyAlignment="1">
      <alignment horizontal="left"/>
    </xf>
    <xf numFmtId="0" fontId="22" fillId="8" borderId="8" xfId="0" applyFont="1" applyFill="1" applyBorder="1" applyAlignment="1">
      <alignment horizontal="left"/>
    </xf>
    <xf numFmtId="14" fontId="22" fillId="0" borderId="7" xfId="0" applyNumberFormat="1" applyFont="1" applyBorder="1" applyAlignment="1">
      <alignment vertical="center"/>
    </xf>
    <xf numFmtId="14" fontId="22" fillId="0" borderId="8" xfId="0" applyNumberFormat="1" applyFont="1" applyBorder="1" applyAlignment="1">
      <alignment horizontal="left"/>
    </xf>
    <xf numFmtId="14" fontId="22" fillId="0" borderId="17" xfId="0" applyNumberFormat="1" applyFont="1" applyBorder="1" applyAlignment="1">
      <alignment horizontal="left"/>
    </xf>
    <xf numFmtId="14" fontId="22" fillId="0" borderId="14" xfId="0" applyNumberFormat="1" applyFont="1" applyBorder="1" applyAlignment="1">
      <alignment horizontal="left"/>
    </xf>
    <xf numFmtId="14" fontId="22" fillId="9" borderId="21" xfId="0" applyNumberFormat="1" applyFont="1" applyFill="1" applyBorder="1" applyAlignment="1">
      <alignment horizontal="center" vertical="center"/>
    </xf>
    <xf numFmtId="14" fontId="22" fillId="9" borderId="22" xfId="0" applyNumberFormat="1" applyFont="1" applyFill="1" applyBorder="1" applyAlignment="1">
      <alignment horizontal="center" vertical="center"/>
    </xf>
    <xf numFmtId="14" fontId="22" fillId="9" borderId="20" xfId="0" applyNumberFormat="1" applyFont="1" applyFill="1" applyBorder="1" applyAlignment="1">
      <alignment horizontal="center" vertical="center"/>
    </xf>
    <xf numFmtId="0" fontId="22" fillId="0" borderId="49" xfId="0" applyFont="1" applyBorder="1" applyAlignment="1">
      <alignment horizontal="center" vertical="center"/>
    </xf>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58" xfId="0" applyFont="1" applyBorder="1" applyAlignment="1">
      <alignment horizontal="center" vertical="center" wrapText="1"/>
    </xf>
    <xf numFmtId="14" fontId="22" fillId="0" borderId="6" xfId="0" applyNumberFormat="1" applyFont="1" applyBorder="1" applyAlignment="1">
      <alignment horizontal="left"/>
    </xf>
    <xf numFmtId="14" fontId="24" fillId="0" borderId="19" xfId="0" applyNumberFormat="1" applyFont="1" applyBorder="1" applyAlignment="1">
      <alignment horizontal="center" vertical="center"/>
    </xf>
    <xf numFmtId="14" fontId="22" fillId="0" borderId="23" xfId="0" applyNumberFormat="1" applyFont="1" applyBorder="1" applyAlignment="1">
      <alignment horizontal="left"/>
    </xf>
    <xf numFmtId="14" fontId="22" fillId="0" borderId="23" xfId="0" applyNumberFormat="1" applyFont="1" applyBorder="1" applyAlignment="1">
      <alignment horizontal="center" vertical="center"/>
    </xf>
    <xf numFmtId="14" fontId="22" fillId="14" borderId="23" xfId="0" applyNumberFormat="1" applyFont="1" applyFill="1" applyBorder="1" applyAlignment="1">
      <alignment horizontal="center" vertical="center"/>
    </xf>
    <xf numFmtId="0" fontId="22" fillId="8" borderId="14" xfId="0" applyFont="1" applyFill="1" applyBorder="1" applyAlignment="1">
      <alignment horizontal="left"/>
    </xf>
    <xf numFmtId="14" fontId="22" fillId="0" borderId="27" xfId="0" applyNumberFormat="1" applyFont="1" applyBorder="1" applyAlignment="1">
      <alignment horizontal="center" vertical="center"/>
    </xf>
    <xf numFmtId="14" fontId="22" fillId="0" borderId="21" xfId="0" applyNumberFormat="1" applyFont="1" applyBorder="1" applyAlignment="1">
      <alignment horizontal="left"/>
    </xf>
    <xf numFmtId="14" fontId="22" fillId="0" borderId="22" xfId="0" applyNumberFormat="1" applyFont="1" applyBorder="1" applyAlignment="1">
      <alignment horizontal="left"/>
    </xf>
    <xf numFmtId="14" fontId="22" fillId="0" borderId="20" xfId="0" applyNumberFormat="1" applyFont="1" applyBorder="1" applyAlignment="1">
      <alignment horizontal="left"/>
    </xf>
    <xf numFmtId="0" fontId="22" fillId="8" borderId="14" xfId="0" applyFont="1" applyFill="1" applyBorder="1" applyAlignment="1">
      <alignment horizontal="center" vertical="center"/>
    </xf>
    <xf numFmtId="14" fontId="22" fillId="0" borderId="14" xfId="0" applyNumberFormat="1" applyFont="1" applyBorder="1" applyAlignment="1">
      <alignment vertical="center"/>
    </xf>
    <xf numFmtId="14" fontId="22" fillId="0" borderId="14" xfId="0" applyNumberFormat="1" applyFont="1" applyBorder="1" applyAlignment="1">
      <alignment horizontal="center" vertical="center"/>
    </xf>
    <xf numFmtId="14" fontId="22" fillId="0" borderId="27" xfId="0" applyNumberFormat="1" applyFont="1" applyBorder="1" applyAlignment="1">
      <alignment horizontal="left"/>
    </xf>
    <xf numFmtId="14" fontId="22" fillId="8" borderId="21" xfId="0" applyNumberFormat="1" applyFont="1" applyFill="1" applyBorder="1" applyAlignment="1">
      <alignment horizontal="left"/>
    </xf>
    <xf numFmtId="14" fontId="22" fillId="8" borderId="22" xfId="0" applyNumberFormat="1" applyFont="1" applyFill="1" applyBorder="1" applyAlignment="1">
      <alignment horizontal="center" vertical="center"/>
    </xf>
    <xf numFmtId="0" fontId="22" fillId="0" borderId="22" xfId="0" applyFont="1" applyBorder="1" applyAlignment="1">
      <alignment vertical="center" wrapText="1"/>
    </xf>
    <xf numFmtId="14" fontId="22" fillId="8" borderId="22" xfId="0" applyNumberFormat="1" applyFont="1" applyFill="1" applyBorder="1" applyAlignment="1">
      <alignment vertical="center"/>
    </xf>
    <xf numFmtId="0" fontId="22" fillId="0" borderId="20" xfId="0" applyFont="1" applyBorder="1" applyAlignment="1">
      <alignment horizontal="center" vertical="center" wrapText="1"/>
    </xf>
    <xf numFmtId="14" fontId="22" fillId="8" borderId="14" xfId="0" applyNumberFormat="1" applyFont="1" applyFill="1" applyBorder="1" applyAlignment="1">
      <alignment horizontal="center" vertical="center"/>
    </xf>
    <xf numFmtId="0" fontId="22" fillId="0" borderId="27" xfId="0" applyFont="1" applyBorder="1" applyAlignment="1">
      <alignment horizontal="right"/>
    </xf>
    <xf numFmtId="14" fontId="22" fillId="0" borderId="22" xfId="0" applyNumberFormat="1" applyFont="1" applyBorder="1" applyAlignment="1">
      <alignment horizontal="center" vertical="center" wrapText="1"/>
    </xf>
    <xf numFmtId="14" fontId="22" fillId="0" borderId="20" xfId="0" applyNumberFormat="1" applyFont="1" applyBorder="1" applyAlignment="1">
      <alignment horizontal="left" wrapText="1"/>
    </xf>
    <xf numFmtId="14" fontId="23" fillId="8" borderId="14" xfId="0" applyNumberFormat="1" applyFont="1" applyFill="1" applyBorder="1" applyAlignment="1">
      <alignment horizontal="center" vertical="center"/>
    </xf>
    <xf numFmtId="14" fontId="22" fillId="8" borderId="21" xfId="0" applyNumberFormat="1" applyFont="1" applyFill="1" applyBorder="1" applyAlignment="1">
      <alignment horizontal="left" wrapText="1"/>
    </xf>
    <xf numFmtId="14" fontId="22" fillId="8" borderId="22" xfId="0" applyNumberFormat="1" applyFont="1" applyFill="1" applyBorder="1" applyAlignment="1">
      <alignment horizontal="center" vertical="center" wrapText="1"/>
    </xf>
    <xf numFmtId="14" fontId="22" fillId="14" borderId="20" xfId="0" applyNumberFormat="1" applyFont="1" applyFill="1" applyBorder="1" applyAlignment="1">
      <alignment horizontal="center" vertical="center"/>
    </xf>
    <xf numFmtId="0" fontId="22" fillId="25" borderId="53" xfId="0" applyFont="1" applyFill="1" applyBorder="1" applyAlignment="1">
      <alignment horizontal="center" vertical="center" wrapText="1"/>
    </xf>
    <xf numFmtId="0" fontId="22" fillId="25" borderId="30" xfId="0" applyFont="1" applyFill="1" applyBorder="1" applyAlignment="1">
      <alignment horizontal="center" vertical="center" wrapText="1"/>
    </xf>
    <xf numFmtId="0" fontId="20" fillId="25" borderId="26" xfId="0" applyFont="1" applyFill="1" applyBorder="1" applyAlignment="1">
      <alignment horizontal="center" vertical="center"/>
    </xf>
    <xf numFmtId="0" fontId="22" fillId="25" borderId="28" xfId="0" applyFont="1" applyFill="1" applyBorder="1" applyAlignment="1">
      <alignment horizontal="center" vertical="center" wrapText="1"/>
    </xf>
    <xf numFmtId="0" fontId="22" fillId="25" borderId="29" xfId="0" applyFont="1" applyFill="1" applyBorder="1" applyAlignment="1">
      <alignment horizontal="center" vertical="center" wrapText="1"/>
    </xf>
    <xf numFmtId="0" fontId="20" fillId="25" borderId="54" xfId="0" applyFont="1" applyFill="1" applyBorder="1" applyAlignment="1">
      <alignment horizontal="center" vertical="center"/>
    </xf>
    <xf numFmtId="0" fontId="22" fillId="25" borderId="55" xfId="0" applyFont="1" applyFill="1" applyBorder="1" applyAlignment="1">
      <alignment horizontal="center" vertical="center" wrapText="1"/>
    </xf>
    <xf numFmtId="0" fontId="22" fillId="25" borderId="56" xfId="0" applyFont="1" applyFill="1" applyBorder="1" applyAlignment="1">
      <alignment horizontal="center" vertical="center" wrapText="1"/>
    </xf>
    <xf numFmtId="0" fontId="20" fillId="25" borderId="57" xfId="0" applyFont="1" applyFill="1" applyBorder="1" applyAlignment="1">
      <alignment horizontal="center" vertical="center"/>
    </xf>
    <xf numFmtId="14" fontId="22" fillId="0" borderId="2" xfId="0" applyNumberFormat="1" applyFont="1" applyBorder="1" applyAlignment="1">
      <alignment horizontal="left"/>
    </xf>
    <xf numFmtId="0" fontId="22" fillId="8" borderId="17" xfId="0" applyFont="1" applyFill="1" applyBorder="1" applyAlignment="1">
      <alignment horizontal="left"/>
    </xf>
    <xf numFmtId="0" fontId="22" fillId="8" borderId="3" xfId="0" applyFont="1" applyFill="1" applyBorder="1" applyAlignment="1">
      <alignment horizontal="left"/>
    </xf>
    <xf numFmtId="14" fontId="22" fillId="8" borderId="17" xfId="0" applyNumberFormat="1" applyFont="1" applyFill="1" applyBorder="1" applyAlignment="1">
      <alignment horizontal="left"/>
    </xf>
    <xf numFmtId="14" fontId="22" fillId="8" borderId="3" xfId="0" applyNumberFormat="1" applyFont="1" applyFill="1" applyBorder="1" applyAlignment="1">
      <alignment horizontal="left"/>
    </xf>
    <xf numFmtId="14" fontId="23" fillId="8" borderId="17" xfId="0" applyNumberFormat="1" applyFont="1" applyFill="1" applyBorder="1" applyAlignment="1">
      <alignment horizontal="center" vertical="center"/>
    </xf>
    <xf numFmtId="14" fontId="23" fillId="8" borderId="3" xfId="0" applyNumberFormat="1" applyFont="1" applyFill="1" applyBorder="1" applyAlignment="1">
      <alignment horizontal="center" vertical="center"/>
    </xf>
    <xf numFmtId="14" fontId="22" fillId="8" borderId="3" xfId="0" applyNumberFormat="1" applyFont="1" applyFill="1" applyBorder="1" applyAlignment="1">
      <alignment horizontal="center" vertical="center"/>
    </xf>
    <xf numFmtId="0" fontId="23" fillId="8" borderId="21" xfId="0" applyFont="1" applyFill="1" applyBorder="1" applyAlignment="1">
      <alignment horizontal="center" vertical="center"/>
    </xf>
    <xf numFmtId="0" fontId="23" fillId="8" borderId="22" xfId="0" applyFont="1" applyFill="1" applyBorder="1" applyAlignment="1">
      <alignment horizontal="center" vertical="center" wrapText="1"/>
    </xf>
    <xf numFmtId="0" fontId="22" fillId="0" borderId="22" xfId="0" applyFont="1" applyBorder="1" applyAlignment="1">
      <alignment horizontal="center" vertical="center" wrapText="1"/>
    </xf>
    <xf numFmtId="0" fontId="23" fillId="8" borderId="20" xfId="0" applyFont="1" applyFill="1" applyBorder="1" applyAlignment="1">
      <alignment horizontal="center" vertical="center" wrapText="1"/>
    </xf>
    <xf numFmtId="0" fontId="10" fillId="24" borderId="1" xfId="0" applyFont="1" applyFill="1" applyBorder="1" applyAlignment="1">
      <alignment horizontal="left" vertical="center"/>
    </xf>
    <xf numFmtId="0" fontId="10" fillId="24" borderId="40" xfId="0" applyFont="1" applyFill="1" applyBorder="1" applyAlignment="1">
      <alignment horizontal="center" vertical="center"/>
    </xf>
    <xf numFmtId="0" fontId="10" fillId="24" borderId="41" xfId="0" applyFont="1" applyFill="1" applyBorder="1" applyAlignment="1">
      <alignment horizontal="center" vertical="center"/>
    </xf>
    <xf numFmtId="0" fontId="10" fillId="24" borderId="42" xfId="0" applyFont="1" applyFill="1" applyBorder="1" applyAlignment="1">
      <alignment horizontal="center" vertical="center"/>
    </xf>
    <xf numFmtId="0" fontId="0" fillId="0" borderId="0" xfId="0" applyAlignment="1">
      <alignment vertical="center" wrapText="1"/>
    </xf>
    <xf numFmtId="14" fontId="22" fillId="0" borderId="7" xfId="0" applyNumberFormat="1" applyFont="1" applyBorder="1" applyAlignment="1">
      <alignment vertical="center" wrapText="1"/>
    </xf>
    <xf numFmtId="0" fontId="0" fillId="0" borderId="0" xfId="0" applyAlignment="1">
      <alignment horizontal="left" vertical="top"/>
    </xf>
    <xf numFmtId="1" fontId="0" fillId="0" borderId="0" xfId="0" applyNumberFormat="1"/>
    <xf numFmtId="0" fontId="0" fillId="0" borderId="0" xfId="0" applyAlignment="1">
      <alignment horizontal="center" vertical="center" textRotation="90"/>
    </xf>
    <xf numFmtId="14" fontId="0" fillId="0" borderId="0" xfId="0" applyNumberFormat="1" applyAlignment="1">
      <alignment horizontal="right"/>
    </xf>
    <xf numFmtId="0" fontId="4" fillId="0" borderId="0" xfId="0" applyFont="1" applyAlignment="1">
      <alignment horizontal="center" vertical="center" textRotation="90"/>
    </xf>
    <xf numFmtId="0" fontId="0" fillId="0" borderId="0" xfId="0" applyAlignment="1">
      <alignment horizontal="left" vertical="center" wrapText="1"/>
    </xf>
    <xf numFmtId="0" fontId="0" fillId="0" borderId="0" xfId="0" applyAlignment="1">
      <alignment horizontal="left"/>
    </xf>
    <xf numFmtId="14" fontId="0" fillId="0" borderId="0" xfId="0" applyNumberFormat="1" applyAlignment="1">
      <alignment horizontal="left"/>
    </xf>
    <xf numFmtId="0" fontId="0" fillId="9" borderId="33" xfId="0" applyFill="1" applyBorder="1"/>
    <xf numFmtId="0" fontId="0" fillId="0" borderId="6" xfId="0" applyBorder="1"/>
    <xf numFmtId="0" fontId="0" fillId="0" borderId="19" xfId="0" applyBorder="1"/>
    <xf numFmtId="14" fontId="0" fillId="0" borderId="23" xfId="0" applyNumberFormat="1" applyBorder="1"/>
    <xf numFmtId="0" fontId="16" fillId="0" borderId="7" xfId="0" applyFont="1" applyBorder="1"/>
    <xf numFmtId="0" fontId="16" fillId="0" borderId="2" xfId="0" applyFont="1" applyBorder="1"/>
    <xf numFmtId="0" fontId="16" fillId="0" borderId="3" xfId="0" applyFont="1" applyBorder="1"/>
    <xf numFmtId="0" fontId="16" fillId="0" borderId="6" xfId="0" applyFont="1" applyBorder="1"/>
    <xf numFmtId="0" fontId="16" fillId="0" borderId="19" xfId="0" applyFont="1" applyBorder="1"/>
    <xf numFmtId="0" fontId="16" fillId="0" borderId="23" xfId="0" applyFont="1" applyBorder="1"/>
    <xf numFmtId="14" fontId="16" fillId="0" borderId="3" xfId="0" applyNumberFormat="1" applyFont="1" applyBorder="1"/>
    <xf numFmtId="14" fontId="16" fillId="0" borderId="7" xfId="0" applyNumberFormat="1" applyFont="1" applyBorder="1"/>
    <xf numFmtId="14" fontId="16" fillId="0" borderId="23" xfId="0" applyNumberFormat="1" applyFont="1" applyBorder="1"/>
    <xf numFmtId="14" fontId="0" fillId="0" borderId="3" xfId="0" applyNumberFormat="1" applyBorder="1"/>
    <xf numFmtId="167" fontId="0" fillId="0" borderId="7" xfId="0" applyNumberFormat="1" applyBorder="1" applyAlignment="1">
      <alignment vertical="top"/>
    </xf>
    <xf numFmtId="2" fontId="0" fillId="0" borderId="7" xfId="0" applyNumberFormat="1" applyBorder="1" applyAlignment="1">
      <alignment vertical="top"/>
    </xf>
    <xf numFmtId="0" fontId="2" fillId="0" borderId="0" xfId="0" applyFont="1" applyAlignment="1">
      <alignment vertical="center" wrapText="1"/>
    </xf>
    <xf numFmtId="0" fontId="8" fillId="0" borderId="7" xfId="0" applyFont="1" applyBorder="1" applyAlignment="1">
      <alignment wrapText="1"/>
    </xf>
    <xf numFmtId="0" fontId="0" fillId="9" borderId="12" xfId="0" applyFill="1" applyBorder="1" applyAlignment="1">
      <alignment horizontal="left"/>
    </xf>
    <xf numFmtId="0" fontId="0" fillId="9" borderId="7" xfId="0" applyFill="1" applyBorder="1"/>
    <xf numFmtId="14" fontId="0" fillId="9" borderId="1" xfId="0" applyNumberFormat="1" applyFill="1" applyBorder="1"/>
    <xf numFmtId="14" fontId="3" fillId="26" borderId="1" xfId="0" applyNumberFormat="1" applyFont="1" applyFill="1" applyBorder="1" applyAlignment="1">
      <alignment horizontal="left"/>
    </xf>
    <xf numFmtId="14" fontId="3" fillId="26" borderId="1" xfId="0" applyNumberFormat="1" applyFont="1" applyFill="1" applyBorder="1"/>
    <xf numFmtId="0" fontId="3" fillId="26" borderId="9" xfId="0" applyFont="1" applyFill="1" applyBorder="1"/>
    <xf numFmtId="0" fontId="5" fillId="0" borderId="0" xfId="0" applyFont="1" applyAlignment="1">
      <alignment horizontal="left" vertical="center"/>
    </xf>
    <xf numFmtId="14" fontId="0" fillId="9" borderId="62" xfId="0" applyNumberFormat="1" applyFill="1" applyBorder="1"/>
    <xf numFmtId="14" fontId="0" fillId="9" borderId="1" xfId="0" applyNumberFormat="1" applyFill="1" applyBorder="1" applyAlignment="1">
      <alignment horizontal="right"/>
    </xf>
    <xf numFmtId="14" fontId="0" fillId="9" borderId="57" xfId="0" applyNumberFormat="1" applyFill="1" applyBorder="1"/>
    <xf numFmtId="0" fontId="5" fillId="9" borderId="6" xfId="0" applyFont="1" applyFill="1" applyBorder="1"/>
    <xf numFmtId="0" fontId="5" fillId="9" borderId="19" xfId="0" applyFont="1" applyFill="1" applyBorder="1"/>
    <xf numFmtId="0" fontId="0" fillId="9" borderId="0" xfId="0" applyFill="1"/>
    <xf numFmtId="0" fontId="3" fillId="0" borderId="0" xfId="0" applyFont="1" applyAlignment="1">
      <alignment horizontal="center"/>
    </xf>
    <xf numFmtId="0" fontId="3" fillId="7" borderId="18" xfId="0" applyFont="1" applyFill="1" applyBorder="1" applyAlignment="1">
      <alignment horizontal="center" vertical="center" wrapText="1"/>
    </xf>
    <xf numFmtId="0" fontId="7" fillId="0" borderId="7" xfId="0" applyFont="1" applyBorder="1" applyAlignment="1">
      <alignment vertical="top" wrapText="1"/>
    </xf>
    <xf numFmtId="0" fontId="7" fillId="9" borderId="0" xfId="0" applyFont="1" applyFill="1" applyAlignment="1">
      <alignment horizontal="left"/>
    </xf>
    <xf numFmtId="0" fontId="16" fillId="9" borderId="0" xfId="0" applyFont="1" applyFill="1"/>
    <xf numFmtId="0" fontId="7" fillId="0" borderId="21" xfId="0" applyFont="1" applyBorder="1" applyAlignment="1">
      <alignment horizontal="right"/>
    </xf>
    <xf numFmtId="0" fontId="7" fillId="0" borderId="26" xfId="0" applyFont="1" applyBorder="1" applyAlignment="1">
      <alignment horizontal="right"/>
    </xf>
    <xf numFmtId="0" fontId="7" fillId="0" borderId="24" xfId="0" applyFont="1" applyBorder="1" applyAlignment="1">
      <alignment horizontal="right"/>
    </xf>
    <xf numFmtId="0" fontId="16" fillId="0" borderId="21" xfId="0" applyFont="1" applyBorder="1" applyAlignment="1">
      <alignment horizontal="right"/>
    </xf>
    <xf numFmtId="0" fontId="16" fillId="0" borderId="22" xfId="0" applyFont="1" applyBorder="1" applyAlignment="1">
      <alignment horizontal="right"/>
    </xf>
    <xf numFmtId="0" fontId="16" fillId="0" borderId="20" xfId="0" applyFont="1" applyBorder="1" applyAlignment="1">
      <alignment horizontal="right"/>
    </xf>
    <xf numFmtId="0" fontId="0" fillId="0" borderId="21" xfId="0" applyBorder="1" applyAlignment="1">
      <alignment horizontal="right"/>
    </xf>
    <xf numFmtId="0" fontId="0" fillId="0" borderId="26" xfId="0" applyBorder="1" applyAlignment="1">
      <alignment horizontal="right"/>
    </xf>
    <xf numFmtId="0" fontId="0" fillId="0" borderId="24" xfId="0" applyBorder="1" applyAlignment="1">
      <alignment horizontal="right"/>
    </xf>
    <xf numFmtId="0" fontId="0" fillId="0" borderId="22" xfId="0" applyBorder="1" applyAlignment="1">
      <alignment horizontal="right"/>
    </xf>
    <xf numFmtId="0" fontId="0" fillId="0" borderId="20" xfId="0" applyBorder="1" applyAlignment="1">
      <alignment horizontal="right"/>
    </xf>
    <xf numFmtId="0" fontId="20" fillId="22" borderId="1" xfId="0" applyFont="1" applyFill="1" applyBorder="1" applyAlignment="1">
      <alignment horizontal="center" vertical="center"/>
    </xf>
    <xf numFmtId="0" fontId="20" fillId="22" borderId="1" xfId="0" applyFont="1" applyFill="1" applyBorder="1" applyAlignment="1">
      <alignment horizontal="center" vertical="center" wrapText="1"/>
    </xf>
    <xf numFmtId="0" fontId="0" fillId="0" borderId="0" xfId="0" applyAlignment="1">
      <alignment horizontal="center"/>
    </xf>
    <xf numFmtId="0" fontId="7" fillId="27" borderId="7" xfId="0" applyFont="1" applyFill="1" applyBorder="1"/>
    <xf numFmtId="2" fontId="7" fillId="27" borderId="7" xfId="0" applyNumberFormat="1" applyFont="1" applyFill="1" applyBorder="1"/>
    <xf numFmtId="3" fontId="7" fillId="27" borderId="7" xfId="0" applyNumberFormat="1" applyFont="1" applyFill="1" applyBorder="1"/>
    <xf numFmtId="10" fontId="7" fillId="27" borderId="7" xfId="0" applyNumberFormat="1" applyFont="1" applyFill="1" applyBorder="1"/>
    <xf numFmtId="0" fontId="7" fillId="27" borderId="7" xfId="0" quotePrefix="1" applyFont="1" applyFill="1" applyBorder="1"/>
    <xf numFmtId="1" fontId="7" fillId="27" borderId="7" xfId="0" applyNumberFormat="1" applyFont="1" applyFill="1" applyBorder="1"/>
    <xf numFmtId="0" fontId="14" fillId="27" borderId="7" xfId="0" applyFont="1" applyFill="1" applyBorder="1" applyAlignment="1">
      <alignment wrapText="1"/>
    </xf>
    <xf numFmtId="166" fontId="0" fillId="17" borderId="7" xfId="1" applyNumberFormat="1" applyFont="1" applyFill="1" applyBorder="1" applyAlignment="1">
      <alignment horizontal="right" indent="1"/>
    </xf>
    <xf numFmtId="166" fontId="0" fillId="17" borderId="7" xfId="1" applyNumberFormat="1" applyFont="1" applyFill="1" applyBorder="1"/>
    <xf numFmtId="10" fontId="0" fillId="17" borderId="7" xfId="0" applyNumberFormat="1" applyFill="1" applyBorder="1"/>
    <xf numFmtId="0" fontId="0" fillId="17" borderId="7" xfId="0" applyFill="1" applyBorder="1" applyAlignment="1">
      <alignment wrapText="1"/>
    </xf>
    <xf numFmtId="0" fontId="3" fillId="26" borderId="2" xfId="0" applyFont="1" applyFill="1" applyBorder="1" applyAlignment="1">
      <alignment horizontal="left" vertical="center"/>
    </xf>
    <xf numFmtId="166" fontId="5" fillId="0" borderId="7" xfId="1" applyNumberFormat="1" applyFont="1" applyFill="1" applyBorder="1" applyAlignment="1">
      <alignment horizontal="left" vertical="top"/>
    </xf>
    <xf numFmtId="10" fontId="0" fillId="0" borderId="7" xfId="2" applyNumberFormat="1" applyFont="1" applyFill="1" applyBorder="1" applyAlignment="1">
      <alignment horizontal="right" vertical="top" wrapText="1"/>
    </xf>
    <xf numFmtId="1" fontId="0" fillId="0" borderId="7" xfId="0" applyNumberFormat="1" applyBorder="1" applyAlignment="1">
      <alignment horizontal="right" vertical="top" wrapText="1"/>
    </xf>
    <xf numFmtId="1" fontId="0" fillId="0" borderId="7" xfId="0" applyNumberFormat="1" applyBorder="1" applyAlignment="1">
      <alignment vertical="top"/>
    </xf>
    <xf numFmtId="10" fontId="0" fillId="0" borderId="7" xfId="0" applyNumberFormat="1" applyBorder="1" applyAlignment="1">
      <alignment horizontal="right" vertical="top" wrapText="1"/>
    </xf>
    <xf numFmtId="0" fontId="3" fillId="28" borderId="7" xfId="0" applyFont="1" applyFill="1" applyBorder="1"/>
    <xf numFmtId="0" fontId="6" fillId="28" borderId="7" xfId="0" applyFont="1" applyFill="1" applyBorder="1"/>
    <xf numFmtId="1" fontId="3" fillId="16" borderId="7" xfId="0" applyNumberFormat="1" applyFont="1" applyFill="1" applyBorder="1"/>
    <xf numFmtId="0" fontId="0" fillId="17" borderId="0" xfId="0" applyFill="1"/>
    <xf numFmtId="14" fontId="5" fillId="8" borderId="1" xfId="0" applyNumberFormat="1" applyFont="1" applyFill="1" applyBorder="1" applyAlignment="1">
      <alignment horizontal="left"/>
    </xf>
    <xf numFmtId="0" fontId="22" fillId="25" borderId="48" xfId="0" applyFont="1" applyFill="1" applyBorder="1" applyAlignment="1">
      <alignment horizontal="center" vertical="center" wrapText="1"/>
    </xf>
    <xf numFmtId="0" fontId="20" fillId="25" borderId="52" xfId="0" applyFont="1" applyFill="1" applyBorder="1" applyAlignment="1">
      <alignment horizontal="center" vertical="center"/>
    </xf>
    <xf numFmtId="0" fontId="0" fillId="0" borderId="22" xfId="0" applyBorder="1"/>
    <xf numFmtId="0" fontId="0" fillId="0" borderId="20" xfId="0" applyBorder="1"/>
    <xf numFmtId="0" fontId="22" fillId="0" borderId="59" xfId="0" applyFont="1" applyBorder="1" applyAlignment="1">
      <alignment horizontal="center" vertical="center"/>
    </xf>
    <xf numFmtId="14" fontId="22" fillId="0" borderId="50" xfId="0" applyNumberFormat="1" applyFont="1" applyBorder="1" applyAlignment="1">
      <alignment horizontal="left"/>
    </xf>
    <xf numFmtId="14" fontId="22" fillId="0" borderId="51" xfId="0" applyNumberFormat="1" applyFont="1" applyBorder="1" applyAlignment="1">
      <alignment horizontal="left"/>
    </xf>
    <xf numFmtId="14" fontId="22" fillId="0" borderId="52" xfId="0" applyNumberFormat="1" applyFont="1" applyBorder="1" applyAlignment="1">
      <alignment horizontal="left"/>
    </xf>
    <xf numFmtId="14" fontId="22" fillId="14" borderId="51" xfId="0" applyNumberFormat="1" applyFont="1" applyFill="1" applyBorder="1" applyAlignment="1">
      <alignment horizontal="left"/>
    </xf>
    <xf numFmtId="14" fontId="22" fillId="14" borderId="48" xfId="0" applyNumberFormat="1" applyFont="1" applyFill="1" applyBorder="1" applyAlignment="1">
      <alignment horizontal="left"/>
    </xf>
    <xf numFmtId="14" fontId="22" fillId="8" borderId="52" xfId="0" applyNumberFormat="1" applyFont="1" applyFill="1" applyBorder="1" applyAlignment="1">
      <alignment horizontal="left"/>
    </xf>
    <xf numFmtId="0" fontId="22" fillId="8" borderId="50" xfId="0" applyFont="1" applyFill="1" applyBorder="1" applyAlignment="1">
      <alignment horizontal="left"/>
    </xf>
    <xf numFmtId="0" fontId="22" fillId="8" borderId="51" xfId="0" applyFont="1" applyFill="1" applyBorder="1" applyAlignment="1">
      <alignment horizontal="left"/>
    </xf>
    <xf numFmtId="14" fontId="22" fillId="8" borderId="50" xfId="0" applyNumberFormat="1" applyFont="1" applyFill="1" applyBorder="1" applyAlignment="1">
      <alignment horizontal="left"/>
    </xf>
    <xf numFmtId="14" fontId="22" fillId="8" borderId="51" xfId="0" applyNumberFormat="1" applyFont="1" applyFill="1" applyBorder="1" applyAlignment="1">
      <alignment horizontal="left"/>
    </xf>
    <xf numFmtId="14" fontId="22" fillId="8" borderId="52" xfId="0" applyNumberFormat="1" applyFont="1" applyFill="1" applyBorder="1" applyAlignment="1">
      <alignment horizontal="left" wrapText="1"/>
    </xf>
    <xf numFmtId="14" fontId="23" fillId="8" borderId="51" xfId="0" applyNumberFormat="1" applyFont="1" applyFill="1" applyBorder="1" applyAlignment="1">
      <alignment horizontal="center" vertical="center"/>
    </xf>
    <xf numFmtId="14" fontId="22" fillId="8" borderId="51" xfId="0" applyNumberFormat="1" applyFont="1" applyFill="1" applyBorder="1" applyAlignment="1">
      <alignment horizontal="center" vertical="center"/>
    </xf>
    <xf numFmtId="0" fontId="10" fillId="24" borderId="9" xfId="0" applyFont="1" applyFill="1" applyBorder="1" applyAlignment="1">
      <alignment horizontal="left" vertical="center"/>
    </xf>
    <xf numFmtId="0" fontId="22" fillId="0" borderId="7" xfId="0" applyFont="1" applyBorder="1" applyAlignment="1">
      <alignment horizontal="center" vertical="center"/>
    </xf>
    <xf numFmtId="0" fontId="10" fillId="0" borderId="7" xfId="0" applyFont="1" applyBorder="1"/>
    <xf numFmtId="0" fontId="22" fillId="0" borderId="14" xfId="0" applyFont="1" applyBorder="1" applyAlignment="1">
      <alignment horizontal="center" vertical="center"/>
    </xf>
    <xf numFmtId="0" fontId="21" fillId="24" borderId="44" xfId="0" applyFont="1" applyFill="1" applyBorder="1" applyAlignment="1">
      <alignment horizontal="left" vertical="center" wrapText="1"/>
    </xf>
    <xf numFmtId="0" fontId="10" fillId="0" borderId="14" xfId="0" applyFont="1" applyBorder="1"/>
    <xf numFmtId="0" fontId="10" fillId="0" borderId="6" xfId="0" applyFont="1" applyBorder="1"/>
    <xf numFmtId="0" fontId="10" fillId="0" borderId="22" xfId="0" applyFont="1" applyBorder="1"/>
    <xf numFmtId="0" fontId="0" fillId="0" borderId="19" xfId="0" applyBorder="1" applyAlignment="1">
      <alignment vertical="center" wrapText="1"/>
    </xf>
    <xf numFmtId="0" fontId="0" fillId="0" borderId="23" xfId="0" applyBorder="1" applyAlignment="1">
      <alignment vertical="center" wrapText="1"/>
    </xf>
    <xf numFmtId="0" fontId="0" fillId="0" borderId="20" xfId="0" applyBorder="1" applyAlignment="1">
      <alignment vertical="center" wrapText="1"/>
    </xf>
    <xf numFmtId="14" fontId="22" fillId="0" borderId="6" xfId="0" applyNumberFormat="1" applyFont="1" applyBorder="1" applyAlignment="1">
      <alignment horizontal="center" vertical="center"/>
    </xf>
    <xf numFmtId="14" fontId="22" fillId="0" borderId="19" xfId="0" applyNumberFormat="1" applyFont="1" applyBorder="1" applyAlignment="1">
      <alignment horizontal="center" vertical="center" wrapText="1"/>
    </xf>
    <xf numFmtId="0" fontId="22" fillId="25" borderId="59" xfId="0" applyFont="1" applyFill="1" applyBorder="1" applyAlignment="1">
      <alignment horizontal="center" vertical="center" wrapText="1"/>
    </xf>
    <xf numFmtId="0" fontId="23" fillId="8" borderId="52" xfId="0" applyFont="1" applyFill="1" applyBorder="1" applyAlignment="1">
      <alignment horizontal="center" vertical="center" wrapText="1"/>
    </xf>
    <xf numFmtId="14" fontId="22" fillId="9" borderId="52" xfId="0" applyNumberFormat="1" applyFont="1" applyFill="1" applyBorder="1" applyAlignment="1">
      <alignment horizontal="center" vertical="center"/>
    </xf>
    <xf numFmtId="0" fontId="22" fillId="0" borderId="27"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0" xfId="0" applyFont="1" applyBorder="1" applyAlignment="1">
      <alignment horizontal="center" vertical="center"/>
    </xf>
    <xf numFmtId="0" fontId="22" fillId="25" borderId="27" xfId="0" applyFont="1" applyFill="1" applyBorder="1" applyAlignment="1">
      <alignment horizontal="center" vertical="center"/>
    </xf>
    <xf numFmtId="0" fontId="22" fillId="25" borderId="23" xfId="0" applyFont="1" applyFill="1" applyBorder="1" applyAlignment="1">
      <alignment horizontal="center" vertical="center"/>
    </xf>
    <xf numFmtId="14" fontId="23" fillId="8" borderId="47" xfId="0" applyNumberFormat="1" applyFont="1" applyFill="1" applyBorder="1" applyAlignment="1">
      <alignment horizontal="center" vertical="center"/>
    </xf>
    <xf numFmtId="0" fontId="0" fillId="0" borderId="27" xfId="0" applyBorder="1"/>
    <xf numFmtId="14" fontId="22" fillId="9" borderId="20" xfId="0" applyNumberFormat="1" applyFont="1" applyFill="1" applyBorder="1" applyAlignment="1">
      <alignment horizontal="center" vertical="center" wrapText="1"/>
    </xf>
    <xf numFmtId="1" fontId="22" fillId="25" borderId="14" xfId="0" applyNumberFormat="1" applyFont="1" applyFill="1" applyBorder="1" applyAlignment="1">
      <alignment horizontal="center" vertical="center"/>
    </xf>
    <xf numFmtId="1" fontId="22" fillId="25" borderId="7" xfId="0" applyNumberFormat="1" applyFont="1" applyFill="1" applyBorder="1" applyAlignment="1">
      <alignment horizontal="center" vertical="center"/>
    </xf>
    <xf numFmtId="1" fontId="20" fillId="25" borderId="22" xfId="0" applyNumberFormat="1" applyFont="1" applyFill="1" applyBorder="1" applyAlignment="1">
      <alignment horizontal="center" vertical="center"/>
    </xf>
    <xf numFmtId="0" fontId="20" fillId="25" borderId="20" xfId="0" applyFont="1" applyFill="1" applyBorder="1" applyAlignment="1">
      <alignment horizontal="center" vertical="center"/>
    </xf>
    <xf numFmtId="1" fontId="10" fillId="24" borderId="55" xfId="0" applyNumberFormat="1" applyFont="1" applyFill="1" applyBorder="1" applyAlignment="1">
      <alignment horizontal="center" vertical="center"/>
    </xf>
    <xf numFmtId="1" fontId="10" fillId="24" borderId="46" xfId="0" applyNumberFormat="1" applyFont="1" applyFill="1" applyBorder="1" applyAlignment="1">
      <alignment horizontal="center" vertical="center"/>
    </xf>
    <xf numFmtId="1" fontId="10" fillId="24" borderId="24" xfId="0" applyNumberFormat="1" applyFont="1" applyFill="1" applyBorder="1" applyAlignment="1">
      <alignment horizontal="center" vertical="center"/>
    </xf>
    <xf numFmtId="14" fontId="30" fillId="29" borderId="1" xfId="3" applyNumberFormat="1" applyBorder="1" applyAlignment="1">
      <alignment horizontal="left"/>
    </xf>
    <xf numFmtId="14" fontId="30" fillId="29" borderId="1" xfId="3" applyNumberFormat="1" applyBorder="1"/>
    <xf numFmtId="0" fontId="30" fillId="29" borderId="9" xfId="3" applyBorder="1"/>
    <xf numFmtId="0" fontId="3" fillId="26" borderId="3" xfId="0" applyFont="1" applyFill="1" applyBorder="1" applyAlignment="1">
      <alignment horizontal="center" vertical="center" wrapText="1"/>
    </xf>
    <xf numFmtId="1" fontId="0" fillId="9" borderId="7" xfId="0" applyNumberFormat="1" applyFill="1" applyBorder="1" applyAlignment="1">
      <alignment horizontal="center"/>
    </xf>
    <xf numFmtId="0" fontId="0" fillId="9" borderId="7" xfId="0" applyFill="1" applyBorder="1" applyAlignment="1">
      <alignment horizontal="center"/>
    </xf>
    <xf numFmtId="0" fontId="0" fillId="9" borderId="23" xfId="0" applyFill="1" applyBorder="1" applyAlignment="1">
      <alignment horizontal="center"/>
    </xf>
    <xf numFmtId="0" fontId="5" fillId="0" borderId="0" xfId="0" applyFont="1" applyAlignment="1">
      <alignment vertical="center"/>
    </xf>
    <xf numFmtId="1" fontId="5" fillId="0" borderId="0" xfId="0" applyNumberFormat="1" applyFont="1" applyAlignment="1">
      <alignment horizontal="center"/>
    </xf>
    <xf numFmtId="1" fontId="0" fillId="0" borderId="0" xfId="0" applyNumberFormat="1" applyAlignment="1">
      <alignment horizontal="center"/>
    </xf>
    <xf numFmtId="166" fontId="5" fillId="0" borderId="0" xfId="1" applyNumberFormat="1" applyFont="1" applyFill="1" applyBorder="1" applyAlignment="1">
      <alignment horizontal="center"/>
    </xf>
    <xf numFmtId="0" fontId="5" fillId="0" borderId="0" xfId="0" applyFont="1" applyAlignment="1">
      <alignment horizontal="center"/>
    </xf>
    <xf numFmtId="0" fontId="3" fillId="26" borderId="4" xfId="0" applyFont="1" applyFill="1" applyBorder="1" applyAlignment="1">
      <alignment horizontal="center" vertical="center"/>
    </xf>
    <xf numFmtId="10" fontId="0" fillId="9" borderId="8" xfId="2" applyNumberFormat="1" applyFont="1" applyFill="1" applyBorder="1" applyAlignment="1">
      <alignment horizontal="center"/>
    </xf>
    <xf numFmtId="0" fontId="3" fillId="26" borderId="19" xfId="0" applyFont="1" applyFill="1" applyBorder="1" applyAlignment="1">
      <alignment horizontal="center" vertical="center" wrapText="1"/>
    </xf>
    <xf numFmtId="0" fontId="3" fillId="26" borderId="2" xfId="0" applyFont="1" applyFill="1" applyBorder="1" applyAlignment="1">
      <alignment horizontal="center" vertical="center" wrapText="1"/>
    </xf>
    <xf numFmtId="1" fontId="0" fillId="9" borderId="21" xfId="0" applyNumberFormat="1" applyFill="1" applyBorder="1" applyAlignment="1">
      <alignment horizontal="center" vertical="center"/>
    </xf>
    <xf numFmtId="0" fontId="5" fillId="9" borderId="28" xfId="0" applyFont="1" applyFill="1" applyBorder="1" applyAlignment="1">
      <alignment horizontal="left" vertical="center"/>
    </xf>
    <xf numFmtId="1" fontId="0" fillId="9" borderId="26" xfId="0" applyNumberFormat="1" applyFill="1" applyBorder="1" applyAlignment="1">
      <alignment horizontal="center" vertical="center"/>
    </xf>
    <xf numFmtId="0" fontId="5" fillId="9" borderId="68" xfId="0" applyFont="1" applyFill="1" applyBorder="1" applyAlignment="1">
      <alignment horizontal="left" vertical="center"/>
    </xf>
    <xf numFmtId="1" fontId="0" fillId="9" borderId="71" xfId="0" applyNumberFormat="1" applyFill="1" applyBorder="1" applyAlignment="1">
      <alignment horizontal="center" vertical="center"/>
    </xf>
    <xf numFmtId="0" fontId="5" fillId="9" borderId="19" xfId="0" applyFont="1" applyFill="1" applyBorder="1" applyAlignment="1">
      <alignment vertical="center"/>
    </xf>
    <xf numFmtId="10" fontId="0" fillId="9" borderId="20" xfId="0" applyNumberFormat="1" applyFill="1" applyBorder="1" applyAlignment="1">
      <alignment horizontal="center" vertical="center"/>
    </xf>
    <xf numFmtId="0" fontId="0" fillId="9" borderId="4" xfId="0" applyFill="1" applyBorder="1" applyAlignment="1">
      <alignment horizontal="center" wrapText="1"/>
    </xf>
    <xf numFmtId="0" fontId="0" fillId="9" borderId="26" xfId="0" applyFill="1" applyBorder="1" applyAlignment="1">
      <alignment horizontal="center" wrapText="1"/>
    </xf>
    <xf numFmtId="0" fontId="0" fillId="9" borderId="8" xfId="0" applyFill="1" applyBorder="1" applyAlignment="1">
      <alignment horizontal="center" wrapText="1"/>
    </xf>
    <xf numFmtId="0" fontId="0" fillId="9" borderId="15" xfId="0" applyFill="1" applyBorder="1" applyAlignment="1">
      <alignment horizontal="center" wrapText="1"/>
    </xf>
    <xf numFmtId="0" fontId="0" fillId="9" borderId="7" xfId="0" applyFill="1" applyBorder="1" applyAlignment="1">
      <alignment horizontal="center" wrapText="1"/>
    </xf>
    <xf numFmtId="0" fontId="7" fillId="9" borderId="7" xfId="0" applyFont="1" applyFill="1" applyBorder="1" applyAlignment="1">
      <alignment horizontal="center"/>
    </xf>
    <xf numFmtId="0" fontId="0" fillId="9" borderId="23" xfId="0" applyFill="1" applyBorder="1" applyAlignment="1">
      <alignment horizontal="center" wrapText="1"/>
    </xf>
    <xf numFmtId="0" fontId="0" fillId="9" borderId="70" xfId="0" applyFill="1" applyBorder="1" applyAlignment="1">
      <alignment horizontal="center" wrapText="1"/>
    </xf>
    <xf numFmtId="0" fontId="0" fillId="9" borderId="22" xfId="0" applyFill="1" applyBorder="1" applyAlignment="1">
      <alignment horizontal="center" wrapText="1"/>
    </xf>
    <xf numFmtId="0" fontId="0" fillId="9" borderId="10" xfId="0" applyFill="1" applyBorder="1" applyAlignment="1">
      <alignment horizontal="center" wrapText="1"/>
    </xf>
    <xf numFmtId="0" fontId="0" fillId="9" borderId="71" xfId="0" applyFill="1" applyBorder="1" applyAlignment="1">
      <alignment horizontal="center" wrapText="1"/>
    </xf>
    <xf numFmtId="0" fontId="0" fillId="9" borderId="30" xfId="0" applyFill="1" applyBorder="1" applyAlignment="1">
      <alignment horizontal="center" wrapText="1"/>
    </xf>
    <xf numFmtId="0" fontId="6" fillId="11" borderId="31" xfId="0" applyFont="1" applyFill="1" applyBorder="1" applyAlignment="1">
      <alignment horizontal="center" vertical="center" wrapText="1"/>
    </xf>
    <xf numFmtId="10" fontId="0" fillId="0" borderId="0" xfId="0" applyNumberFormat="1"/>
    <xf numFmtId="10" fontId="0" fillId="30" borderId="8" xfId="2" applyNumberFormat="1" applyFont="1" applyFill="1" applyBorder="1" applyAlignment="1">
      <alignment horizontal="center"/>
    </xf>
    <xf numFmtId="10" fontId="0" fillId="30" borderId="25" xfId="2" applyNumberFormat="1" applyFont="1" applyFill="1" applyBorder="1" applyAlignment="1">
      <alignment horizontal="center"/>
    </xf>
    <xf numFmtId="3" fontId="0" fillId="9" borderId="7" xfId="0" applyNumberFormat="1" applyFill="1" applyBorder="1" applyAlignment="1">
      <alignment horizontal="center"/>
    </xf>
    <xf numFmtId="3" fontId="0" fillId="9" borderId="23" xfId="0" applyNumberFormat="1" applyFill="1" applyBorder="1" applyAlignment="1">
      <alignment horizontal="center"/>
    </xf>
    <xf numFmtId="3" fontId="0" fillId="9" borderId="28" xfId="0" applyNumberFormat="1" applyFill="1" applyBorder="1" applyAlignment="1">
      <alignment horizontal="center" vertical="center"/>
    </xf>
    <xf numFmtId="3" fontId="0" fillId="9" borderId="5" xfId="0" applyNumberFormat="1" applyFill="1" applyBorder="1" applyAlignment="1">
      <alignment horizontal="center" vertical="center"/>
    </xf>
    <xf numFmtId="3" fontId="0" fillId="30" borderId="5" xfId="0" applyNumberFormat="1" applyFill="1" applyBorder="1" applyAlignment="1">
      <alignment horizontal="center" vertical="center"/>
    </xf>
    <xf numFmtId="3" fontId="0" fillId="9" borderId="53" xfId="2" applyNumberFormat="1" applyFont="1" applyFill="1" applyBorder="1" applyAlignment="1">
      <alignment horizontal="center" vertical="center"/>
    </xf>
    <xf numFmtId="3" fontId="0" fillId="30" borderId="30" xfId="2" applyNumberFormat="1" applyFont="1" applyFill="1" applyBorder="1" applyAlignment="1">
      <alignment horizontal="center" vertical="center"/>
    </xf>
    <xf numFmtId="3" fontId="0" fillId="9" borderId="6" xfId="0" applyNumberFormat="1" applyFill="1" applyBorder="1" applyAlignment="1">
      <alignment horizontal="center" vertical="center"/>
    </xf>
    <xf numFmtId="3" fontId="0" fillId="9" borderId="7" xfId="0" applyNumberFormat="1" applyFill="1" applyBorder="1" applyAlignment="1">
      <alignment horizontal="center" vertical="center"/>
    </xf>
    <xf numFmtId="3" fontId="0" fillId="9" borderId="22" xfId="0" applyNumberFormat="1" applyFill="1" applyBorder="1" applyAlignment="1">
      <alignment horizontal="center" vertical="center"/>
    </xf>
    <xf numFmtId="3" fontId="0" fillId="9" borderId="75" xfId="2" applyNumberFormat="1" applyFont="1" applyFill="1" applyBorder="1" applyAlignment="1">
      <alignment horizontal="center" vertical="center"/>
    </xf>
    <xf numFmtId="3" fontId="0" fillId="9" borderId="8" xfId="2" applyNumberFormat="1" applyFont="1" applyFill="1" applyBorder="1" applyAlignment="1">
      <alignment horizontal="center" vertical="center"/>
    </xf>
    <xf numFmtId="3" fontId="0" fillId="30" borderId="7" xfId="0" applyNumberFormat="1" applyFill="1" applyBorder="1" applyAlignment="1">
      <alignment horizontal="center" vertical="center"/>
    </xf>
    <xf numFmtId="3" fontId="0" fillId="30" borderId="8" xfId="2" applyNumberFormat="1" applyFont="1" applyFill="1" applyBorder="1" applyAlignment="1">
      <alignment horizontal="center" vertical="center"/>
    </xf>
    <xf numFmtId="3" fontId="0" fillId="9" borderId="28" xfId="0" applyNumberFormat="1" applyFill="1" applyBorder="1" applyAlignment="1">
      <alignment horizontal="center"/>
    </xf>
    <xf numFmtId="3" fontId="0" fillId="9" borderId="11" xfId="0" applyNumberFormat="1" applyFill="1" applyBorder="1" applyAlignment="1">
      <alignment horizontal="center"/>
    </xf>
    <xf numFmtId="3" fontId="0" fillId="9" borderId="5" xfId="0" applyNumberFormat="1" applyFill="1" applyBorder="1" applyAlignment="1">
      <alignment horizontal="center"/>
    </xf>
    <xf numFmtId="3" fontId="0" fillId="9" borderId="5" xfId="1" applyNumberFormat="1" applyFont="1" applyFill="1" applyBorder="1" applyAlignment="1">
      <alignment horizontal="center"/>
    </xf>
    <xf numFmtId="3" fontId="0" fillId="9" borderId="26" xfId="1" applyNumberFormat="1" applyFont="1" applyFill="1" applyBorder="1" applyAlignment="1">
      <alignment horizontal="center"/>
    </xf>
    <xf numFmtId="3" fontId="0" fillId="9" borderId="29" xfId="0" applyNumberFormat="1" applyFill="1" applyBorder="1" applyAlignment="1">
      <alignment horizontal="center"/>
    </xf>
    <xf numFmtId="3" fontId="0" fillId="9" borderId="30" xfId="1" applyNumberFormat="1" applyFont="1" applyFill="1" applyBorder="1" applyAlignment="1">
      <alignment horizontal="center"/>
    </xf>
    <xf numFmtId="3" fontId="0" fillId="9" borderId="32" xfId="1" applyNumberFormat="1" applyFont="1" applyFill="1" applyBorder="1" applyAlignment="1">
      <alignment horizontal="center"/>
    </xf>
    <xf numFmtId="3" fontId="0" fillId="9" borderId="6" xfId="0" applyNumberFormat="1" applyFill="1" applyBorder="1" applyAlignment="1">
      <alignment horizontal="center"/>
    </xf>
    <xf numFmtId="3" fontId="0" fillId="9" borderId="7" xfId="1" applyNumberFormat="1" applyFont="1" applyFill="1" applyBorder="1" applyAlignment="1">
      <alignment horizontal="center"/>
    </xf>
    <xf numFmtId="3" fontId="0" fillId="9" borderId="22" xfId="1" applyNumberFormat="1" applyFont="1" applyFill="1" applyBorder="1" applyAlignment="1">
      <alignment horizontal="center"/>
    </xf>
    <xf numFmtId="3" fontId="0" fillId="9" borderId="14" xfId="0" applyNumberFormat="1" applyFill="1" applyBorder="1" applyAlignment="1">
      <alignment horizontal="center"/>
    </xf>
    <xf numFmtId="3" fontId="0" fillId="9" borderId="8" xfId="1" applyNumberFormat="1" applyFont="1" applyFill="1" applyBorder="1" applyAlignment="1">
      <alignment horizontal="center"/>
    </xf>
    <xf numFmtId="3" fontId="0" fillId="9" borderId="68" xfId="0" applyNumberFormat="1" applyFill="1" applyBorder="1" applyAlignment="1">
      <alignment horizontal="center"/>
    </xf>
    <xf numFmtId="3" fontId="0" fillId="9" borderId="10" xfId="0" applyNumberFormat="1" applyFill="1" applyBorder="1" applyAlignment="1">
      <alignment horizontal="center"/>
    </xf>
    <xf numFmtId="3" fontId="0" fillId="9" borderId="10" xfId="1" applyNumberFormat="1" applyFont="1" applyFill="1" applyBorder="1" applyAlignment="1">
      <alignment horizontal="center"/>
    </xf>
    <xf numFmtId="3" fontId="0" fillId="9" borderId="71" xfId="1" applyNumberFormat="1" applyFont="1" applyFill="1" applyBorder="1" applyAlignment="1">
      <alignment horizontal="center"/>
    </xf>
    <xf numFmtId="3" fontId="0" fillId="9" borderId="12" xfId="0" applyNumberFormat="1" applyFill="1" applyBorder="1" applyAlignment="1">
      <alignment horizontal="center"/>
    </xf>
    <xf numFmtId="3" fontId="0" fillId="9" borderId="72" xfId="1" applyNumberFormat="1" applyFont="1" applyFill="1" applyBorder="1" applyAlignment="1">
      <alignment horizontal="center"/>
    </xf>
    <xf numFmtId="3" fontId="0" fillId="9" borderId="15" xfId="1" applyNumberFormat="1" applyFont="1" applyFill="1" applyBorder="1" applyAlignment="1">
      <alignment horizontal="center"/>
    </xf>
    <xf numFmtId="3" fontId="5" fillId="30" borderId="40" xfId="0" applyNumberFormat="1" applyFont="1" applyFill="1" applyBorder="1" applyAlignment="1">
      <alignment horizontal="center" vertical="center"/>
    </xf>
    <xf numFmtId="3" fontId="5" fillId="30" borderId="41" xfId="0" applyNumberFormat="1" applyFont="1" applyFill="1" applyBorder="1" applyAlignment="1">
      <alignment horizontal="center" vertical="center"/>
    </xf>
    <xf numFmtId="3" fontId="5" fillId="30" borderId="41" xfId="1" applyNumberFormat="1" applyFont="1" applyFill="1" applyBorder="1" applyAlignment="1">
      <alignment horizontal="center" vertical="center"/>
    </xf>
    <xf numFmtId="3" fontId="5" fillId="30" borderId="42" xfId="1" applyNumberFormat="1" applyFont="1" applyFill="1" applyBorder="1" applyAlignment="1">
      <alignment horizontal="center" vertical="center"/>
    </xf>
    <xf numFmtId="3" fontId="5" fillId="30" borderId="44" xfId="0" applyNumberFormat="1" applyFont="1" applyFill="1" applyBorder="1" applyAlignment="1">
      <alignment horizontal="center" vertical="center"/>
    </xf>
    <xf numFmtId="3" fontId="0" fillId="9" borderId="10" xfId="0" applyNumberFormat="1" applyFill="1" applyBorder="1" applyAlignment="1">
      <alignment horizontal="center" vertical="center"/>
    </xf>
    <xf numFmtId="3" fontId="0" fillId="9" borderId="7" xfId="1" applyNumberFormat="1" applyFont="1" applyFill="1" applyBorder="1" applyAlignment="1">
      <alignment horizontal="center" vertical="center"/>
    </xf>
    <xf numFmtId="3" fontId="0" fillId="9" borderId="22" xfId="1" applyNumberFormat="1" applyFont="1" applyFill="1" applyBorder="1" applyAlignment="1">
      <alignment horizontal="center" vertical="center"/>
    </xf>
    <xf numFmtId="3" fontId="0" fillId="9" borderId="6" xfId="0" applyNumberFormat="1" applyFill="1" applyBorder="1" applyAlignment="1">
      <alignment horizontal="center" vertical="center" wrapText="1"/>
    </xf>
    <xf numFmtId="3" fontId="0" fillId="9" borderId="7" xfId="0" applyNumberFormat="1" applyFill="1" applyBorder="1" applyAlignment="1">
      <alignment horizontal="center" vertical="center" wrapText="1"/>
    </xf>
    <xf numFmtId="3" fontId="0" fillId="9" borderId="73" xfId="1" applyNumberFormat="1" applyFont="1" applyFill="1" applyBorder="1" applyAlignment="1">
      <alignment horizontal="center"/>
    </xf>
    <xf numFmtId="3" fontId="0" fillId="9" borderId="68" xfId="0" applyNumberFormat="1" applyFill="1" applyBorder="1" applyAlignment="1">
      <alignment horizontal="center" vertical="center" wrapText="1"/>
    </xf>
    <xf numFmtId="3" fontId="0" fillId="9" borderId="10" xfId="0" applyNumberFormat="1" applyFill="1" applyBorder="1" applyAlignment="1">
      <alignment horizontal="center" vertical="center" wrapText="1"/>
    </xf>
    <xf numFmtId="3" fontId="0" fillId="9" borderId="10" xfId="1" applyNumberFormat="1" applyFont="1" applyFill="1" applyBorder="1" applyAlignment="1">
      <alignment horizontal="center" vertical="center"/>
    </xf>
    <xf numFmtId="3" fontId="0" fillId="9" borderId="71" xfId="1" applyNumberFormat="1" applyFont="1" applyFill="1" applyBorder="1" applyAlignment="1">
      <alignment horizontal="center" vertical="center"/>
    </xf>
    <xf numFmtId="3" fontId="0" fillId="9" borderId="74" xfId="1" applyNumberFormat="1" applyFont="1" applyFill="1" applyBorder="1" applyAlignment="1">
      <alignment horizontal="center"/>
    </xf>
    <xf numFmtId="3" fontId="0" fillId="9" borderId="28" xfId="0" applyNumberFormat="1" applyFill="1" applyBorder="1" applyAlignment="1">
      <alignment horizontal="center" vertical="center" wrapText="1"/>
    </xf>
    <xf numFmtId="3" fontId="0" fillId="9" borderId="5" xfId="0" applyNumberFormat="1" applyFill="1" applyBorder="1" applyAlignment="1">
      <alignment horizontal="center" vertical="center" wrapText="1"/>
    </xf>
    <xf numFmtId="3" fontId="0" fillId="9" borderId="19" xfId="0" applyNumberFormat="1" applyFill="1" applyBorder="1" applyAlignment="1">
      <alignment horizontal="center" vertical="center" wrapText="1"/>
    </xf>
    <xf numFmtId="3" fontId="0" fillId="9" borderId="46" xfId="0" applyNumberFormat="1" applyFill="1" applyBorder="1" applyAlignment="1">
      <alignment horizontal="center" vertical="center" wrapText="1"/>
    </xf>
    <xf numFmtId="3" fontId="0" fillId="9" borderId="46" xfId="0" applyNumberFormat="1" applyFill="1" applyBorder="1" applyAlignment="1">
      <alignment horizontal="center"/>
    </xf>
    <xf numFmtId="3" fontId="0" fillId="9" borderId="69" xfId="1" applyNumberFormat="1" applyFont="1" applyFill="1" applyBorder="1" applyAlignment="1">
      <alignment horizontal="center"/>
    </xf>
    <xf numFmtId="3" fontId="0" fillId="0" borderId="0" xfId="0" applyNumberFormat="1"/>
    <xf numFmtId="3" fontId="5" fillId="30" borderId="9" xfId="0" applyNumberFormat="1" applyFont="1" applyFill="1" applyBorder="1" applyAlignment="1">
      <alignment horizontal="center" vertical="center"/>
    </xf>
    <xf numFmtId="3" fontId="5" fillId="30" borderId="1" xfId="0" applyNumberFormat="1" applyFont="1" applyFill="1" applyBorder="1" applyAlignment="1">
      <alignment horizontal="center" vertical="center"/>
    </xf>
    <xf numFmtId="0" fontId="31" fillId="0" borderId="60" xfId="0" applyFont="1" applyBorder="1" applyAlignment="1">
      <alignment vertical="center" wrapText="1"/>
    </xf>
    <xf numFmtId="0" fontId="31" fillId="0" borderId="0" xfId="0" applyFont="1" applyAlignment="1">
      <alignment vertical="center" wrapText="1"/>
    </xf>
    <xf numFmtId="3" fontId="0" fillId="9" borderId="11" xfId="0" applyNumberFormat="1" applyFill="1" applyBorder="1" applyAlignment="1">
      <alignment horizontal="center" vertical="center" wrapText="1"/>
    </xf>
    <xf numFmtId="3" fontId="0" fillId="9" borderId="11" xfId="0" applyNumberFormat="1" applyFill="1" applyBorder="1" applyAlignment="1">
      <alignment horizontal="center" vertical="center"/>
    </xf>
    <xf numFmtId="3" fontId="0" fillId="9" borderId="5" xfId="1" applyNumberFormat="1" applyFont="1" applyFill="1" applyBorder="1" applyAlignment="1">
      <alignment horizontal="center" vertical="center"/>
    </xf>
    <xf numFmtId="3" fontId="0" fillId="9" borderId="26" xfId="1" applyNumberFormat="1" applyFont="1" applyFill="1" applyBorder="1" applyAlignment="1">
      <alignment horizontal="center" vertical="center"/>
    </xf>
    <xf numFmtId="3" fontId="0" fillId="9" borderId="76" xfId="1" applyNumberFormat="1" applyFont="1" applyFill="1" applyBorder="1" applyAlignment="1">
      <alignment horizontal="center"/>
    </xf>
    <xf numFmtId="0" fontId="7" fillId="21" borderId="14" xfId="0" applyFont="1" applyFill="1" applyBorder="1" applyAlignment="1">
      <alignment vertical="center"/>
    </xf>
    <xf numFmtId="0" fontId="0" fillId="9" borderId="7" xfId="0" applyFill="1" applyBorder="1" applyAlignment="1">
      <alignment horizontal="left" vertical="center"/>
    </xf>
    <xf numFmtId="0" fontId="7" fillId="9" borderId="7" xfId="0" applyFont="1" applyFill="1" applyBorder="1" applyAlignment="1">
      <alignment horizontal="left" vertical="center"/>
    </xf>
    <xf numFmtId="14" fontId="0" fillId="9" borderId="7" xfId="0" applyNumberFormat="1" applyFill="1" applyBorder="1" applyAlignment="1">
      <alignment horizontal="left" vertical="center"/>
    </xf>
    <xf numFmtId="0" fontId="0" fillId="9" borderId="7" xfId="0" applyFill="1" applyBorder="1" applyAlignment="1">
      <alignment horizontal="center" vertical="center" wrapText="1"/>
    </xf>
    <xf numFmtId="0" fontId="0" fillId="9" borderId="26" xfId="0" applyFill="1" applyBorder="1" applyAlignment="1">
      <alignment horizontal="center" vertical="center" wrapText="1"/>
    </xf>
    <xf numFmtId="0" fontId="0" fillId="0" borderId="0" xfId="0" applyAlignment="1">
      <alignment vertical="center"/>
    </xf>
    <xf numFmtId="3" fontId="0" fillId="9" borderId="14" xfId="0" applyNumberFormat="1" applyFill="1" applyBorder="1" applyAlignment="1">
      <alignment horizontal="center" vertical="center"/>
    </xf>
    <xf numFmtId="3" fontId="0" fillId="9" borderId="30" xfId="1" applyNumberFormat="1" applyFont="1" applyFill="1" applyBorder="1" applyAlignment="1">
      <alignment horizontal="center" vertical="center"/>
    </xf>
    <xf numFmtId="3" fontId="0" fillId="9" borderId="8" xfId="1" applyNumberFormat="1" applyFont="1" applyFill="1" applyBorder="1" applyAlignment="1">
      <alignment horizontal="center" vertical="center"/>
    </xf>
    <xf numFmtId="3" fontId="0" fillId="9" borderId="32" xfId="1" applyNumberFormat="1" applyFont="1" applyFill="1" applyBorder="1" applyAlignment="1">
      <alignment horizontal="center" vertical="center"/>
    </xf>
    <xf numFmtId="0" fontId="0" fillId="0" borderId="0" xfId="0" applyAlignment="1">
      <alignment horizontal="center" vertical="center"/>
    </xf>
    <xf numFmtId="10" fontId="0" fillId="0" borderId="0" xfId="0" applyNumberFormat="1" applyAlignment="1">
      <alignment vertical="center"/>
    </xf>
    <xf numFmtId="0" fontId="7" fillId="9" borderId="14" xfId="0" applyFont="1" applyFill="1" applyBorder="1" applyAlignment="1">
      <alignment vertical="center"/>
    </xf>
    <xf numFmtId="0" fontId="16" fillId="9" borderId="7" xfId="0" applyFont="1" applyFill="1" applyBorder="1" applyAlignment="1">
      <alignment horizontal="left" vertical="center"/>
    </xf>
    <xf numFmtId="0" fontId="7" fillId="9" borderId="14" xfId="0" applyFont="1" applyFill="1" applyBorder="1" applyAlignment="1">
      <alignment horizontal="left" vertical="center"/>
    </xf>
    <xf numFmtId="0" fontId="7" fillId="9" borderId="7" xfId="0" applyFont="1" applyFill="1" applyBorder="1" applyAlignment="1">
      <alignment horizontal="center" vertical="center"/>
    </xf>
    <xf numFmtId="3" fontId="0" fillId="30" borderId="26" xfId="0" applyNumberFormat="1" applyFill="1" applyBorder="1" applyAlignment="1">
      <alignment horizontal="center" vertical="center"/>
    </xf>
    <xf numFmtId="3" fontId="0" fillId="30" borderId="22" xfId="0" applyNumberFormat="1" applyFill="1" applyBorder="1" applyAlignment="1">
      <alignment horizontal="center" vertical="center"/>
    </xf>
    <xf numFmtId="0" fontId="3" fillId="26" borderId="77" xfId="0" applyFont="1" applyFill="1" applyBorder="1" applyAlignment="1">
      <alignment horizontal="left" vertical="center"/>
    </xf>
    <xf numFmtId="0" fontId="3" fillId="26" borderId="78" xfId="0" applyFont="1" applyFill="1" applyBorder="1" applyAlignment="1">
      <alignment horizontal="center" vertical="center" wrapText="1"/>
    </xf>
    <xf numFmtId="0" fontId="3" fillId="26" borderId="79" xfId="0" applyFont="1" applyFill="1" applyBorder="1" applyAlignment="1">
      <alignment horizontal="center" vertical="center" wrapText="1"/>
    </xf>
    <xf numFmtId="0" fontId="3" fillId="26" borderId="80" xfId="0" applyFont="1" applyFill="1" applyBorder="1" applyAlignment="1">
      <alignment horizontal="center" vertical="center" wrapText="1"/>
    </xf>
    <xf numFmtId="0" fontId="3" fillId="26" borderId="81" xfId="0" applyFont="1" applyFill="1" applyBorder="1" applyAlignment="1">
      <alignment horizontal="center" vertical="center" wrapText="1"/>
    </xf>
    <xf numFmtId="0" fontId="5" fillId="9" borderId="82" xfId="0" applyFont="1" applyFill="1" applyBorder="1" applyAlignment="1">
      <alignment horizontal="left" vertical="center"/>
    </xf>
    <xf numFmtId="3" fontId="0" fillId="30" borderId="83" xfId="0" applyNumberFormat="1" applyFill="1" applyBorder="1" applyAlignment="1">
      <alignment horizontal="center" vertical="center"/>
    </xf>
    <xf numFmtId="0" fontId="5" fillId="9" borderId="84" xfId="0" applyFont="1" applyFill="1" applyBorder="1" applyAlignment="1">
      <alignment horizontal="left" vertical="center"/>
    </xf>
    <xf numFmtId="3" fontId="0" fillId="9" borderId="85" xfId="0" applyNumberFormat="1" applyFill="1" applyBorder="1" applyAlignment="1">
      <alignment horizontal="center" vertical="center"/>
    </xf>
    <xf numFmtId="3" fontId="0" fillId="30" borderId="85" xfId="0" applyNumberFormat="1" applyFill="1" applyBorder="1" applyAlignment="1">
      <alignment horizontal="center" vertical="center"/>
    </xf>
    <xf numFmtId="0" fontId="5" fillId="9" borderId="86" xfId="0" applyFont="1" applyFill="1" applyBorder="1" applyAlignment="1">
      <alignment horizontal="left" vertical="center"/>
    </xf>
    <xf numFmtId="3" fontId="0" fillId="9" borderId="87" xfId="0" applyNumberFormat="1" applyFill="1" applyBorder="1" applyAlignment="1">
      <alignment horizontal="center" vertical="center"/>
    </xf>
    <xf numFmtId="3" fontId="0" fillId="9" borderId="88" xfId="0" applyNumberFormat="1" applyFill="1" applyBorder="1" applyAlignment="1">
      <alignment horizontal="center" vertical="center"/>
    </xf>
    <xf numFmtId="3" fontId="0" fillId="30" borderId="88" xfId="0" applyNumberFormat="1" applyFill="1" applyBorder="1" applyAlignment="1">
      <alignment horizontal="center" vertical="center"/>
    </xf>
    <xf numFmtId="3" fontId="0" fillId="30" borderId="89" xfId="0" applyNumberFormat="1" applyFill="1" applyBorder="1" applyAlignment="1">
      <alignment horizontal="center" vertical="center"/>
    </xf>
    <xf numFmtId="3" fontId="0" fillId="9" borderId="90" xfId="2" applyNumberFormat="1" applyFont="1" applyFill="1" applyBorder="1" applyAlignment="1">
      <alignment horizontal="center" vertical="center"/>
    </xf>
    <xf numFmtId="3" fontId="0" fillId="30" borderId="91" xfId="2" applyNumberFormat="1" applyFont="1" applyFill="1" applyBorder="1" applyAlignment="1">
      <alignment horizontal="center" vertical="center"/>
    </xf>
    <xf numFmtId="3" fontId="0" fillId="30" borderId="92" xfId="2" applyNumberFormat="1" applyFont="1" applyFill="1" applyBorder="1" applyAlignment="1">
      <alignment horizontal="center" vertical="center"/>
    </xf>
    <xf numFmtId="3" fontId="0" fillId="30" borderId="93" xfId="0" applyNumberFormat="1" applyFill="1" applyBorder="1" applyAlignment="1">
      <alignment horizontal="center" vertical="center"/>
    </xf>
    <xf numFmtId="0" fontId="5" fillId="9" borderId="34" xfId="0" applyFont="1" applyFill="1" applyBorder="1" applyAlignment="1">
      <alignment horizontal="center" vertical="center" textRotation="90"/>
    </xf>
    <xf numFmtId="0" fontId="5" fillId="9" borderId="35" xfId="0" applyFont="1" applyFill="1" applyBorder="1" applyAlignment="1">
      <alignment horizontal="center" vertical="center" textRotation="90"/>
    </xf>
    <xf numFmtId="0" fontId="5" fillId="9" borderId="36" xfId="0" applyFont="1" applyFill="1" applyBorder="1" applyAlignment="1">
      <alignment horizontal="center" vertical="center" textRotation="90"/>
    </xf>
    <xf numFmtId="0" fontId="27" fillId="9" borderId="65" xfId="0" applyFont="1" applyFill="1" applyBorder="1" applyAlignment="1">
      <alignment horizontal="center" vertical="center" textRotation="90"/>
    </xf>
    <xf numFmtId="0" fontId="27" fillId="9" borderId="66" xfId="0" applyFont="1" applyFill="1" applyBorder="1" applyAlignment="1">
      <alignment horizontal="center" vertical="center" textRotation="90"/>
    </xf>
    <xf numFmtId="0" fontId="27" fillId="9" borderId="67" xfId="0" applyFont="1" applyFill="1" applyBorder="1" applyAlignment="1">
      <alignment horizontal="center" vertical="center" textRotation="90"/>
    </xf>
    <xf numFmtId="0" fontId="5" fillId="9" borderId="65" xfId="0" applyFont="1" applyFill="1" applyBorder="1" applyAlignment="1">
      <alignment horizontal="center" vertical="center" textRotation="90"/>
    </xf>
    <xf numFmtId="0" fontId="5" fillId="9" borderId="66" xfId="0" applyFont="1" applyFill="1" applyBorder="1" applyAlignment="1">
      <alignment horizontal="center" vertical="center" textRotation="90"/>
    </xf>
    <xf numFmtId="0" fontId="5" fillId="9" borderId="67" xfId="0" applyFont="1" applyFill="1" applyBorder="1" applyAlignment="1">
      <alignment horizontal="center" vertical="center" textRotation="90"/>
    </xf>
    <xf numFmtId="0" fontId="0" fillId="30" borderId="61" xfId="0" applyFill="1" applyBorder="1" applyAlignment="1">
      <alignment horizontal="center" vertical="center" wrapText="1"/>
    </xf>
    <xf numFmtId="0" fontId="0" fillId="30" borderId="59" xfId="0" applyFill="1" applyBorder="1" applyAlignment="1">
      <alignment horizontal="center" vertical="center" wrapText="1"/>
    </xf>
    <xf numFmtId="0" fontId="0" fillId="30" borderId="62" xfId="0" applyFill="1" applyBorder="1" applyAlignment="1">
      <alignment horizontal="center" vertical="center" wrapText="1"/>
    </xf>
    <xf numFmtId="0" fontId="0" fillId="30" borderId="60" xfId="0" applyFill="1" applyBorder="1" applyAlignment="1">
      <alignment horizontal="center" vertical="center" wrapText="1"/>
    </xf>
    <xf numFmtId="0" fontId="0" fillId="30" borderId="0" xfId="0" applyFill="1" applyAlignment="1">
      <alignment horizontal="center" vertical="center" wrapText="1"/>
    </xf>
    <xf numFmtId="0" fontId="0" fillId="30" borderId="63" xfId="0" applyFill="1" applyBorder="1" applyAlignment="1">
      <alignment horizontal="center" vertical="center" wrapText="1"/>
    </xf>
    <xf numFmtId="0" fontId="0" fillId="30" borderId="64" xfId="0" applyFill="1" applyBorder="1" applyAlignment="1">
      <alignment horizontal="center" vertical="center" wrapText="1"/>
    </xf>
    <xf numFmtId="0" fontId="0" fillId="30" borderId="33" xfId="0" applyFill="1" applyBorder="1" applyAlignment="1">
      <alignment horizontal="center" vertical="center" wrapText="1"/>
    </xf>
    <xf numFmtId="0" fontId="0" fillId="30" borderId="57" xfId="0" applyFill="1" applyBorder="1" applyAlignment="1">
      <alignment horizontal="center" vertical="center" wrapText="1"/>
    </xf>
    <xf numFmtId="0" fontId="0" fillId="0" borderId="38" xfId="0" applyBorder="1" applyAlignment="1">
      <alignment horizontal="center" vertical="center"/>
    </xf>
    <xf numFmtId="0" fontId="0" fillId="0" borderId="31" xfId="0" applyBorder="1" applyAlignment="1">
      <alignment horizontal="center" vertical="center"/>
    </xf>
    <xf numFmtId="0" fontId="3" fillId="26" borderId="38" xfId="0" applyFont="1" applyFill="1" applyBorder="1" applyAlignment="1">
      <alignment horizontal="center" vertical="center"/>
    </xf>
    <xf numFmtId="0" fontId="3" fillId="26" borderId="31" xfId="0" applyFont="1" applyFill="1" applyBorder="1" applyAlignment="1">
      <alignment horizontal="center" vertical="center"/>
    </xf>
    <xf numFmtId="0" fontId="4" fillId="8" borderId="18" xfId="0" applyFont="1" applyFill="1" applyBorder="1" applyAlignment="1">
      <alignment horizontal="center" vertical="center" textRotation="90"/>
    </xf>
    <xf numFmtId="0" fontId="4" fillId="8" borderId="37" xfId="0" applyFont="1" applyFill="1" applyBorder="1" applyAlignment="1">
      <alignment horizontal="center" vertical="center" textRotation="90"/>
    </xf>
    <xf numFmtId="0" fontId="4" fillId="8" borderId="9" xfId="0" applyFont="1" applyFill="1" applyBorder="1" applyAlignment="1">
      <alignment horizontal="center" vertical="center" textRotation="90"/>
    </xf>
    <xf numFmtId="0" fontId="5" fillId="10" borderId="0" xfId="0" applyFont="1" applyFill="1" applyAlignment="1">
      <alignment horizontal="center"/>
    </xf>
    <xf numFmtId="0" fontId="4" fillId="8" borderId="34" xfId="0" applyFont="1" applyFill="1" applyBorder="1" applyAlignment="1">
      <alignment horizontal="center" vertical="center" textRotation="90"/>
    </xf>
    <xf numFmtId="0" fontId="4" fillId="8" borderId="35" xfId="0" applyFont="1" applyFill="1" applyBorder="1" applyAlignment="1">
      <alignment horizontal="center" vertical="center" textRotation="90"/>
    </xf>
    <xf numFmtId="0" fontId="4" fillId="8" borderId="36" xfId="0" applyFont="1" applyFill="1" applyBorder="1" applyAlignment="1">
      <alignment horizontal="center" vertical="center" textRotation="90"/>
    </xf>
    <xf numFmtId="0" fontId="21" fillId="10" borderId="38" xfId="0" applyFont="1" applyFill="1" applyBorder="1" applyAlignment="1">
      <alignment horizontal="center" vertical="center"/>
    </xf>
    <xf numFmtId="0" fontId="21" fillId="10" borderId="39" xfId="0" applyFont="1" applyFill="1" applyBorder="1" applyAlignment="1">
      <alignment horizontal="center" vertical="center"/>
    </xf>
    <xf numFmtId="0" fontId="21" fillId="10" borderId="31" xfId="0" applyFont="1" applyFill="1" applyBorder="1" applyAlignment="1">
      <alignment horizontal="center" vertical="center"/>
    </xf>
    <xf numFmtId="0" fontId="25" fillId="8" borderId="6" xfId="0" applyFont="1" applyFill="1" applyBorder="1" applyAlignment="1">
      <alignment horizontal="center" vertical="center" textRotation="90"/>
    </xf>
    <xf numFmtId="0" fontId="25" fillId="8" borderId="19" xfId="0" applyFont="1" applyFill="1" applyBorder="1" applyAlignment="1">
      <alignment horizontal="center" vertical="center" textRotation="90"/>
    </xf>
    <xf numFmtId="0" fontId="20" fillId="0" borderId="7" xfId="0" applyFont="1" applyBorder="1" applyAlignment="1">
      <alignment horizontal="center" vertical="center"/>
    </xf>
    <xf numFmtId="0" fontId="20" fillId="0" borderId="23" xfId="0" applyFont="1" applyBorder="1" applyAlignment="1">
      <alignment horizontal="center" vertical="center"/>
    </xf>
    <xf numFmtId="0" fontId="26" fillId="0" borderId="61" xfId="0" applyFont="1" applyBorder="1" applyAlignment="1">
      <alignment horizontal="left" vertical="center" wrapText="1"/>
    </xf>
    <xf numFmtId="0" fontId="26" fillId="0" borderId="59" xfId="0" applyFont="1" applyBorder="1" applyAlignment="1">
      <alignment horizontal="left" vertical="center" wrapText="1"/>
    </xf>
    <xf numFmtId="0" fontId="26" fillId="0" borderId="62" xfId="0" applyFont="1" applyBorder="1" applyAlignment="1">
      <alignment horizontal="left" vertical="center" wrapText="1"/>
    </xf>
    <xf numFmtId="0" fontId="26" fillId="0" borderId="60" xfId="0" applyFont="1" applyBorder="1" applyAlignment="1">
      <alignment horizontal="left" vertical="center" wrapText="1"/>
    </xf>
    <xf numFmtId="0" fontId="26" fillId="0" borderId="0" xfId="0" applyFont="1" applyAlignment="1">
      <alignment horizontal="left" vertical="center" wrapText="1"/>
    </xf>
    <xf numFmtId="0" fontId="26" fillId="0" borderId="63" xfId="0" applyFont="1" applyBorder="1" applyAlignment="1">
      <alignment horizontal="left" vertical="center" wrapText="1"/>
    </xf>
    <xf numFmtId="0" fontId="26" fillId="0" borderId="64" xfId="0" applyFont="1" applyBorder="1" applyAlignment="1">
      <alignment horizontal="left" vertical="center" wrapText="1"/>
    </xf>
    <xf numFmtId="0" fontId="26" fillId="0" borderId="33" xfId="0" applyFont="1" applyBorder="1" applyAlignment="1">
      <alignment horizontal="left" vertical="center" wrapText="1"/>
    </xf>
    <xf numFmtId="0" fontId="26" fillId="0" borderId="57" xfId="0" applyFont="1" applyBorder="1" applyAlignment="1">
      <alignment horizontal="left" vertical="center" wrapText="1"/>
    </xf>
    <xf numFmtId="0" fontId="25" fillId="8" borderId="2" xfId="0" applyFont="1" applyFill="1" applyBorder="1" applyAlignment="1">
      <alignment horizontal="center" vertical="center" textRotation="90"/>
    </xf>
    <xf numFmtId="0" fontId="20" fillId="0" borderId="47" xfId="0" applyFont="1" applyBorder="1" applyAlignment="1">
      <alignment horizontal="center" vertical="center"/>
    </xf>
    <xf numFmtId="0" fontId="20" fillId="0" borderId="43" xfId="0" applyFont="1" applyBorder="1" applyAlignment="1">
      <alignment horizontal="center" vertical="center"/>
    </xf>
    <xf numFmtId="0" fontId="20" fillId="0" borderId="56" xfId="0" applyFont="1" applyBorder="1" applyAlignment="1">
      <alignment horizontal="center" vertical="center"/>
    </xf>
    <xf numFmtId="0" fontId="21" fillId="10" borderId="44" xfId="0" applyFont="1" applyFill="1" applyBorder="1" applyAlignment="1">
      <alignment horizontal="center" vertical="center"/>
    </xf>
    <xf numFmtId="0" fontId="21" fillId="10" borderId="41" xfId="0" applyFont="1" applyFill="1" applyBorder="1" applyAlignment="1">
      <alignment horizontal="center" vertical="center"/>
    </xf>
    <xf numFmtId="0" fontId="21" fillId="10" borderId="45" xfId="0" applyFont="1" applyFill="1" applyBorder="1" applyAlignment="1">
      <alignment horizontal="center" vertical="center"/>
    </xf>
    <xf numFmtId="0" fontId="21" fillId="10" borderId="42" xfId="0" applyFont="1" applyFill="1" applyBorder="1" applyAlignment="1">
      <alignment horizontal="center" vertical="center"/>
    </xf>
    <xf numFmtId="0" fontId="21" fillId="10" borderId="40" xfId="0" applyFont="1" applyFill="1" applyBorder="1" applyAlignment="1">
      <alignment horizontal="center" vertical="center"/>
    </xf>
    <xf numFmtId="0" fontId="20" fillId="23" borderId="38" xfId="0" applyFont="1" applyFill="1" applyBorder="1" applyAlignment="1">
      <alignment horizontal="center" vertical="center"/>
    </xf>
    <xf numFmtId="0" fontId="20" fillId="23" borderId="39" xfId="0" applyFont="1" applyFill="1" applyBorder="1" applyAlignment="1">
      <alignment horizontal="center" vertical="center"/>
    </xf>
    <xf numFmtId="0" fontId="20" fillId="23" borderId="31" xfId="0" applyFont="1" applyFill="1" applyBorder="1" applyAlignment="1">
      <alignment horizontal="center" vertical="center"/>
    </xf>
    <xf numFmtId="0" fontId="7" fillId="12" borderId="16" xfId="0" applyFont="1" applyFill="1" applyBorder="1" applyAlignment="1">
      <alignment horizontal="left" wrapText="1"/>
    </xf>
    <xf numFmtId="0" fontId="7" fillId="0" borderId="16" xfId="0" applyFont="1" applyBorder="1" applyAlignment="1">
      <alignment horizontal="left" wrapText="1"/>
    </xf>
    <xf numFmtId="0" fontId="6" fillId="19" borderId="7" xfId="0" applyFont="1" applyFill="1" applyBorder="1" applyAlignment="1">
      <alignment horizontal="center"/>
    </xf>
    <xf numFmtId="0" fontId="6" fillId="19" borderId="8" xfId="0" applyFont="1" applyFill="1" applyBorder="1" applyAlignment="1">
      <alignment horizontal="center"/>
    </xf>
    <xf numFmtId="0" fontId="6" fillId="19" borderId="13" xfId="0" applyFont="1" applyFill="1" applyBorder="1" applyAlignment="1">
      <alignment horizontal="center"/>
    </xf>
    <xf numFmtId="0" fontId="6" fillId="19" borderId="14" xfId="0" applyFont="1" applyFill="1" applyBorder="1" applyAlignment="1">
      <alignment horizontal="center"/>
    </xf>
    <xf numFmtId="0" fontId="6" fillId="18" borderId="0" xfId="0" applyFont="1" applyFill="1" applyAlignment="1">
      <alignment horizontal="center" wrapText="1"/>
    </xf>
    <xf numFmtId="0" fontId="3" fillId="15" borderId="0" xfId="0" applyFont="1" applyFill="1" applyAlignment="1">
      <alignment horizontal="center" wrapText="1"/>
    </xf>
    <xf numFmtId="0" fontId="3" fillId="16" borderId="7" xfId="0" applyFont="1" applyFill="1" applyBorder="1" applyAlignment="1">
      <alignment horizontal="center"/>
    </xf>
    <xf numFmtId="0" fontId="3" fillId="16" borderId="8" xfId="0" applyFont="1" applyFill="1" applyBorder="1" applyAlignment="1">
      <alignment horizontal="center"/>
    </xf>
    <xf numFmtId="0" fontId="3" fillId="16" borderId="13" xfId="0" applyFont="1" applyFill="1" applyBorder="1" applyAlignment="1">
      <alignment horizontal="center"/>
    </xf>
    <xf numFmtId="0" fontId="3" fillId="16" borderId="14" xfId="0" applyFont="1" applyFill="1" applyBorder="1" applyAlignment="1">
      <alignment horizontal="center"/>
    </xf>
    <xf numFmtId="0" fontId="0" fillId="8" borderId="0" xfId="0" applyFill="1" applyAlignment="1">
      <alignment horizontal="left" wrapText="1"/>
    </xf>
    <xf numFmtId="0" fontId="0" fillId="0" borderId="0" xfId="0" applyAlignment="1">
      <alignment horizontal="left" wrapText="1"/>
    </xf>
    <xf numFmtId="0" fontId="28" fillId="2" borderId="99" xfId="0" applyFont="1" applyFill="1" applyBorder="1" applyAlignment="1">
      <alignment horizontal="center" vertical="center" wrapText="1"/>
    </xf>
    <xf numFmtId="0" fontId="28" fillId="2" borderId="99" xfId="0" applyFont="1" applyFill="1" applyBorder="1" applyAlignment="1">
      <alignment horizontal="center" vertical="center"/>
    </xf>
    <xf numFmtId="0" fontId="28" fillId="3" borderId="99" xfId="0" applyFont="1" applyFill="1" applyBorder="1" applyAlignment="1">
      <alignment horizontal="center" vertical="center" wrapText="1"/>
    </xf>
    <xf numFmtId="0" fontId="28" fillId="4" borderId="99" xfId="0" applyFont="1" applyFill="1" applyBorder="1" applyAlignment="1">
      <alignment horizontal="center" vertical="center" wrapText="1"/>
    </xf>
    <xf numFmtId="0" fontId="28" fillId="5" borderId="99" xfId="0" applyFont="1" applyFill="1" applyBorder="1" applyAlignment="1">
      <alignment horizontal="center" vertical="center" wrapText="1"/>
    </xf>
    <xf numFmtId="0" fontId="28" fillId="6" borderId="100" xfId="0" applyFont="1" applyFill="1" applyBorder="1" applyAlignment="1">
      <alignment horizontal="center" vertical="center"/>
    </xf>
    <xf numFmtId="0" fontId="0" fillId="0" borderId="103" xfId="0" applyBorder="1"/>
    <xf numFmtId="0" fontId="0" fillId="0" borderId="104" xfId="0" applyBorder="1"/>
    <xf numFmtId="0" fontId="5" fillId="0" borderId="9" xfId="0" applyFont="1" applyBorder="1"/>
    <xf numFmtId="3" fontId="5" fillId="0" borderId="57" xfId="0" applyNumberFormat="1" applyFont="1" applyBorder="1"/>
    <xf numFmtId="3" fontId="0" fillId="0" borderId="11" xfId="0" applyNumberFormat="1" applyBorder="1" applyAlignment="1">
      <alignment horizontal="center"/>
    </xf>
    <xf numFmtId="3" fontId="0" fillId="0" borderId="0" xfId="1" applyNumberFormat="1" applyFont="1" applyBorder="1" applyAlignment="1">
      <alignment horizontal="center"/>
    </xf>
    <xf numFmtId="3" fontId="0" fillId="0" borderId="105" xfId="0" applyNumberFormat="1" applyBorder="1" applyAlignment="1">
      <alignment horizontal="center"/>
    </xf>
    <xf numFmtId="3" fontId="0" fillId="0" borderId="106" xfId="1" applyNumberFormat="1" applyFont="1" applyBorder="1" applyAlignment="1">
      <alignment horizontal="center"/>
    </xf>
    <xf numFmtId="0" fontId="28" fillId="2" borderId="98" xfId="0" applyFont="1" applyFill="1" applyBorder="1" applyAlignment="1">
      <alignment horizontal="left" vertical="center"/>
    </xf>
    <xf numFmtId="0" fontId="5" fillId="31" borderId="101" xfId="0" applyFont="1" applyFill="1" applyBorder="1" applyAlignment="1">
      <alignment horizontal="center" vertical="center" wrapText="1"/>
    </xf>
    <xf numFmtId="0" fontId="5" fillId="31" borderId="102" xfId="0" applyFont="1" applyFill="1" applyBorder="1" applyAlignment="1">
      <alignment horizontal="center" vertical="center" wrapText="1"/>
    </xf>
    <xf numFmtId="14" fontId="0" fillId="0" borderId="94" xfId="0" applyNumberFormat="1" applyBorder="1" applyAlignment="1">
      <alignment horizontal="center"/>
    </xf>
    <xf numFmtId="14" fontId="0" fillId="0" borderId="96" xfId="0" applyNumberFormat="1" applyBorder="1" applyAlignment="1">
      <alignment horizontal="center"/>
    </xf>
    <xf numFmtId="14" fontId="0" fillId="0" borderId="95" xfId="0" applyNumberFormat="1" applyBorder="1" applyAlignment="1">
      <alignment horizontal="center"/>
    </xf>
    <xf numFmtId="14" fontId="0" fillId="0" borderId="97" xfId="0" applyNumberFormat="1" applyBorder="1" applyAlignment="1">
      <alignment horizontal="center"/>
    </xf>
  </cellXfs>
  <cellStyles count="4">
    <cellStyle name="Comma" xfId="1" builtinId="3"/>
    <cellStyle name="Good" xfId="3" builtinId="26"/>
    <cellStyle name="Normal" xfId="0" builtinId="0"/>
    <cellStyle name="Percent" xfId="2" builtinId="5"/>
  </cellStyles>
  <dxfs count="0"/>
  <tableStyles count="0" defaultTableStyle="TableStyleMedium2" defaultPivotStyle="PivotStyleMedium9"/>
  <colors>
    <mruColors>
      <color rgb="FFF6FDF1"/>
      <color rgb="FF44546A"/>
      <color rgb="FF003366"/>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egan Edwards" id="{F8028268-A52B-4A04-8A2B-197292E0644A}" userId="S::megan.edwards@co2balance.com::4abefba3-23ed-45a6-9121-b626ec8be62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5" dT="2023-09-15T15:37:08.06" personId="{F8028268-A52B-4A04-8A2B-197292E0644A}" id="{47B0075B-5ED7-40D8-98DA-AABC4B8FAF74}">
    <text xml:space="preserve">M08 was not included in MP1 ER calculations as it was rehabilitated outside of the MP1 dates. </text>
  </threadedComment>
</ThreadedComments>
</file>

<file path=xl/threadedComments/threadedComment2.xml><?xml version="1.0" encoding="utf-8"?>
<ThreadedComments xmlns="http://schemas.microsoft.com/office/spreadsheetml/2018/threadedcomments" xmlns:x="http://schemas.openxmlformats.org/spreadsheetml/2006/main">
  <threadedComment ref="Y22" dT="2024-04-26T12:28:02.43" personId="{F8028268-A52B-4A04-8A2B-197292E0644A}" id="{D06DEB3B-1895-4AA8-A699-3E396DE43BE8}">
    <text>Downdays are above 5%, so the actual PTDs are used for this VPA</text>
  </threadedComment>
  <threadedComment ref="Y27" dT="2024-04-25T16:53:58.59" personId="{F8028268-A52B-4A04-8A2B-197292E0644A}" id="{9FE7C0FE-3CB4-4B12-8C7B-478270C35E82}">
    <text xml:space="preserve">95% functionality cap applied to VPAs that demonstrate borehole functionality over 95% </text>
  </threadedComment>
  <threadedComment ref="AC27" dT="2024-04-25T16:54:02.61" personId="{F8028268-A52B-4A04-8A2B-197292E0644A}" id="{679CF516-12D9-437B-B128-76C8DB0EFAD6}">
    <text xml:space="preserve">95% functionality cap applied to VPAs that demonstrate borehole functionality over 95% </text>
  </threadedComment>
  <threadedComment ref="Y29" dT="2024-04-26T12:29:17.60" personId="{F8028268-A52B-4A04-8A2B-197292E0644A}" id="{A12FA873-1321-4EB9-82F8-503B49841BB9}">
    <text>Borehole functionality below 95%, so actual PTDs are used</text>
  </threadedComment>
  <threadedComment ref="AC29" dT="2024-04-26T12:29:26.24" personId="{F8028268-A52B-4A04-8A2B-197292E0644A}" id="{EE38808B-180A-4B8D-AE39-86CF51E4BCD6}">
    <text>Borehole functionality below 95%, so actual PTDs are used</text>
  </threadedComment>
  <threadedComment ref="J42" dT="2023-08-24T15:18:41.60" personId="{F8028268-A52B-4A04-8A2B-197292E0644A}" id="{F6425336-DA9A-4393-BBCA-FEC4D2EDDACA}">
    <text xml:space="preserve">M08 was not included in MP1 ER calculations as it was rehabilitated outside of the MP1 dates. </text>
  </threadedComment>
</ThreadedComments>
</file>

<file path=xl/threadedComments/threadedComment3.xml><?xml version="1.0" encoding="utf-8"?>
<ThreadedComments xmlns="http://schemas.microsoft.com/office/spreadsheetml/2018/threadedcomments" xmlns:x="http://schemas.openxmlformats.org/spreadsheetml/2006/main">
  <threadedComment ref="Z16" dT="2023-08-11T17:30:21.92" personId="{F8028268-A52B-4A04-8A2B-197292E0644A}" id="{8DF568A0-E865-4FFF-9B99-3C64646EEF58}">
    <text>This has been included to be conservative, as the borehole did not stop functioning and the flow rate and delivery of water was unaffected. Therefore, only the day maintenance was conducted has been discounted.</text>
  </threadedComment>
  <threadedComment ref="Z17" dT="2023-08-24T16:02:25.65" personId="{F8028268-A52B-4A04-8A2B-197292E0644A}" id="{59AE4E8B-2B41-4306-860B-9158F2F89B74}">
    <text>This has been included to be conservative, as the borehole did not stop functioning and the flow rate and delivery of water was unaffected. Therefore, only the day maintenance was conducted has been discounted.</text>
  </threadedComment>
  <threadedComment ref="Z20" dT="2023-08-24T16:02:32.71" personId="{F8028268-A52B-4A04-8A2B-197292E0644A}" id="{84CE8E12-9397-4DEB-8137-95103D3D66C9}">
    <text>This has been included to be conservative, as the borehole did not stop functioning and the flow rate and delivery of water was unaffected. Therefore, only the day maintenance was conducted has been discounted.</text>
  </threadedComment>
  <threadedComment ref="Z26" dT="2023-08-24T16:02:40.27" personId="{F8028268-A52B-4A04-8A2B-197292E0644A}" id="{A27C4DBF-E6BA-4389-8AD9-C90189DE6689}">
    <text>This has been included to be conservative, as the borehole did not stop functioning and the flow rate and delivery of water was unaffected. Therefore, only the day maintenance was conducted has been discounted.</text>
  </threadedComment>
  <threadedComment ref="Y27" dT="2024-01-31T18:18:46.49" personId="{F8028268-A52B-4A04-8A2B-197292E0644A}" id="{5A7D883F-94ED-4E2E-AD48-15B8B55DF3E9}">
    <text>There was a 70% reduction in capacity, so this has been calculated to be conservative.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0"/>
  <sheetViews>
    <sheetView tabSelected="1" topLeftCell="H1" workbookViewId="0">
      <selection activeCell="M5" sqref="M5"/>
    </sheetView>
  </sheetViews>
  <sheetFormatPr defaultRowHeight="14.45"/>
  <cols>
    <col min="1" max="1" width="9.85546875" customWidth="1"/>
    <col min="2" max="2" width="9.5703125" customWidth="1"/>
    <col min="3" max="3" width="9.85546875" customWidth="1"/>
    <col min="4" max="5" width="10.5703125" bestFit="1" customWidth="1"/>
    <col min="9" max="9" width="12.5703125" bestFit="1" customWidth="1"/>
    <col min="10" max="10" width="15.5703125" customWidth="1"/>
    <col min="11" max="11" width="14.85546875" customWidth="1"/>
  </cols>
  <sheetData>
    <row r="2" spans="1:13">
      <c r="A2" s="10" t="s">
        <v>0</v>
      </c>
    </row>
    <row r="3" spans="1:13">
      <c r="A3" t="s">
        <v>1</v>
      </c>
      <c r="B3" t="s">
        <v>2</v>
      </c>
    </row>
    <row r="4" spans="1:13" ht="15"/>
    <row r="5" spans="1:13" ht="36" customHeight="1">
      <c r="A5" s="551" t="s">
        <v>3</v>
      </c>
      <c r="B5" s="537" t="s">
        <v>4</v>
      </c>
      <c r="C5" s="538" t="s">
        <v>5</v>
      </c>
      <c r="D5" s="538" t="s">
        <v>6</v>
      </c>
      <c r="E5" s="539" t="s">
        <v>7</v>
      </c>
      <c r="F5" s="540" t="s">
        <v>8</v>
      </c>
      <c r="G5" s="541" t="s">
        <v>9</v>
      </c>
      <c r="H5" s="541" t="s">
        <v>10</v>
      </c>
      <c r="I5" s="542" t="s">
        <v>11</v>
      </c>
      <c r="J5" s="552" t="s">
        <v>12</v>
      </c>
      <c r="K5" s="553" t="s">
        <v>13</v>
      </c>
      <c r="M5" s="79"/>
    </row>
    <row r="6" spans="1:13" ht="15">
      <c r="A6" s="543" t="s">
        <v>14</v>
      </c>
      <c r="B6" s="547">
        <f>'ERs GS11046'!E38</f>
        <v>5273</v>
      </c>
      <c r="C6" s="547">
        <f>'ERs GS11046'!J38</f>
        <v>4420</v>
      </c>
      <c r="D6" s="547">
        <f>'ERs GS11046'!$O$36</f>
        <v>853</v>
      </c>
      <c r="E6" s="547">
        <f>'SDG Impacts'!D4</f>
        <v>4773.37</v>
      </c>
      <c r="F6" s="547">
        <f>'SDG Impacts'!D10</f>
        <v>1.71</v>
      </c>
      <c r="G6" s="547">
        <f>'SDG Impacts'!D15</f>
        <v>3527.0430929999998</v>
      </c>
      <c r="H6" s="547">
        <f>'SDG Impacts'!D5</f>
        <v>4921</v>
      </c>
      <c r="I6" s="548">
        <f>'Project Technology Days'!AE28</f>
        <v>1528456.9</v>
      </c>
      <c r="J6" s="554">
        <v>44616</v>
      </c>
      <c r="K6" s="555">
        <v>46441</v>
      </c>
      <c r="M6" s="80"/>
    </row>
    <row r="7" spans="1:13" ht="15">
      <c r="A7" s="543" t="s">
        <v>15</v>
      </c>
      <c r="B7" s="547">
        <f>'ERs GS11047'!E38</f>
        <v>3890</v>
      </c>
      <c r="C7" s="547">
        <f>'ERs GS11047'!J38</f>
        <v>2949</v>
      </c>
      <c r="D7" s="547">
        <f>'ERs GS11047'!$O$36</f>
        <v>941</v>
      </c>
      <c r="E7" s="547">
        <f>'SDG Impacts'!D26</f>
        <v>5190.47</v>
      </c>
      <c r="F7" s="547">
        <f>'SDG Impacts'!D32</f>
        <v>1.71</v>
      </c>
      <c r="G7" s="547">
        <f>'SDG Impacts'!D37</f>
        <v>3835.2382830000001</v>
      </c>
      <c r="H7" s="547">
        <f>'SDG Impacts'!D27</f>
        <v>5351</v>
      </c>
      <c r="I7" s="548">
        <f>'Project Technology Days'!AE29</f>
        <v>1127677</v>
      </c>
      <c r="J7" s="554">
        <v>44734</v>
      </c>
      <c r="K7" s="555">
        <v>46560</v>
      </c>
      <c r="M7" s="80"/>
    </row>
    <row r="8" spans="1:13" ht="15">
      <c r="A8" s="543" t="s">
        <v>16</v>
      </c>
      <c r="B8" s="547">
        <f>'ERs GS11048'!E38</f>
        <v>1600</v>
      </c>
      <c r="C8" s="547">
        <f>'ERs GS11048'!J38</f>
        <v>566</v>
      </c>
      <c r="D8" s="547">
        <f>'ERs GS11048'!$O$36</f>
        <v>1034</v>
      </c>
      <c r="E8" s="547">
        <f>'SDG Impacts'!D48</f>
        <v>6930.65</v>
      </c>
      <c r="F8" s="547">
        <f>'SDG Impacts'!D54</f>
        <v>1.71</v>
      </c>
      <c r="G8" s="547">
        <f>'SDG Impacts'!D59</f>
        <v>5121.0572849999999</v>
      </c>
      <c r="H8" s="547">
        <f>'SDG Impacts'!D49</f>
        <v>7145</v>
      </c>
      <c r="I8" s="548">
        <f>'Project Technology Days'!AE30</f>
        <v>464428.4</v>
      </c>
      <c r="J8" s="554">
        <v>44883</v>
      </c>
      <c r="K8" s="555">
        <v>46709</v>
      </c>
      <c r="M8" s="80"/>
    </row>
    <row r="9" spans="1:13" ht="15">
      <c r="A9" s="544" t="s">
        <v>17</v>
      </c>
      <c r="B9" s="549">
        <f>'ERs GS11049'!E38</f>
        <v>827</v>
      </c>
      <c r="C9" s="549">
        <f>'ERs GS11049'!J38</f>
        <v>26</v>
      </c>
      <c r="D9" s="549">
        <f>'ERs GS11049'!$O$36</f>
        <v>801</v>
      </c>
      <c r="E9" s="549">
        <f>'SDG Impacts'!D70</f>
        <v>7287.61</v>
      </c>
      <c r="F9" s="549">
        <f>'SDG Impacts'!D76</f>
        <v>1.71</v>
      </c>
      <c r="G9" s="549">
        <f>'SDG Impacts'!D81</f>
        <v>5384.8150289999994</v>
      </c>
      <c r="H9" s="549">
        <f>'SDG Impacts'!D71</f>
        <v>7513</v>
      </c>
      <c r="I9" s="550">
        <f>'Project Technology Days'!AE31</f>
        <v>240358.55</v>
      </c>
      <c r="J9" s="556">
        <v>44912</v>
      </c>
      <c r="K9" s="557">
        <v>46738</v>
      </c>
      <c r="M9" s="80"/>
    </row>
    <row r="10" spans="1:13" ht="15">
      <c r="A10" s="545" t="s">
        <v>18</v>
      </c>
      <c r="B10" s="546">
        <f>SUM(B6:B9)</f>
        <v>11590</v>
      </c>
      <c r="C10" s="418"/>
      <c r="D10" s="418"/>
      <c r="E10" s="418"/>
      <c r="F10" s="418"/>
      <c r="G10" s="418"/>
      <c r="H10" s="418"/>
      <c r="I10" s="418"/>
      <c r="M10" s="81"/>
    </row>
    <row r="11" spans="1:13" ht="15">
      <c r="G11" s="195"/>
    </row>
    <row r="12" spans="1:13">
      <c r="C12" s="195"/>
    </row>
    <row r="14" spans="1:13">
      <c r="F14" s="79"/>
    </row>
    <row r="15" spans="1:13">
      <c r="F15" s="80"/>
    </row>
    <row r="16" spans="1:13">
      <c r="F16" s="80"/>
    </row>
    <row r="17" spans="6:6">
      <c r="F17" s="80"/>
    </row>
    <row r="18" spans="6:6">
      <c r="F18" s="80"/>
    </row>
    <row r="19" spans="6:6">
      <c r="F19" s="80"/>
    </row>
    <row r="20" spans="6:6">
      <c r="F20" s="81"/>
    </row>
  </sheetData>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A363-28DC-4C92-961F-DB6437F9A2F0}">
  <dimension ref="A1:K105"/>
  <sheetViews>
    <sheetView workbookViewId="0">
      <selection activeCell="A2" sqref="A2:A105"/>
    </sheetView>
  </sheetViews>
  <sheetFormatPr defaultRowHeight="14.45"/>
  <cols>
    <col min="2" max="2" width="13.140625" customWidth="1"/>
    <col min="3" max="3" width="12.140625" customWidth="1"/>
    <col min="4" max="4" width="9.85546875" customWidth="1"/>
    <col min="7" max="7" width="20.140625" customWidth="1"/>
    <col min="8" max="8" width="11.42578125" customWidth="1"/>
    <col min="11" max="11" width="10.42578125" bestFit="1" customWidth="1"/>
  </cols>
  <sheetData>
    <row r="1" spans="1:11" ht="31.5" thickBot="1">
      <c r="A1" s="249" t="s">
        <v>19</v>
      </c>
      <c r="B1" s="249" t="s">
        <v>20</v>
      </c>
      <c r="C1" s="249" t="s">
        <v>21</v>
      </c>
      <c r="D1" s="250" t="s">
        <v>22</v>
      </c>
      <c r="E1" s="249" t="s">
        <v>23</v>
      </c>
    </row>
    <row r="2" spans="1:11" ht="15" thickBot="1">
      <c r="A2" s="86" t="s">
        <v>24</v>
      </c>
      <c r="B2" s="215">
        <v>44615</v>
      </c>
      <c r="C2" s="100">
        <f>$H$2-B2</f>
        <v>365</v>
      </c>
      <c r="D2" s="238">
        <f>'Project Technology Days'!H5</f>
        <v>262</v>
      </c>
      <c r="E2" s="466" t="s">
        <v>14</v>
      </c>
      <c r="G2" s="273" t="s">
        <v>25</v>
      </c>
      <c r="H2" s="12">
        <v>44980</v>
      </c>
      <c r="K2" s="109"/>
    </row>
    <row r="3" spans="1:11">
      <c r="A3" s="203" t="s">
        <v>26</v>
      </c>
      <c r="B3" s="84">
        <v>44615</v>
      </c>
      <c r="C3" s="14">
        <f>$H$2-B3</f>
        <v>365</v>
      </c>
      <c r="D3" s="239">
        <f>'Project Technology Days'!H6</f>
        <v>228</v>
      </c>
      <c r="E3" s="467"/>
    </row>
    <row r="4" spans="1:11">
      <c r="A4" s="203" t="s">
        <v>27</v>
      </c>
      <c r="B4" s="84">
        <v>44673</v>
      </c>
      <c r="C4" s="14">
        <f t="shared" ref="C4:C66" si="0">$H$2-B4</f>
        <v>307</v>
      </c>
      <c r="D4" s="239">
        <f>'Project Technology Days'!H7</f>
        <v>209</v>
      </c>
      <c r="E4" s="467"/>
      <c r="G4" s="201"/>
      <c r="H4" s="197"/>
    </row>
    <row r="5" spans="1:11">
      <c r="A5" s="203" t="s">
        <v>28</v>
      </c>
      <c r="B5" s="84">
        <v>44664</v>
      </c>
      <c r="C5" s="14">
        <f t="shared" si="0"/>
        <v>316</v>
      </c>
      <c r="D5" s="239">
        <f>'Project Technology Days'!H8</f>
        <v>192</v>
      </c>
      <c r="E5" s="467"/>
    </row>
    <row r="6" spans="1:11">
      <c r="A6" s="203" t="s">
        <v>29</v>
      </c>
      <c r="B6" s="84">
        <v>44677</v>
      </c>
      <c r="C6" s="14">
        <f t="shared" si="0"/>
        <v>303</v>
      </c>
      <c r="D6" s="239">
        <f>'Project Technology Days'!H9</f>
        <v>107</v>
      </c>
      <c r="E6" s="467"/>
    </row>
    <row r="7" spans="1:11">
      <c r="A7" s="203" t="s">
        <v>30</v>
      </c>
      <c r="B7" s="84">
        <v>44676</v>
      </c>
      <c r="C7" s="14">
        <f t="shared" si="0"/>
        <v>304</v>
      </c>
      <c r="D7" s="239">
        <f>'Project Technology Days'!H10</f>
        <v>142</v>
      </c>
      <c r="E7" s="467"/>
    </row>
    <row r="8" spans="1:11">
      <c r="A8" s="203" t="s">
        <v>31</v>
      </c>
      <c r="B8" s="84">
        <v>44676</v>
      </c>
      <c r="C8" s="14">
        <f t="shared" si="0"/>
        <v>304</v>
      </c>
      <c r="D8" s="239">
        <f>'Project Technology Days'!H11</f>
        <v>169</v>
      </c>
      <c r="E8" s="467"/>
    </row>
    <row r="9" spans="1:11">
      <c r="A9" s="203" t="s">
        <v>32</v>
      </c>
      <c r="B9" s="84">
        <v>44666</v>
      </c>
      <c r="C9" s="14">
        <f t="shared" si="0"/>
        <v>314</v>
      </c>
      <c r="D9" s="239">
        <f>'Project Technology Days'!H12</f>
        <v>47</v>
      </c>
      <c r="E9" s="467"/>
    </row>
    <row r="10" spans="1:11">
      <c r="A10" s="203" t="s">
        <v>33</v>
      </c>
      <c r="B10" s="84">
        <v>44665</v>
      </c>
      <c r="C10" s="14">
        <f t="shared" si="0"/>
        <v>315</v>
      </c>
      <c r="D10" s="239">
        <f>'Project Technology Days'!H13</f>
        <v>137</v>
      </c>
      <c r="E10" s="467"/>
    </row>
    <row r="11" spans="1:11">
      <c r="A11" s="203" t="s">
        <v>34</v>
      </c>
      <c r="B11" s="84">
        <v>44617</v>
      </c>
      <c r="C11" s="14">
        <f t="shared" si="0"/>
        <v>363</v>
      </c>
      <c r="D11" s="239">
        <f>'Project Technology Days'!H14</f>
        <v>300</v>
      </c>
      <c r="E11" s="467"/>
    </row>
    <row r="12" spans="1:11">
      <c r="A12" s="203" t="s">
        <v>35</v>
      </c>
      <c r="B12" s="84">
        <v>44665</v>
      </c>
      <c r="C12" s="14">
        <f t="shared" si="0"/>
        <v>315</v>
      </c>
      <c r="D12" s="239">
        <f>'Project Technology Days'!H15</f>
        <v>85</v>
      </c>
      <c r="E12" s="467"/>
    </row>
    <row r="13" spans="1:11">
      <c r="A13" s="203" t="s">
        <v>36</v>
      </c>
      <c r="B13" s="84">
        <v>44677</v>
      </c>
      <c r="C13" s="14">
        <f t="shared" si="0"/>
        <v>303</v>
      </c>
      <c r="D13" s="239">
        <f>'Project Technology Days'!H16</f>
        <v>209</v>
      </c>
      <c r="E13" s="467"/>
    </row>
    <row r="14" spans="1:11">
      <c r="A14" s="203" t="s">
        <v>37</v>
      </c>
      <c r="B14" s="84">
        <v>44665</v>
      </c>
      <c r="C14" s="14">
        <f t="shared" si="0"/>
        <v>315</v>
      </c>
      <c r="D14" s="239">
        <f>'Project Technology Days'!H17</f>
        <v>89</v>
      </c>
      <c r="E14" s="467"/>
    </row>
    <row r="15" spans="1:11">
      <c r="A15" s="203" t="s">
        <v>38</v>
      </c>
      <c r="B15" s="84">
        <v>44615</v>
      </c>
      <c r="C15" s="14">
        <f t="shared" si="0"/>
        <v>365</v>
      </c>
      <c r="D15" s="239">
        <f>'Project Technology Days'!H18</f>
        <v>300</v>
      </c>
      <c r="E15" s="467"/>
    </row>
    <row r="16" spans="1:11">
      <c r="A16" s="203" t="s">
        <v>39</v>
      </c>
      <c r="B16" s="84">
        <v>44672</v>
      </c>
      <c r="C16" s="14">
        <f t="shared" si="0"/>
        <v>308</v>
      </c>
      <c r="D16" s="239">
        <f>'Project Technology Days'!H19</f>
        <v>110</v>
      </c>
      <c r="E16" s="467"/>
    </row>
    <row r="17" spans="1:5">
      <c r="A17" s="203" t="s">
        <v>40</v>
      </c>
      <c r="B17" s="84">
        <v>44678</v>
      </c>
      <c r="C17" s="14">
        <f t="shared" si="0"/>
        <v>302</v>
      </c>
      <c r="D17" s="239">
        <f>'Project Technology Days'!H20</f>
        <v>150</v>
      </c>
      <c r="E17" s="467"/>
    </row>
    <row r="18" spans="1:5">
      <c r="A18" s="203" t="s">
        <v>41</v>
      </c>
      <c r="B18" s="84">
        <v>44678</v>
      </c>
      <c r="C18" s="14">
        <f t="shared" si="0"/>
        <v>302</v>
      </c>
      <c r="D18" s="239">
        <f>'Project Technology Days'!H21</f>
        <v>148</v>
      </c>
      <c r="E18" s="467"/>
    </row>
    <row r="19" spans="1:5">
      <c r="A19" s="203" t="s">
        <v>42</v>
      </c>
      <c r="B19" s="84">
        <v>44617</v>
      </c>
      <c r="C19" s="14">
        <f t="shared" si="0"/>
        <v>363</v>
      </c>
      <c r="D19" s="239">
        <f>'Project Technology Days'!H22</f>
        <v>300</v>
      </c>
      <c r="E19" s="467"/>
    </row>
    <row r="20" spans="1:5">
      <c r="A20" s="203" t="s">
        <v>43</v>
      </c>
      <c r="B20" s="84">
        <v>44617</v>
      </c>
      <c r="C20" s="14">
        <f t="shared" si="0"/>
        <v>363</v>
      </c>
      <c r="D20" s="239">
        <f>'Project Technology Days'!H23</f>
        <v>282</v>
      </c>
      <c r="E20" s="467"/>
    </row>
    <row r="21" spans="1:5">
      <c r="A21" s="203" t="s">
        <v>44</v>
      </c>
      <c r="B21" s="84">
        <v>44677</v>
      </c>
      <c r="C21" s="14">
        <f t="shared" si="0"/>
        <v>303</v>
      </c>
      <c r="D21" s="239">
        <f>'Project Technology Days'!H24</f>
        <v>167</v>
      </c>
      <c r="E21" s="467"/>
    </row>
    <row r="22" spans="1:5">
      <c r="A22" s="203" t="s">
        <v>45</v>
      </c>
      <c r="B22" s="84">
        <v>44617</v>
      </c>
      <c r="C22" s="14">
        <f t="shared" si="0"/>
        <v>363</v>
      </c>
      <c r="D22" s="239">
        <f>'Project Technology Days'!H25</f>
        <v>215</v>
      </c>
      <c r="E22" s="467"/>
    </row>
    <row r="23" spans="1:5">
      <c r="A23" s="203" t="s">
        <v>46</v>
      </c>
      <c r="B23" s="84">
        <v>44681</v>
      </c>
      <c r="C23" s="14">
        <f t="shared" si="0"/>
        <v>299</v>
      </c>
      <c r="D23" s="239">
        <f>'Project Technology Days'!H26</f>
        <v>156</v>
      </c>
      <c r="E23" s="467"/>
    </row>
    <row r="24" spans="1:5">
      <c r="A24" s="203" t="s">
        <v>47</v>
      </c>
      <c r="B24" s="84">
        <v>44669</v>
      </c>
      <c r="C24" s="14">
        <f t="shared" si="0"/>
        <v>311</v>
      </c>
      <c r="D24" s="239">
        <f>'Project Technology Days'!H27</f>
        <v>183</v>
      </c>
      <c r="E24" s="467"/>
    </row>
    <row r="25" spans="1:5">
      <c r="A25" s="203" t="s">
        <v>48</v>
      </c>
      <c r="B25" s="84">
        <v>44679</v>
      </c>
      <c r="C25" s="14">
        <f t="shared" si="0"/>
        <v>301</v>
      </c>
      <c r="D25" s="239">
        <f>'Project Technology Days'!H28</f>
        <v>300</v>
      </c>
      <c r="E25" s="467"/>
    </row>
    <row r="26" spans="1:5">
      <c r="A26" s="203" t="s">
        <v>49</v>
      </c>
      <c r="B26" s="84">
        <v>44676</v>
      </c>
      <c r="C26" s="14">
        <f t="shared" si="0"/>
        <v>304</v>
      </c>
      <c r="D26" s="239">
        <f>'Project Technology Days'!H29</f>
        <v>148</v>
      </c>
      <c r="E26" s="467"/>
    </row>
    <row r="27" spans="1:5" ht="15" thickBot="1">
      <c r="A27" s="204" t="s">
        <v>50</v>
      </c>
      <c r="B27" s="205">
        <v>44679</v>
      </c>
      <c r="C27" s="87">
        <f t="shared" si="0"/>
        <v>301</v>
      </c>
      <c r="D27" s="240">
        <f>'Project Technology Days'!H30</f>
        <v>286</v>
      </c>
      <c r="E27" s="468"/>
    </row>
    <row r="28" spans="1:5">
      <c r="A28" s="207" t="s">
        <v>51</v>
      </c>
      <c r="B28" s="212">
        <v>44733</v>
      </c>
      <c r="C28" s="208">
        <f t="shared" si="0"/>
        <v>247</v>
      </c>
      <c r="D28" s="241">
        <f>'Project Technology Days'!H35</f>
        <v>266</v>
      </c>
      <c r="E28" s="469" t="s">
        <v>15</v>
      </c>
    </row>
    <row r="29" spans="1:5">
      <c r="A29" s="209" t="s">
        <v>52</v>
      </c>
      <c r="B29" s="213">
        <v>44733</v>
      </c>
      <c r="C29" s="206">
        <f t="shared" si="0"/>
        <v>247</v>
      </c>
      <c r="D29" s="242">
        <f>'Project Technology Days'!H36</f>
        <v>172</v>
      </c>
      <c r="E29" s="470"/>
    </row>
    <row r="30" spans="1:5">
      <c r="A30" s="209" t="s">
        <v>53</v>
      </c>
      <c r="B30" s="213">
        <v>44755</v>
      </c>
      <c r="C30" s="206">
        <f t="shared" si="0"/>
        <v>225</v>
      </c>
      <c r="D30" s="242">
        <f>'Project Technology Days'!H37</f>
        <v>233</v>
      </c>
      <c r="E30" s="470"/>
    </row>
    <row r="31" spans="1:5">
      <c r="A31" s="209" t="s">
        <v>54</v>
      </c>
      <c r="B31" s="213">
        <v>44755</v>
      </c>
      <c r="C31" s="206">
        <f t="shared" si="0"/>
        <v>225</v>
      </c>
      <c r="D31" s="242">
        <f>'Project Technology Days'!H38</f>
        <v>300</v>
      </c>
      <c r="E31" s="470"/>
    </row>
    <row r="32" spans="1:5">
      <c r="A32" s="209" t="s">
        <v>55</v>
      </c>
      <c r="B32" s="213">
        <v>44749</v>
      </c>
      <c r="C32" s="206">
        <f t="shared" si="0"/>
        <v>231</v>
      </c>
      <c r="D32" s="242">
        <f>'Project Technology Days'!H39</f>
        <v>170</v>
      </c>
      <c r="E32" s="470"/>
    </row>
    <row r="33" spans="1:5">
      <c r="A33" s="209" t="s">
        <v>56</v>
      </c>
      <c r="B33" s="213">
        <v>44750</v>
      </c>
      <c r="C33" s="206">
        <f t="shared" si="0"/>
        <v>230</v>
      </c>
      <c r="D33" s="242">
        <f>'Project Technology Days'!H40</f>
        <v>214</v>
      </c>
      <c r="E33" s="470"/>
    </row>
    <row r="34" spans="1:5">
      <c r="A34" s="209" t="s">
        <v>57</v>
      </c>
      <c r="B34" s="213">
        <v>44749</v>
      </c>
      <c r="C34" s="206">
        <f>$H$2-B34</f>
        <v>231</v>
      </c>
      <c r="D34" s="242">
        <f>'Project Technology Days'!H41</f>
        <v>72</v>
      </c>
      <c r="E34" s="470"/>
    </row>
    <row r="35" spans="1:5">
      <c r="A35" s="209" t="s">
        <v>58</v>
      </c>
      <c r="B35" s="213">
        <v>45059</v>
      </c>
      <c r="C35" s="206">
        <v>0</v>
      </c>
      <c r="D35" s="242">
        <f>'Project Technology Days'!H42</f>
        <v>206</v>
      </c>
      <c r="E35" s="470"/>
    </row>
    <row r="36" spans="1:5">
      <c r="A36" s="209" t="s">
        <v>59</v>
      </c>
      <c r="B36" s="213">
        <v>44740</v>
      </c>
      <c r="C36" s="206">
        <f>$H$2-B36</f>
        <v>240</v>
      </c>
      <c r="D36" s="242">
        <f>'Project Technology Days'!H43</f>
        <v>242</v>
      </c>
      <c r="E36" s="470"/>
    </row>
    <row r="37" spans="1:5">
      <c r="A37" s="209" t="s">
        <v>60</v>
      </c>
      <c r="B37" s="213">
        <v>44784</v>
      </c>
      <c r="C37" s="206">
        <f t="shared" si="0"/>
        <v>196</v>
      </c>
      <c r="D37" s="242">
        <f>'Project Technology Days'!H44</f>
        <v>161</v>
      </c>
      <c r="E37" s="470"/>
    </row>
    <row r="38" spans="1:5">
      <c r="A38" s="209" t="s">
        <v>61</v>
      </c>
      <c r="B38" s="213">
        <v>44765</v>
      </c>
      <c r="C38" s="206">
        <f t="shared" si="0"/>
        <v>215</v>
      </c>
      <c r="D38" s="242">
        <f>'Project Technology Days'!H45</f>
        <v>132</v>
      </c>
      <c r="E38" s="470"/>
    </row>
    <row r="39" spans="1:5">
      <c r="A39" s="209" t="s">
        <v>62</v>
      </c>
      <c r="B39" s="213">
        <v>44763</v>
      </c>
      <c r="C39" s="206">
        <f t="shared" si="0"/>
        <v>217</v>
      </c>
      <c r="D39" s="242">
        <f>'Project Technology Days'!H46</f>
        <v>300</v>
      </c>
      <c r="E39" s="470"/>
    </row>
    <row r="40" spans="1:5">
      <c r="A40" s="209" t="s">
        <v>63</v>
      </c>
      <c r="B40" s="213">
        <v>44776</v>
      </c>
      <c r="C40" s="206">
        <f t="shared" si="0"/>
        <v>204</v>
      </c>
      <c r="D40" s="242">
        <f>'Project Technology Days'!H47</f>
        <v>300</v>
      </c>
      <c r="E40" s="470"/>
    </row>
    <row r="41" spans="1:5">
      <c r="A41" s="209" t="s">
        <v>64</v>
      </c>
      <c r="B41" s="213">
        <v>44776</v>
      </c>
      <c r="C41" s="206">
        <f t="shared" si="0"/>
        <v>204</v>
      </c>
      <c r="D41" s="242">
        <f>'Project Technology Days'!H48</f>
        <v>196</v>
      </c>
      <c r="E41" s="470"/>
    </row>
    <row r="42" spans="1:5">
      <c r="A42" s="209" t="s">
        <v>65</v>
      </c>
      <c r="B42" s="213">
        <v>44777</v>
      </c>
      <c r="C42" s="206">
        <f t="shared" si="0"/>
        <v>203</v>
      </c>
      <c r="D42" s="242">
        <f>'Project Technology Days'!H49</f>
        <v>300</v>
      </c>
      <c r="E42" s="470"/>
    </row>
    <row r="43" spans="1:5">
      <c r="A43" s="209" t="s">
        <v>66</v>
      </c>
      <c r="B43" s="213">
        <v>44775</v>
      </c>
      <c r="C43" s="206">
        <f t="shared" si="0"/>
        <v>205</v>
      </c>
      <c r="D43" s="242">
        <f>'Project Technology Days'!H50</f>
        <v>169</v>
      </c>
      <c r="E43" s="470"/>
    </row>
    <row r="44" spans="1:5">
      <c r="A44" s="209" t="s">
        <v>67</v>
      </c>
      <c r="B44" s="213">
        <v>44784</v>
      </c>
      <c r="C44" s="206">
        <f t="shared" si="0"/>
        <v>196</v>
      </c>
      <c r="D44" s="242">
        <f>'Project Technology Days'!H51</f>
        <v>214</v>
      </c>
      <c r="E44" s="470"/>
    </row>
    <row r="45" spans="1:5">
      <c r="A45" s="209" t="s">
        <v>68</v>
      </c>
      <c r="B45" s="213">
        <v>44778</v>
      </c>
      <c r="C45" s="206">
        <f t="shared" si="0"/>
        <v>202</v>
      </c>
      <c r="D45" s="242">
        <f>'Project Technology Days'!H52</f>
        <v>245</v>
      </c>
      <c r="E45" s="470"/>
    </row>
    <row r="46" spans="1:5">
      <c r="A46" s="209" t="s">
        <v>69</v>
      </c>
      <c r="B46" s="213">
        <v>44775</v>
      </c>
      <c r="C46" s="206">
        <f t="shared" si="0"/>
        <v>205</v>
      </c>
      <c r="D46" s="242">
        <f>'Project Technology Days'!H53</f>
        <v>141</v>
      </c>
      <c r="E46" s="470"/>
    </row>
    <row r="47" spans="1:5">
      <c r="A47" s="209" t="s">
        <v>70</v>
      </c>
      <c r="B47" s="213">
        <v>44783</v>
      </c>
      <c r="C47" s="206">
        <f t="shared" si="0"/>
        <v>197</v>
      </c>
      <c r="D47" s="242">
        <f>'Project Technology Days'!H54</f>
        <v>150</v>
      </c>
      <c r="E47" s="470"/>
    </row>
    <row r="48" spans="1:5">
      <c r="A48" s="209" t="s">
        <v>71</v>
      </c>
      <c r="B48" s="213">
        <v>44747</v>
      </c>
      <c r="C48" s="206">
        <f t="shared" si="0"/>
        <v>233</v>
      </c>
      <c r="D48" s="242">
        <f>'Project Technology Days'!H55</f>
        <v>300</v>
      </c>
      <c r="E48" s="470"/>
    </row>
    <row r="49" spans="1:5">
      <c r="A49" s="209" t="s">
        <v>72</v>
      </c>
      <c r="B49" s="213">
        <v>44735</v>
      </c>
      <c r="C49" s="206">
        <f t="shared" si="0"/>
        <v>245</v>
      </c>
      <c r="D49" s="242">
        <f>'Project Technology Days'!H56</f>
        <v>300</v>
      </c>
      <c r="E49" s="470"/>
    </row>
    <row r="50" spans="1:5">
      <c r="A50" s="209" t="s">
        <v>73</v>
      </c>
      <c r="B50" s="213">
        <v>44739</v>
      </c>
      <c r="C50" s="206">
        <f t="shared" si="0"/>
        <v>241</v>
      </c>
      <c r="D50" s="242">
        <f>'Project Technology Days'!H57</f>
        <v>222</v>
      </c>
      <c r="E50" s="470"/>
    </row>
    <row r="51" spans="1:5">
      <c r="A51" s="209" t="s">
        <v>74</v>
      </c>
      <c r="B51" s="213">
        <v>44748</v>
      </c>
      <c r="C51" s="206">
        <f t="shared" si="0"/>
        <v>232</v>
      </c>
      <c r="D51" s="242">
        <f>'Project Technology Days'!H58</f>
        <v>202</v>
      </c>
      <c r="E51" s="470"/>
    </row>
    <row r="52" spans="1:5">
      <c r="A52" s="209" t="s">
        <v>75</v>
      </c>
      <c r="B52" s="213">
        <v>44735</v>
      </c>
      <c r="C52" s="206">
        <f t="shared" si="0"/>
        <v>245</v>
      </c>
      <c r="D52" s="242">
        <f>'Project Technology Days'!H59</f>
        <v>203</v>
      </c>
      <c r="E52" s="470"/>
    </row>
    <row r="53" spans="1:5" ht="15" thickBot="1">
      <c r="A53" s="210" t="s">
        <v>76</v>
      </c>
      <c r="B53" s="214">
        <v>44734</v>
      </c>
      <c r="C53" s="211">
        <f t="shared" si="0"/>
        <v>246</v>
      </c>
      <c r="D53" s="243">
        <f>'Project Technology Days'!H60</f>
        <v>147</v>
      </c>
      <c r="E53" s="471"/>
    </row>
    <row r="54" spans="1:5">
      <c r="A54" s="86" t="s">
        <v>77</v>
      </c>
      <c r="B54" s="215">
        <v>44957</v>
      </c>
      <c r="C54" s="100">
        <f t="shared" si="0"/>
        <v>23</v>
      </c>
      <c r="D54" s="244">
        <f>'Project Technology Days'!H65</f>
        <v>300</v>
      </c>
      <c r="E54" s="466" t="s">
        <v>16</v>
      </c>
    </row>
    <row r="55" spans="1:5">
      <c r="A55" s="203" t="s">
        <v>78</v>
      </c>
      <c r="B55" s="84">
        <v>44882</v>
      </c>
      <c r="C55" s="14">
        <f t="shared" si="0"/>
        <v>98</v>
      </c>
      <c r="D55" s="245">
        <f>'Project Technology Days'!H66</f>
        <v>300</v>
      </c>
      <c r="E55" s="467"/>
    </row>
    <row r="56" spans="1:5">
      <c r="A56" s="203" t="s">
        <v>79</v>
      </c>
      <c r="B56" s="84">
        <v>44887</v>
      </c>
      <c r="C56" s="14">
        <f t="shared" si="0"/>
        <v>93</v>
      </c>
      <c r="D56" s="245">
        <f>'Project Technology Days'!H67</f>
        <v>300</v>
      </c>
      <c r="E56" s="467"/>
    </row>
    <row r="57" spans="1:5">
      <c r="A57" s="203" t="s">
        <v>80</v>
      </c>
      <c r="B57" s="84">
        <v>44882</v>
      </c>
      <c r="C57" s="14">
        <f t="shared" si="0"/>
        <v>98</v>
      </c>
      <c r="D57" s="245">
        <f>'Project Technology Days'!H68</f>
        <v>171</v>
      </c>
      <c r="E57" s="467"/>
    </row>
    <row r="58" spans="1:5">
      <c r="A58" s="203" t="s">
        <v>81</v>
      </c>
      <c r="B58" s="84">
        <v>44952</v>
      </c>
      <c r="C58" s="14">
        <f t="shared" si="0"/>
        <v>28</v>
      </c>
      <c r="D58" s="245">
        <f>'Project Technology Days'!H69</f>
        <v>300</v>
      </c>
      <c r="E58" s="467"/>
    </row>
    <row r="59" spans="1:5">
      <c r="A59" s="203" t="s">
        <v>82</v>
      </c>
      <c r="B59" s="84">
        <v>44942</v>
      </c>
      <c r="C59" s="14">
        <f t="shared" si="0"/>
        <v>38</v>
      </c>
      <c r="D59" s="245">
        <f>'Project Technology Days'!H70</f>
        <v>296</v>
      </c>
      <c r="E59" s="467"/>
    </row>
    <row r="60" spans="1:5">
      <c r="A60" s="203" t="s">
        <v>83</v>
      </c>
      <c r="B60" s="84">
        <v>44960</v>
      </c>
      <c r="C60" s="14">
        <f t="shared" si="0"/>
        <v>20</v>
      </c>
      <c r="D60" s="245">
        <f>'Project Technology Days'!H71</f>
        <v>300</v>
      </c>
      <c r="E60" s="467"/>
    </row>
    <row r="61" spans="1:5">
      <c r="A61" s="203" t="s">
        <v>84</v>
      </c>
      <c r="B61" s="84">
        <v>44959</v>
      </c>
      <c r="C61" s="14">
        <f t="shared" si="0"/>
        <v>21</v>
      </c>
      <c r="D61" s="245">
        <f>'Project Technology Days'!H72</f>
        <v>271</v>
      </c>
      <c r="E61" s="467"/>
    </row>
    <row r="62" spans="1:5">
      <c r="A62" s="203" t="s">
        <v>85</v>
      </c>
      <c r="B62" s="84">
        <v>44961</v>
      </c>
      <c r="C62" s="14">
        <f t="shared" si="0"/>
        <v>19</v>
      </c>
      <c r="D62" s="245">
        <f>'Project Technology Days'!H73</f>
        <v>300</v>
      </c>
      <c r="E62" s="467"/>
    </row>
    <row r="63" spans="1:5">
      <c r="A63" s="203" t="s">
        <v>86</v>
      </c>
      <c r="B63" s="84">
        <v>44961</v>
      </c>
      <c r="C63" s="14">
        <f t="shared" si="0"/>
        <v>19</v>
      </c>
      <c r="D63" s="245">
        <f>'Project Technology Days'!H74</f>
        <v>211</v>
      </c>
      <c r="E63" s="467"/>
    </row>
    <row r="64" spans="1:5">
      <c r="A64" s="203" t="s">
        <v>87</v>
      </c>
      <c r="B64" s="84">
        <v>44960</v>
      </c>
      <c r="C64" s="14">
        <f t="shared" si="0"/>
        <v>20</v>
      </c>
      <c r="D64" s="245">
        <f>'Project Technology Days'!H75</f>
        <v>185</v>
      </c>
      <c r="E64" s="467"/>
    </row>
    <row r="65" spans="1:5">
      <c r="A65" s="203" t="s">
        <v>88</v>
      </c>
      <c r="B65" s="84">
        <v>44884</v>
      </c>
      <c r="C65" s="14">
        <f t="shared" si="0"/>
        <v>96</v>
      </c>
      <c r="D65" s="245">
        <f>'Project Technology Days'!H76</f>
        <v>300</v>
      </c>
      <c r="E65" s="467"/>
    </row>
    <row r="66" spans="1:5">
      <c r="A66" s="203" t="s">
        <v>89</v>
      </c>
      <c r="B66" s="84">
        <v>44915</v>
      </c>
      <c r="C66" s="14">
        <f t="shared" si="0"/>
        <v>65</v>
      </c>
      <c r="D66" s="245">
        <f>'Project Technology Days'!H77</f>
        <v>233</v>
      </c>
      <c r="E66" s="467"/>
    </row>
    <row r="67" spans="1:5">
      <c r="A67" s="203" t="s">
        <v>90</v>
      </c>
      <c r="B67" s="84">
        <v>44911</v>
      </c>
      <c r="C67" s="14">
        <f t="shared" ref="C67:C105" si="1">$H$2-B67</f>
        <v>69</v>
      </c>
      <c r="D67" s="245">
        <f>'Project Technology Days'!H78</f>
        <v>300</v>
      </c>
      <c r="E67" s="467"/>
    </row>
    <row r="68" spans="1:5">
      <c r="A68" s="203" t="s">
        <v>91</v>
      </c>
      <c r="B68" s="84">
        <v>44889</v>
      </c>
      <c r="C68" s="14">
        <f t="shared" si="1"/>
        <v>91</v>
      </c>
      <c r="D68" s="245">
        <f>'Project Technology Days'!H79</f>
        <v>261</v>
      </c>
      <c r="E68" s="467"/>
    </row>
    <row r="69" spans="1:5">
      <c r="A69" s="203" t="s">
        <v>92</v>
      </c>
      <c r="B69" s="84">
        <v>44888</v>
      </c>
      <c r="C69" s="14">
        <f t="shared" si="1"/>
        <v>92</v>
      </c>
      <c r="D69" s="245">
        <f>'Project Technology Days'!H80</f>
        <v>300</v>
      </c>
      <c r="E69" s="467"/>
    </row>
    <row r="70" spans="1:5">
      <c r="A70" s="203" t="s">
        <v>93</v>
      </c>
      <c r="B70" s="84">
        <v>44888</v>
      </c>
      <c r="C70" s="14">
        <f t="shared" si="1"/>
        <v>92</v>
      </c>
      <c r="D70" s="245">
        <f>'Project Technology Days'!H81</f>
        <v>226</v>
      </c>
      <c r="E70" s="467"/>
    </row>
    <row r="71" spans="1:5">
      <c r="A71" s="203" t="s">
        <v>94</v>
      </c>
      <c r="B71" s="84">
        <v>44888</v>
      </c>
      <c r="C71" s="14">
        <f t="shared" si="1"/>
        <v>92</v>
      </c>
      <c r="D71" s="245">
        <f>'Project Technology Days'!H82</f>
        <v>300</v>
      </c>
      <c r="E71" s="467"/>
    </row>
    <row r="72" spans="1:5">
      <c r="A72" s="203" t="s">
        <v>95</v>
      </c>
      <c r="B72" s="84">
        <v>44912</v>
      </c>
      <c r="C72" s="14">
        <f t="shared" si="1"/>
        <v>68</v>
      </c>
      <c r="D72" s="245">
        <f>'Project Technology Days'!H83</f>
        <v>258</v>
      </c>
      <c r="E72" s="467"/>
    </row>
    <row r="73" spans="1:5">
      <c r="A73" s="203" t="s">
        <v>96</v>
      </c>
      <c r="B73" s="84">
        <v>44912</v>
      </c>
      <c r="C73" s="14">
        <f t="shared" si="1"/>
        <v>68</v>
      </c>
      <c r="D73" s="245">
        <f>'Project Technology Days'!H84</f>
        <v>262</v>
      </c>
      <c r="E73" s="467"/>
    </row>
    <row r="74" spans="1:5">
      <c r="A74" s="203" t="s">
        <v>97</v>
      </c>
      <c r="B74" s="84">
        <v>44914</v>
      </c>
      <c r="C74" s="14">
        <f t="shared" si="1"/>
        <v>66</v>
      </c>
      <c r="D74" s="245">
        <f>'Project Technology Days'!H85</f>
        <v>271</v>
      </c>
      <c r="E74" s="467"/>
    </row>
    <row r="75" spans="1:5">
      <c r="A75" s="203" t="s">
        <v>98</v>
      </c>
      <c r="B75" s="84">
        <v>44889</v>
      </c>
      <c r="C75" s="14">
        <f t="shared" si="1"/>
        <v>91</v>
      </c>
      <c r="D75" s="245">
        <f>'Project Technology Days'!H86</f>
        <v>300</v>
      </c>
      <c r="E75" s="467"/>
    </row>
    <row r="76" spans="1:5">
      <c r="A76" s="203" t="s">
        <v>99</v>
      </c>
      <c r="B76" s="84">
        <v>44883</v>
      </c>
      <c r="C76" s="14">
        <f t="shared" si="1"/>
        <v>97</v>
      </c>
      <c r="D76" s="245">
        <f>'Project Technology Days'!H87</f>
        <v>300</v>
      </c>
      <c r="E76" s="467"/>
    </row>
    <row r="77" spans="1:5">
      <c r="A77" s="203" t="s">
        <v>100</v>
      </c>
      <c r="B77" s="84">
        <v>44884</v>
      </c>
      <c r="C77" s="14">
        <f t="shared" si="1"/>
        <v>96</v>
      </c>
      <c r="D77" s="245">
        <f>'Project Technology Days'!H88</f>
        <v>300</v>
      </c>
      <c r="E77" s="467"/>
    </row>
    <row r="78" spans="1:5">
      <c r="A78" s="203" t="s">
        <v>101</v>
      </c>
      <c r="B78" s="84">
        <v>44883</v>
      </c>
      <c r="C78" s="14">
        <f t="shared" si="1"/>
        <v>97</v>
      </c>
      <c r="D78" s="245">
        <f>'Project Technology Days'!H89</f>
        <v>300</v>
      </c>
      <c r="E78" s="467"/>
    </row>
    <row r="79" spans="1:5" ht="15" thickBot="1">
      <c r="A79" s="204" t="s">
        <v>102</v>
      </c>
      <c r="B79" s="205">
        <v>44883</v>
      </c>
      <c r="C79" s="87">
        <f t="shared" si="1"/>
        <v>97</v>
      </c>
      <c r="D79" s="246">
        <f>'Project Technology Days'!H90</f>
        <v>300</v>
      </c>
      <c r="E79" s="468"/>
    </row>
    <row r="80" spans="1:5">
      <c r="A80" s="86" t="s">
        <v>103</v>
      </c>
      <c r="B80" s="215">
        <v>44912</v>
      </c>
      <c r="C80" s="100">
        <f t="shared" si="1"/>
        <v>68</v>
      </c>
      <c r="D80" s="244">
        <f>'Project Technology Days'!H94</f>
        <v>259</v>
      </c>
      <c r="E80" s="472" t="s">
        <v>17</v>
      </c>
    </row>
    <row r="81" spans="1:5">
      <c r="A81" s="203" t="s">
        <v>104</v>
      </c>
      <c r="B81" s="84">
        <v>44917</v>
      </c>
      <c r="C81" s="14">
        <f t="shared" si="1"/>
        <v>63</v>
      </c>
      <c r="D81" s="247">
        <f>'Project Technology Days'!H95</f>
        <v>300</v>
      </c>
      <c r="E81" s="473"/>
    </row>
    <row r="82" spans="1:5">
      <c r="A82" s="203" t="s">
        <v>105</v>
      </c>
      <c r="B82" s="84">
        <v>44911</v>
      </c>
      <c r="C82" s="14">
        <f t="shared" si="1"/>
        <v>69</v>
      </c>
      <c r="D82" s="247">
        <f>'Project Technology Days'!H96</f>
        <v>132</v>
      </c>
      <c r="E82" s="473"/>
    </row>
    <row r="83" spans="1:5">
      <c r="A83" s="203" t="s">
        <v>106</v>
      </c>
      <c r="B83" s="84">
        <v>44961</v>
      </c>
      <c r="C83" s="14">
        <f t="shared" si="1"/>
        <v>19</v>
      </c>
      <c r="D83" s="247">
        <f>'Project Technology Days'!H97</f>
        <v>263</v>
      </c>
      <c r="E83" s="473"/>
    </row>
    <row r="84" spans="1:5">
      <c r="A84" s="203" t="s">
        <v>107</v>
      </c>
      <c r="B84" s="84">
        <v>44940</v>
      </c>
      <c r="C84" s="14">
        <f t="shared" si="1"/>
        <v>40</v>
      </c>
      <c r="D84" s="247">
        <f>'Project Technology Days'!H98</f>
        <v>300</v>
      </c>
      <c r="E84" s="473"/>
    </row>
    <row r="85" spans="1:5">
      <c r="A85" s="203" t="s">
        <v>108</v>
      </c>
      <c r="B85" s="84">
        <v>44940</v>
      </c>
      <c r="C85" s="14">
        <f t="shared" si="1"/>
        <v>40</v>
      </c>
      <c r="D85" s="247">
        <f>'Project Technology Days'!H99</f>
        <v>300</v>
      </c>
      <c r="E85" s="473"/>
    </row>
    <row r="86" spans="1:5">
      <c r="A86" s="203" t="s">
        <v>109</v>
      </c>
      <c r="B86" s="84">
        <v>44959</v>
      </c>
      <c r="C86" s="14">
        <f t="shared" si="1"/>
        <v>21</v>
      </c>
      <c r="D86" s="247">
        <f>'Project Technology Days'!H100</f>
        <v>300</v>
      </c>
      <c r="E86" s="473"/>
    </row>
    <row r="87" spans="1:5">
      <c r="A87" s="203" t="s">
        <v>110</v>
      </c>
      <c r="B87" s="84">
        <v>44947</v>
      </c>
      <c r="C87" s="14">
        <f t="shared" si="1"/>
        <v>33</v>
      </c>
      <c r="D87" s="247">
        <f>'Project Technology Days'!H101</f>
        <v>300</v>
      </c>
      <c r="E87" s="473"/>
    </row>
    <row r="88" spans="1:5">
      <c r="A88" s="203" t="s">
        <v>111</v>
      </c>
      <c r="B88" s="84">
        <v>44959</v>
      </c>
      <c r="C88" s="14">
        <f t="shared" si="1"/>
        <v>21</v>
      </c>
      <c r="D88" s="247">
        <f>'Project Technology Days'!H102</f>
        <v>300</v>
      </c>
      <c r="E88" s="473"/>
    </row>
    <row r="89" spans="1:5">
      <c r="A89" s="203" t="s">
        <v>112</v>
      </c>
      <c r="B89" s="84">
        <v>44944</v>
      </c>
      <c r="C89" s="14">
        <f t="shared" si="1"/>
        <v>36</v>
      </c>
      <c r="D89" s="247">
        <f>'Project Technology Days'!H103</f>
        <v>300</v>
      </c>
      <c r="E89" s="473"/>
    </row>
    <row r="90" spans="1:5">
      <c r="A90" s="203" t="s">
        <v>113</v>
      </c>
      <c r="B90" s="84">
        <v>44943</v>
      </c>
      <c r="C90" s="14">
        <f t="shared" si="1"/>
        <v>37</v>
      </c>
      <c r="D90" s="247">
        <f>'Project Technology Days'!H104</f>
        <v>259</v>
      </c>
      <c r="E90" s="473"/>
    </row>
    <row r="91" spans="1:5">
      <c r="A91" s="203" t="s">
        <v>114</v>
      </c>
      <c r="B91" s="84">
        <v>44942</v>
      </c>
      <c r="C91" s="14">
        <f t="shared" si="1"/>
        <v>38</v>
      </c>
      <c r="D91" s="247">
        <f>'Project Technology Days'!H105</f>
        <v>300</v>
      </c>
      <c r="E91" s="473"/>
    </row>
    <row r="92" spans="1:5">
      <c r="A92" s="203" t="s">
        <v>115</v>
      </c>
      <c r="B92" s="84">
        <v>44940</v>
      </c>
      <c r="C92" s="14">
        <f t="shared" si="1"/>
        <v>40</v>
      </c>
      <c r="D92" s="247">
        <f>'Project Technology Days'!H106</f>
        <v>300</v>
      </c>
      <c r="E92" s="473"/>
    </row>
    <row r="93" spans="1:5">
      <c r="A93" s="203" t="s">
        <v>116</v>
      </c>
      <c r="B93" s="84">
        <v>44945</v>
      </c>
      <c r="C93" s="14">
        <f t="shared" si="1"/>
        <v>35</v>
      </c>
      <c r="D93" s="247">
        <f>'Project Technology Days'!H107</f>
        <v>300</v>
      </c>
      <c r="E93" s="473"/>
    </row>
    <row r="94" spans="1:5">
      <c r="A94" s="203" t="s">
        <v>117</v>
      </c>
      <c r="B94" s="84">
        <v>44953</v>
      </c>
      <c r="C94" s="14">
        <f t="shared" si="1"/>
        <v>27</v>
      </c>
      <c r="D94" s="247">
        <f>'Project Technology Days'!H108</f>
        <v>300</v>
      </c>
      <c r="E94" s="473"/>
    </row>
    <row r="95" spans="1:5">
      <c r="A95" s="203" t="s">
        <v>118</v>
      </c>
      <c r="B95" s="84">
        <v>44953</v>
      </c>
      <c r="C95" s="14">
        <f t="shared" si="1"/>
        <v>27</v>
      </c>
      <c r="D95" s="247">
        <f>'Project Technology Days'!H109</f>
        <v>300</v>
      </c>
      <c r="E95" s="473"/>
    </row>
    <row r="96" spans="1:5">
      <c r="A96" s="203" t="s">
        <v>119</v>
      </c>
      <c r="B96" s="84">
        <v>44953</v>
      </c>
      <c r="C96" s="14">
        <f t="shared" si="1"/>
        <v>27</v>
      </c>
      <c r="D96" s="247">
        <f>'Project Technology Days'!H110</f>
        <v>300</v>
      </c>
      <c r="E96" s="473"/>
    </row>
    <row r="97" spans="1:5">
      <c r="A97" s="203" t="s">
        <v>120</v>
      </c>
      <c r="B97" s="84">
        <v>44954</v>
      </c>
      <c r="C97" s="14">
        <f t="shared" si="1"/>
        <v>26</v>
      </c>
      <c r="D97" s="247">
        <f>'Project Technology Days'!H111</f>
        <v>300</v>
      </c>
      <c r="E97" s="473"/>
    </row>
    <row r="98" spans="1:5">
      <c r="A98" s="203" t="s">
        <v>121</v>
      </c>
      <c r="B98" s="84">
        <v>44954</v>
      </c>
      <c r="C98" s="14">
        <f t="shared" si="1"/>
        <v>26</v>
      </c>
      <c r="D98" s="247">
        <f>'Project Technology Days'!H112</f>
        <v>300</v>
      </c>
      <c r="E98" s="473"/>
    </row>
    <row r="99" spans="1:5">
      <c r="A99" s="203" t="s">
        <v>122</v>
      </c>
      <c r="B99" s="84">
        <v>44954</v>
      </c>
      <c r="C99" s="14">
        <f t="shared" si="1"/>
        <v>26</v>
      </c>
      <c r="D99" s="247">
        <f>'Project Technology Days'!H113</f>
        <v>300</v>
      </c>
      <c r="E99" s="473"/>
    </row>
    <row r="100" spans="1:5">
      <c r="A100" s="203" t="s">
        <v>123</v>
      </c>
      <c r="B100" s="84">
        <v>44961</v>
      </c>
      <c r="C100" s="14">
        <f t="shared" si="1"/>
        <v>19</v>
      </c>
      <c r="D100" s="247">
        <f>'Project Technology Days'!H114</f>
        <v>300</v>
      </c>
      <c r="E100" s="473"/>
    </row>
    <row r="101" spans="1:5">
      <c r="A101" s="203" t="s">
        <v>124</v>
      </c>
      <c r="B101" s="84">
        <v>44947</v>
      </c>
      <c r="C101" s="14">
        <f t="shared" si="1"/>
        <v>33</v>
      </c>
      <c r="D101" s="247">
        <f>'Project Technology Days'!H115</f>
        <v>300</v>
      </c>
      <c r="E101" s="473"/>
    </row>
    <row r="102" spans="1:5">
      <c r="A102" s="203" t="s">
        <v>125</v>
      </c>
      <c r="B102" s="84">
        <v>44944</v>
      </c>
      <c r="C102" s="14">
        <f t="shared" si="1"/>
        <v>36</v>
      </c>
      <c r="D102" s="247">
        <f>'Project Technology Days'!H116</f>
        <v>300</v>
      </c>
      <c r="E102" s="473"/>
    </row>
    <row r="103" spans="1:5">
      <c r="A103" s="203" t="s">
        <v>126</v>
      </c>
      <c r="B103" s="84">
        <v>44943</v>
      </c>
      <c r="C103" s="14">
        <f t="shared" si="1"/>
        <v>37</v>
      </c>
      <c r="D103" s="247">
        <f>'Project Technology Days'!H117</f>
        <v>300</v>
      </c>
      <c r="E103" s="473"/>
    </row>
    <row r="104" spans="1:5">
      <c r="A104" s="203" t="s">
        <v>127</v>
      </c>
      <c r="B104" s="84">
        <v>44943</v>
      </c>
      <c r="C104" s="14">
        <f t="shared" si="1"/>
        <v>37</v>
      </c>
      <c r="D104" s="247">
        <f>'Project Technology Days'!H118</f>
        <v>300</v>
      </c>
      <c r="E104" s="473"/>
    </row>
    <row r="105" spans="1:5" ht="15" thickBot="1">
      <c r="A105" s="204" t="s">
        <v>128</v>
      </c>
      <c r="B105" s="205">
        <v>44960</v>
      </c>
      <c r="C105" s="87">
        <f t="shared" si="1"/>
        <v>20</v>
      </c>
      <c r="D105" s="248">
        <f>'Project Technology Days'!H119</f>
        <v>300</v>
      </c>
      <c r="E105" s="474"/>
    </row>
  </sheetData>
  <mergeCells count="4">
    <mergeCell ref="E2:E27"/>
    <mergeCell ref="E28:E53"/>
    <mergeCell ref="E54:E79"/>
    <mergeCell ref="E80:E105"/>
  </mergeCells>
  <phoneticPr fontId="17"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595B-23B6-42F0-8B84-A906AD209DB8}">
  <dimension ref="A2:AE120"/>
  <sheetViews>
    <sheetView topLeftCell="V2" zoomScale="80" zoomScaleNormal="80" workbookViewId="0">
      <selection activeCell="Y31" sqref="Y31"/>
    </sheetView>
  </sheetViews>
  <sheetFormatPr defaultRowHeight="14.45"/>
  <cols>
    <col min="3" max="3" width="18.140625" customWidth="1"/>
    <col min="4" max="5" width="11.140625" customWidth="1"/>
    <col min="6" max="6" width="12.85546875" customWidth="1"/>
    <col min="7" max="7" width="10.5703125" style="251" customWidth="1"/>
    <col min="8" max="8" width="13.7109375" style="251" customWidth="1"/>
    <col min="10" max="10" width="13.85546875" style="251" customWidth="1"/>
    <col min="11" max="11" width="12.7109375" style="251" customWidth="1"/>
    <col min="12" max="12" width="14.42578125" style="251" customWidth="1"/>
    <col min="13" max="14" width="10.42578125" style="251" customWidth="1"/>
    <col min="15" max="15" width="12.28515625" style="251" customWidth="1"/>
    <col min="16" max="18" width="11" style="251" customWidth="1"/>
    <col min="19" max="20" width="11.5703125" style="251" customWidth="1"/>
    <col min="22" max="22" width="27.7109375" customWidth="1"/>
    <col min="23" max="23" width="20.42578125" customWidth="1"/>
    <col min="24" max="24" width="22.28515625" customWidth="1"/>
    <col min="25" max="25" width="20.28515625" customWidth="1"/>
    <col min="26" max="26" width="19.42578125" customWidth="1"/>
    <col min="27" max="27" width="23.28515625" customWidth="1"/>
    <col min="28" max="28" width="18.42578125" customWidth="1"/>
    <col min="29" max="29" width="20.85546875" customWidth="1"/>
    <col min="30" max="30" width="15.5703125" customWidth="1"/>
    <col min="31" max="31" width="15.140625" customWidth="1"/>
  </cols>
  <sheetData>
    <row r="2" spans="1:25">
      <c r="A2" s="491" t="s">
        <v>129</v>
      </c>
      <c r="B2" s="491"/>
      <c r="C2" s="491"/>
      <c r="D2" s="491"/>
      <c r="E2" s="491"/>
      <c r="F2" s="491"/>
      <c r="G2" s="491"/>
      <c r="H2" s="491"/>
      <c r="J2" s="491" t="s">
        <v>130</v>
      </c>
      <c r="K2" s="491"/>
      <c r="L2" s="491"/>
      <c r="M2" s="491"/>
      <c r="N2" s="491"/>
      <c r="O2" s="491"/>
      <c r="P2" s="491"/>
      <c r="Q2" s="491"/>
      <c r="R2" s="491"/>
      <c r="S2" s="491"/>
      <c r="T2" s="491"/>
    </row>
    <row r="3" spans="1:25" ht="15" thickBot="1"/>
    <row r="4" spans="1:25" ht="44.1" thickBot="1">
      <c r="A4" s="97" t="s">
        <v>3</v>
      </c>
      <c r="B4" s="97" t="s">
        <v>131</v>
      </c>
      <c r="C4" s="97" t="s">
        <v>132</v>
      </c>
      <c r="D4" s="97" t="s">
        <v>133</v>
      </c>
      <c r="E4" s="97" t="s">
        <v>134</v>
      </c>
      <c r="F4" s="97" t="s">
        <v>135</v>
      </c>
      <c r="G4" s="97" t="s">
        <v>136</v>
      </c>
      <c r="H4" s="97" t="s">
        <v>137</v>
      </c>
      <c r="J4" s="98" t="s">
        <v>138</v>
      </c>
      <c r="K4" s="98" t="s">
        <v>139</v>
      </c>
      <c r="L4" s="98" t="s">
        <v>140</v>
      </c>
      <c r="M4" s="98" t="s">
        <v>141</v>
      </c>
      <c r="N4" s="98" t="s">
        <v>142</v>
      </c>
      <c r="O4" s="358" t="s">
        <v>143</v>
      </c>
      <c r="P4" s="98" t="s">
        <v>139</v>
      </c>
      <c r="Q4" s="98" t="s">
        <v>144</v>
      </c>
      <c r="R4" s="98" t="s">
        <v>145</v>
      </c>
      <c r="S4" s="97" t="s">
        <v>146</v>
      </c>
      <c r="T4" s="97" t="s">
        <v>147</v>
      </c>
      <c r="V4" s="226" t="s">
        <v>148</v>
      </c>
    </row>
    <row r="5" spans="1:25" ht="15" customHeight="1" thickBot="1">
      <c r="A5" s="492" t="s">
        <v>14</v>
      </c>
      <c r="B5" s="72" t="s">
        <v>24</v>
      </c>
      <c r="C5" s="232" t="s">
        <v>149</v>
      </c>
      <c r="D5" s="2">
        <v>13.1148933</v>
      </c>
      <c r="E5" s="2">
        <v>-2.3501805999999998</v>
      </c>
      <c r="F5" s="3">
        <v>44615</v>
      </c>
      <c r="G5" s="346">
        <v>262</v>
      </c>
      <c r="H5" s="347">
        <f>IF(G5&gt;300,300,G5)</f>
        <v>262</v>
      </c>
      <c r="J5" s="376">
        <f t="shared" ref="J5:J30" si="0">$W$7-F5</f>
        <v>311</v>
      </c>
      <c r="K5" s="377">
        <v>0</v>
      </c>
      <c r="L5" s="378">
        <f>J5-K5</f>
        <v>311</v>
      </c>
      <c r="M5" s="379">
        <f>H5*J5</f>
        <v>81482</v>
      </c>
      <c r="N5" s="380">
        <f>L5*H5</f>
        <v>81482</v>
      </c>
      <c r="O5" s="381">
        <f>W$6-W$8</f>
        <v>53</v>
      </c>
      <c r="P5" s="377">
        <f>'Downdays summary'!Z16</f>
        <v>1</v>
      </c>
      <c r="Q5" s="378">
        <f>O5-P5</f>
        <v>52</v>
      </c>
      <c r="R5" s="382">
        <f>O5*H5</f>
        <v>13886</v>
      </c>
      <c r="S5" s="382">
        <f t="shared" ref="S5:S30" si="1">Q5*H5</f>
        <v>13624</v>
      </c>
      <c r="T5" s="383">
        <f>N5+S5</f>
        <v>95106</v>
      </c>
      <c r="V5" s="223" t="s">
        <v>150</v>
      </c>
      <c r="W5" s="227">
        <v>44616</v>
      </c>
      <c r="X5" s="109"/>
      <c r="Y5" s="109"/>
    </row>
    <row r="6" spans="1:25" ht="15" thickBot="1">
      <c r="A6" s="493"/>
      <c r="B6" s="73" t="s">
        <v>26</v>
      </c>
      <c r="C6" s="4" t="s">
        <v>151</v>
      </c>
      <c r="D6" s="5">
        <v>13.120065800000001</v>
      </c>
      <c r="E6" s="5">
        <v>-2.3623199000000001</v>
      </c>
      <c r="F6" s="6">
        <v>44615</v>
      </c>
      <c r="G6" s="348">
        <v>228</v>
      </c>
      <c r="H6" s="347">
        <f t="shared" ref="H6:H30" si="2">IF(G6&gt;300,300,G6)</f>
        <v>228</v>
      </c>
      <c r="J6" s="384">
        <f t="shared" si="0"/>
        <v>311</v>
      </c>
      <c r="K6" s="362">
        <v>0</v>
      </c>
      <c r="L6" s="362">
        <f t="shared" ref="L6:L30" si="3">J6-K6</f>
        <v>311</v>
      </c>
      <c r="M6" s="385">
        <f t="shared" ref="M6:M30" si="4">H6*J6</f>
        <v>70908</v>
      </c>
      <c r="N6" s="386">
        <f t="shared" ref="N6:N30" si="5">L6*H6</f>
        <v>70908</v>
      </c>
      <c r="O6" s="387">
        <f t="shared" ref="O6:O30" si="6">W$6-W$8</f>
        <v>53</v>
      </c>
      <c r="P6" s="362">
        <v>0</v>
      </c>
      <c r="Q6" s="362">
        <f t="shared" ref="Q6:Q30" si="7">O6-P6</f>
        <v>53</v>
      </c>
      <c r="R6" s="382">
        <f t="shared" ref="R6:R30" si="8">O6*H6</f>
        <v>12084</v>
      </c>
      <c r="S6" s="388">
        <f t="shared" si="1"/>
        <v>12084</v>
      </c>
      <c r="T6" s="383">
        <f t="shared" ref="T6:T30" si="9">N6+S6</f>
        <v>82992</v>
      </c>
      <c r="V6" s="223" t="s">
        <v>152</v>
      </c>
      <c r="W6" s="228">
        <v>44980</v>
      </c>
      <c r="X6" s="197"/>
      <c r="Y6" s="197"/>
    </row>
    <row r="7" spans="1:25" ht="15" thickBot="1">
      <c r="A7" s="493"/>
      <c r="B7" s="74" t="s">
        <v>27</v>
      </c>
      <c r="C7" s="4" t="s">
        <v>153</v>
      </c>
      <c r="D7" s="5">
        <v>13.1493556</v>
      </c>
      <c r="E7" s="5">
        <v>-2.4032187999999999</v>
      </c>
      <c r="F7" s="6">
        <v>44673</v>
      </c>
      <c r="G7" s="348">
        <v>209</v>
      </c>
      <c r="H7" s="347">
        <f t="shared" si="2"/>
        <v>209</v>
      </c>
      <c r="J7" s="384">
        <f t="shared" si="0"/>
        <v>253</v>
      </c>
      <c r="K7" s="362">
        <v>0</v>
      </c>
      <c r="L7" s="362">
        <f t="shared" si="3"/>
        <v>253</v>
      </c>
      <c r="M7" s="385">
        <f t="shared" si="4"/>
        <v>52877</v>
      </c>
      <c r="N7" s="386">
        <f t="shared" si="5"/>
        <v>52877</v>
      </c>
      <c r="O7" s="387">
        <f t="shared" si="6"/>
        <v>53</v>
      </c>
      <c r="P7" s="362">
        <f>'Downdays summary'!Z17</f>
        <v>1</v>
      </c>
      <c r="Q7" s="362">
        <f t="shared" si="7"/>
        <v>52</v>
      </c>
      <c r="R7" s="382">
        <f t="shared" si="8"/>
        <v>11077</v>
      </c>
      <c r="S7" s="388">
        <f t="shared" si="1"/>
        <v>10868</v>
      </c>
      <c r="T7" s="383">
        <f t="shared" si="9"/>
        <v>63745</v>
      </c>
      <c r="V7" s="224" t="s">
        <v>154</v>
      </c>
      <c r="W7" s="222">
        <v>44926</v>
      </c>
      <c r="X7" s="109"/>
      <c r="Y7" s="109"/>
    </row>
    <row r="8" spans="1:25" ht="15" thickBot="1">
      <c r="A8" s="493"/>
      <c r="B8" s="74" t="s">
        <v>28</v>
      </c>
      <c r="C8" s="232" t="s">
        <v>155</v>
      </c>
      <c r="D8" s="5">
        <v>13.2314361</v>
      </c>
      <c r="E8" s="5">
        <v>-2.3820106000000001</v>
      </c>
      <c r="F8" s="6">
        <v>44664</v>
      </c>
      <c r="G8" s="348">
        <v>192</v>
      </c>
      <c r="H8" s="347">
        <f t="shared" si="2"/>
        <v>192</v>
      </c>
      <c r="J8" s="384">
        <f t="shared" si="0"/>
        <v>262</v>
      </c>
      <c r="K8" s="362">
        <v>0</v>
      </c>
      <c r="L8" s="362">
        <f t="shared" si="3"/>
        <v>262</v>
      </c>
      <c r="M8" s="385">
        <f t="shared" si="4"/>
        <v>50304</v>
      </c>
      <c r="N8" s="386">
        <f t="shared" si="5"/>
        <v>50304</v>
      </c>
      <c r="O8" s="387">
        <f t="shared" si="6"/>
        <v>53</v>
      </c>
      <c r="P8" s="362">
        <v>0</v>
      </c>
      <c r="Q8" s="362">
        <f t="shared" si="7"/>
        <v>53</v>
      </c>
      <c r="R8" s="382">
        <f t="shared" si="8"/>
        <v>10176</v>
      </c>
      <c r="S8" s="388">
        <f t="shared" si="1"/>
        <v>10176</v>
      </c>
      <c r="T8" s="383">
        <f t="shared" si="9"/>
        <v>60480</v>
      </c>
      <c r="V8" s="224" t="s">
        <v>156</v>
      </c>
      <c r="W8" s="222">
        <v>44927</v>
      </c>
      <c r="X8" s="109"/>
      <c r="Y8" s="109"/>
    </row>
    <row r="9" spans="1:25" ht="15" thickBot="1">
      <c r="A9" s="493"/>
      <c r="B9" s="74" t="s">
        <v>29</v>
      </c>
      <c r="C9" s="4" t="s">
        <v>157</v>
      </c>
      <c r="D9" s="4">
        <v>13.238423600000001</v>
      </c>
      <c r="E9" s="4">
        <v>-2.2792476000000002</v>
      </c>
      <c r="F9" s="6">
        <v>44677</v>
      </c>
      <c r="G9" s="348">
        <v>107</v>
      </c>
      <c r="H9" s="347">
        <f t="shared" si="2"/>
        <v>107</v>
      </c>
      <c r="J9" s="384">
        <f t="shared" si="0"/>
        <v>249</v>
      </c>
      <c r="K9" s="362">
        <v>0</v>
      </c>
      <c r="L9" s="362">
        <f t="shared" si="3"/>
        <v>249</v>
      </c>
      <c r="M9" s="385">
        <f t="shared" si="4"/>
        <v>26643</v>
      </c>
      <c r="N9" s="386">
        <f t="shared" si="5"/>
        <v>26643</v>
      </c>
      <c r="O9" s="387">
        <f t="shared" si="6"/>
        <v>53</v>
      </c>
      <c r="P9" s="362">
        <v>0</v>
      </c>
      <c r="Q9" s="362">
        <f t="shared" si="7"/>
        <v>53</v>
      </c>
      <c r="R9" s="382">
        <f t="shared" si="8"/>
        <v>5671</v>
      </c>
      <c r="S9" s="388">
        <f t="shared" si="1"/>
        <v>5671</v>
      </c>
      <c r="T9" s="383">
        <f t="shared" si="9"/>
        <v>32314</v>
      </c>
      <c r="V9" s="225" t="s">
        <v>158</v>
      </c>
      <c r="W9" s="229">
        <v>44980</v>
      </c>
      <c r="X9" s="109"/>
      <c r="Y9" s="109"/>
    </row>
    <row r="10" spans="1:25" ht="15" thickBot="1">
      <c r="A10" s="493"/>
      <c r="B10" s="74" t="s">
        <v>30</v>
      </c>
      <c r="C10" s="4" t="s">
        <v>159</v>
      </c>
      <c r="D10" s="4">
        <v>13.2442926</v>
      </c>
      <c r="E10" s="4">
        <v>-2.2503958000000002</v>
      </c>
      <c r="F10" s="6">
        <v>44676</v>
      </c>
      <c r="G10" s="348">
        <v>142</v>
      </c>
      <c r="H10" s="347">
        <f t="shared" si="2"/>
        <v>142</v>
      </c>
      <c r="J10" s="384">
        <f t="shared" si="0"/>
        <v>250</v>
      </c>
      <c r="K10" s="362">
        <v>0</v>
      </c>
      <c r="L10" s="362">
        <f t="shared" si="3"/>
        <v>250</v>
      </c>
      <c r="M10" s="385">
        <f t="shared" si="4"/>
        <v>35500</v>
      </c>
      <c r="N10" s="386">
        <f t="shared" si="5"/>
        <v>35500</v>
      </c>
      <c r="O10" s="387">
        <f t="shared" si="6"/>
        <v>53</v>
      </c>
      <c r="P10" s="362">
        <v>0</v>
      </c>
      <c r="Q10" s="362">
        <f t="shared" si="7"/>
        <v>53</v>
      </c>
      <c r="R10" s="382">
        <f t="shared" si="8"/>
        <v>7526</v>
      </c>
      <c r="S10" s="388">
        <f t="shared" si="1"/>
        <v>7526</v>
      </c>
      <c r="T10" s="383">
        <f t="shared" si="9"/>
        <v>43026</v>
      </c>
    </row>
    <row r="11" spans="1:25" ht="15.95" customHeight="1">
      <c r="A11" s="493"/>
      <c r="B11" s="74" t="s">
        <v>31</v>
      </c>
      <c r="C11" s="4" t="s">
        <v>160</v>
      </c>
      <c r="D11" s="4">
        <v>13.242162799999999</v>
      </c>
      <c r="E11" s="4">
        <v>-2.2387787000000001</v>
      </c>
      <c r="F11" s="6">
        <v>44676</v>
      </c>
      <c r="G11" s="348">
        <v>169</v>
      </c>
      <c r="H11" s="347">
        <f t="shared" si="2"/>
        <v>169</v>
      </c>
      <c r="J11" s="384">
        <f t="shared" si="0"/>
        <v>250</v>
      </c>
      <c r="K11" s="362">
        <v>0</v>
      </c>
      <c r="L11" s="362">
        <f t="shared" si="3"/>
        <v>250</v>
      </c>
      <c r="M11" s="385">
        <f t="shared" si="4"/>
        <v>42250</v>
      </c>
      <c r="N11" s="386">
        <f t="shared" si="5"/>
        <v>42250</v>
      </c>
      <c r="O11" s="387">
        <f t="shared" si="6"/>
        <v>53</v>
      </c>
      <c r="P11" s="362">
        <v>0</v>
      </c>
      <c r="Q11" s="362">
        <f t="shared" si="7"/>
        <v>53</v>
      </c>
      <c r="R11" s="382">
        <f t="shared" si="8"/>
        <v>8957</v>
      </c>
      <c r="S11" s="388">
        <f t="shared" si="1"/>
        <v>8957</v>
      </c>
      <c r="T11" s="383">
        <f t="shared" si="9"/>
        <v>51207</v>
      </c>
      <c r="V11" s="338" t="s">
        <v>161</v>
      </c>
      <c r="W11" s="339">
        <f>H31+H61+H91+H120</f>
        <v>24930</v>
      </c>
    </row>
    <row r="12" spans="1:25" ht="15" thickBot="1">
      <c r="A12" s="493"/>
      <c r="B12" s="74" t="s">
        <v>32</v>
      </c>
      <c r="C12" s="4" t="s">
        <v>162</v>
      </c>
      <c r="D12" s="4">
        <v>13.2216018</v>
      </c>
      <c r="E12" s="4">
        <v>-2.4521104999999999</v>
      </c>
      <c r="F12" s="6">
        <v>44666</v>
      </c>
      <c r="G12" s="348">
        <v>47</v>
      </c>
      <c r="H12" s="347">
        <f t="shared" si="2"/>
        <v>47</v>
      </c>
      <c r="J12" s="384">
        <f t="shared" si="0"/>
        <v>260</v>
      </c>
      <c r="K12" s="362">
        <v>0</v>
      </c>
      <c r="L12" s="362">
        <f t="shared" si="3"/>
        <v>260</v>
      </c>
      <c r="M12" s="385">
        <f t="shared" si="4"/>
        <v>12220</v>
      </c>
      <c r="N12" s="386">
        <f t="shared" si="5"/>
        <v>12220</v>
      </c>
      <c r="O12" s="387">
        <f t="shared" si="6"/>
        <v>53</v>
      </c>
      <c r="P12" s="362">
        <v>0</v>
      </c>
      <c r="Q12" s="362">
        <f t="shared" si="7"/>
        <v>53</v>
      </c>
      <c r="R12" s="382">
        <f t="shared" si="8"/>
        <v>2491</v>
      </c>
      <c r="S12" s="388">
        <f t="shared" si="1"/>
        <v>2491</v>
      </c>
      <c r="T12" s="383">
        <f t="shared" si="9"/>
        <v>14711</v>
      </c>
      <c r="V12" s="337" t="s">
        <v>163</v>
      </c>
      <c r="W12" s="277"/>
    </row>
    <row r="13" spans="1:25" ht="15" thickBot="1">
      <c r="A13" s="493"/>
      <c r="B13" s="74" t="s">
        <v>33</v>
      </c>
      <c r="C13" s="4" t="s">
        <v>164</v>
      </c>
      <c r="D13" s="4">
        <v>13.2108054</v>
      </c>
      <c r="E13" s="4">
        <v>-2.2460217</v>
      </c>
      <c r="F13" s="6">
        <v>44665</v>
      </c>
      <c r="G13" s="348">
        <v>137</v>
      </c>
      <c r="H13" s="347">
        <f t="shared" si="2"/>
        <v>137</v>
      </c>
      <c r="J13" s="384">
        <f t="shared" si="0"/>
        <v>261</v>
      </c>
      <c r="K13" s="362">
        <v>0</v>
      </c>
      <c r="L13" s="362">
        <f t="shared" si="3"/>
        <v>261</v>
      </c>
      <c r="M13" s="385">
        <f t="shared" si="4"/>
        <v>35757</v>
      </c>
      <c r="N13" s="386">
        <f t="shared" si="5"/>
        <v>35757</v>
      </c>
      <c r="O13" s="387">
        <f t="shared" si="6"/>
        <v>53</v>
      </c>
      <c r="P13" s="362">
        <v>0</v>
      </c>
      <c r="Q13" s="362">
        <f t="shared" si="7"/>
        <v>53</v>
      </c>
      <c r="R13" s="382">
        <f t="shared" si="8"/>
        <v>7261</v>
      </c>
      <c r="S13" s="388">
        <f t="shared" si="1"/>
        <v>7261</v>
      </c>
      <c r="T13" s="383">
        <f t="shared" si="9"/>
        <v>43018</v>
      </c>
    </row>
    <row r="14" spans="1:25" ht="15" thickBot="1">
      <c r="A14" s="493"/>
      <c r="B14" s="75" t="s">
        <v>34</v>
      </c>
      <c r="C14" s="4" t="s">
        <v>165</v>
      </c>
      <c r="D14" s="220">
        <v>13.2144663</v>
      </c>
      <c r="E14" s="66">
        <v>-2.2664331999999998</v>
      </c>
      <c r="F14" s="67">
        <v>44617</v>
      </c>
      <c r="G14" s="349">
        <v>422</v>
      </c>
      <c r="H14" s="347">
        <f t="shared" si="2"/>
        <v>300</v>
      </c>
      <c r="J14" s="384">
        <f t="shared" si="0"/>
        <v>309</v>
      </c>
      <c r="K14" s="362">
        <v>0</v>
      </c>
      <c r="L14" s="362">
        <f t="shared" si="3"/>
        <v>309</v>
      </c>
      <c r="M14" s="385">
        <f t="shared" si="4"/>
        <v>92700</v>
      </c>
      <c r="N14" s="386">
        <f t="shared" si="5"/>
        <v>92700</v>
      </c>
      <c r="O14" s="387">
        <f t="shared" si="6"/>
        <v>53</v>
      </c>
      <c r="P14" s="362">
        <v>0</v>
      </c>
      <c r="Q14" s="362">
        <f t="shared" si="7"/>
        <v>53</v>
      </c>
      <c r="R14" s="382">
        <f t="shared" si="8"/>
        <v>15900</v>
      </c>
      <c r="S14" s="388">
        <f t="shared" si="1"/>
        <v>15900</v>
      </c>
      <c r="T14" s="383">
        <f t="shared" si="9"/>
        <v>108600</v>
      </c>
      <c r="V14" s="486" t="s">
        <v>166</v>
      </c>
      <c r="W14" s="487"/>
      <c r="Y14" s="233"/>
    </row>
    <row r="15" spans="1:25">
      <c r="A15" s="493"/>
      <c r="B15" s="76" t="s">
        <v>35</v>
      </c>
      <c r="C15" s="221" t="s">
        <v>167</v>
      </c>
      <c r="D15" s="69">
        <v>13.2381999</v>
      </c>
      <c r="E15" s="65">
        <v>-2.2819691</v>
      </c>
      <c r="F15" s="6">
        <v>44665</v>
      </c>
      <c r="G15" s="350">
        <v>85</v>
      </c>
      <c r="H15" s="347">
        <f t="shared" si="2"/>
        <v>85</v>
      </c>
      <c r="J15" s="384">
        <f t="shared" si="0"/>
        <v>261</v>
      </c>
      <c r="K15" s="362">
        <v>0</v>
      </c>
      <c r="L15" s="362">
        <f t="shared" si="3"/>
        <v>261</v>
      </c>
      <c r="M15" s="385">
        <f t="shared" si="4"/>
        <v>22185</v>
      </c>
      <c r="N15" s="386">
        <f t="shared" si="5"/>
        <v>22185</v>
      </c>
      <c r="O15" s="387">
        <f t="shared" si="6"/>
        <v>53</v>
      </c>
      <c r="P15" s="362">
        <v>0</v>
      </c>
      <c r="Q15" s="362">
        <f t="shared" si="7"/>
        <v>53</v>
      </c>
      <c r="R15" s="382">
        <f t="shared" si="8"/>
        <v>4505</v>
      </c>
      <c r="S15" s="388">
        <f t="shared" si="1"/>
        <v>4505</v>
      </c>
      <c r="T15" s="383">
        <f t="shared" si="9"/>
        <v>26690</v>
      </c>
      <c r="V15" s="340" t="s">
        <v>168</v>
      </c>
      <c r="W15" s="341">
        <f>SUM(W21:W24)</f>
        <v>16615</v>
      </c>
    </row>
    <row r="16" spans="1:25" ht="15" thickBot="1">
      <c r="A16" s="493"/>
      <c r="B16" s="77" t="s">
        <v>36</v>
      </c>
      <c r="C16" s="70" t="s">
        <v>169</v>
      </c>
      <c r="D16" s="69">
        <v>13.245077200000001</v>
      </c>
      <c r="E16" s="65">
        <v>-2.2843097000000001</v>
      </c>
      <c r="F16" s="6">
        <v>44677</v>
      </c>
      <c r="G16" s="350">
        <v>209</v>
      </c>
      <c r="H16" s="347">
        <f t="shared" si="2"/>
        <v>209</v>
      </c>
      <c r="J16" s="384">
        <f t="shared" si="0"/>
        <v>249</v>
      </c>
      <c r="K16" s="362">
        <v>0</v>
      </c>
      <c r="L16" s="362">
        <f t="shared" si="3"/>
        <v>249</v>
      </c>
      <c r="M16" s="385">
        <f t="shared" si="4"/>
        <v>52041</v>
      </c>
      <c r="N16" s="386">
        <f t="shared" si="5"/>
        <v>52041</v>
      </c>
      <c r="O16" s="387">
        <f t="shared" si="6"/>
        <v>53</v>
      </c>
      <c r="P16" s="362">
        <v>0</v>
      </c>
      <c r="Q16" s="362">
        <f t="shared" si="7"/>
        <v>53</v>
      </c>
      <c r="R16" s="382">
        <f t="shared" si="8"/>
        <v>11077</v>
      </c>
      <c r="S16" s="388">
        <f t="shared" si="1"/>
        <v>11077</v>
      </c>
      <c r="T16" s="383">
        <f t="shared" si="9"/>
        <v>63118</v>
      </c>
      <c r="V16" s="342" t="s">
        <v>170</v>
      </c>
      <c r="W16" s="343">
        <f>SUM(X21:X24)</f>
        <v>402.5</v>
      </c>
    </row>
    <row r="17" spans="1:31" ht="21" customHeight="1" thickBot="1">
      <c r="A17" s="493"/>
      <c r="B17" s="76" t="s">
        <v>37</v>
      </c>
      <c r="C17" s="70" t="s">
        <v>171</v>
      </c>
      <c r="D17" s="69">
        <v>13.2313306</v>
      </c>
      <c r="E17" s="65">
        <v>-2.3070946000000001</v>
      </c>
      <c r="F17" s="6">
        <v>44665</v>
      </c>
      <c r="G17" s="350">
        <v>89</v>
      </c>
      <c r="H17" s="347">
        <f t="shared" si="2"/>
        <v>89</v>
      </c>
      <c r="J17" s="384">
        <f t="shared" si="0"/>
        <v>261</v>
      </c>
      <c r="K17" s="362">
        <v>0</v>
      </c>
      <c r="L17" s="362">
        <f t="shared" si="3"/>
        <v>261</v>
      </c>
      <c r="M17" s="385">
        <f t="shared" si="4"/>
        <v>23229</v>
      </c>
      <c r="N17" s="386">
        <f t="shared" si="5"/>
        <v>23229</v>
      </c>
      <c r="O17" s="387">
        <f t="shared" si="6"/>
        <v>53</v>
      </c>
      <c r="P17" s="362">
        <v>0</v>
      </c>
      <c r="Q17" s="362">
        <f t="shared" si="7"/>
        <v>53</v>
      </c>
      <c r="R17" s="382">
        <f t="shared" si="8"/>
        <v>4717</v>
      </c>
      <c r="S17" s="388">
        <f t="shared" si="1"/>
        <v>4717</v>
      </c>
      <c r="T17" s="383">
        <f t="shared" si="9"/>
        <v>27946</v>
      </c>
      <c r="V17" s="344" t="s">
        <v>172</v>
      </c>
      <c r="W17" s="345">
        <f>1-(W16/W15)</f>
        <v>0.97577490219681007</v>
      </c>
      <c r="X17" s="484" t="s">
        <v>173</v>
      </c>
      <c r="Y17" s="485"/>
    </row>
    <row r="18" spans="1:31">
      <c r="A18" s="493"/>
      <c r="B18" s="77" t="s">
        <v>38</v>
      </c>
      <c r="C18" s="70" t="s">
        <v>174</v>
      </c>
      <c r="D18" s="65">
        <v>13.278193699999999</v>
      </c>
      <c r="E18" s="236">
        <v>-2.3640154</v>
      </c>
      <c r="F18" s="6">
        <v>44615</v>
      </c>
      <c r="G18" s="351">
        <v>313</v>
      </c>
      <c r="H18" s="347">
        <f t="shared" si="2"/>
        <v>300</v>
      </c>
      <c r="J18" s="384">
        <f t="shared" si="0"/>
        <v>311</v>
      </c>
      <c r="K18" s="362">
        <v>0</v>
      </c>
      <c r="L18" s="362">
        <f t="shared" si="3"/>
        <v>311</v>
      </c>
      <c r="M18" s="385">
        <f t="shared" si="4"/>
        <v>93300</v>
      </c>
      <c r="N18" s="386">
        <f t="shared" si="5"/>
        <v>93300</v>
      </c>
      <c r="O18" s="387">
        <f t="shared" si="6"/>
        <v>53</v>
      </c>
      <c r="P18" s="362">
        <f>'Downdays summary'!Z18</f>
        <v>3</v>
      </c>
      <c r="Q18" s="362">
        <f t="shared" si="7"/>
        <v>50</v>
      </c>
      <c r="R18" s="382">
        <f t="shared" si="8"/>
        <v>15900</v>
      </c>
      <c r="S18" s="388">
        <f t="shared" si="1"/>
        <v>15000</v>
      </c>
      <c r="T18" s="383">
        <f t="shared" si="9"/>
        <v>108300</v>
      </c>
      <c r="V18" s="10"/>
      <c r="W18" s="331"/>
      <c r="X18" s="331"/>
      <c r="Y18" s="195"/>
    </row>
    <row r="19" spans="1:31" ht="15" thickBot="1">
      <c r="A19" s="493"/>
      <c r="B19" s="77" t="s">
        <v>39</v>
      </c>
      <c r="C19" s="232" t="s">
        <v>175</v>
      </c>
      <c r="D19" s="69">
        <v>13.1509261</v>
      </c>
      <c r="E19" s="65">
        <v>-2.3692867999999998</v>
      </c>
      <c r="F19" s="6">
        <v>44672</v>
      </c>
      <c r="G19" s="351">
        <v>110</v>
      </c>
      <c r="H19" s="347">
        <f t="shared" si="2"/>
        <v>110</v>
      </c>
      <c r="J19" s="384">
        <f t="shared" si="0"/>
        <v>254</v>
      </c>
      <c r="K19" s="362">
        <v>0</v>
      </c>
      <c r="L19" s="362">
        <f t="shared" si="3"/>
        <v>254</v>
      </c>
      <c r="M19" s="385">
        <f t="shared" si="4"/>
        <v>27940</v>
      </c>
      <c r="N19" s="386">
        <f t="shared" si="5"/>
        <v>27940</v>
      </c>
      <c r="O19" s="387">
        <f t="shared" si="6"/>
        <v>53</v>
      </c>
      <c r="P19" s="362">
        <v>0</v>
      </c>
      <c r="Q19" s="362">
        <f t="shared" si="7"/>
        <v>53</v>
      </c>
      <c r="R19" s="382">
        <f t="shared" si="8"/>
        <v>5830</v>
      </c>
      <c r="S19" s="388">
        <f t="shared" si="1"/>
        <v>5830</v>
      </c>
      <c r="T19" s="383">
        <f t="shared" si="9"/>
        <v>33770</v>
      </c>
      <c r="V19" s="330" t="s">
        <v>176</v>
      </c>
      <c r="W19" s="195"/>
      <c r="X19" s="195"/>
      <c r="Y19" s="195"/>
      <c r="Z19" s="71"/>
    </row>
    <row r="20" spans="1:31" s="434" customFormat="1" ht="29.1">
      <c r="A20" s="493"/>
      <c r="B20" s="441" t="s">
        <v>40</v>
      </c>
      <c r="C20" s="442" t="s">
        <v>177</v>
      </c>
      <c r="D20" s="443">
        <v>13.1476144</v>
      </c>
      <c r="E20" s="430">
        <v>-2.3696977000000001</v>
      </c>
      <c r="F20" s="431">
        <v>44678</v>
      </c>
      <c r="G20" s="444">
        <v>150</v>
      </c>
      <c r="H20" s="433">
        <f t="shared" si="2"/>
        <v>150</v>
      </c>
      <c r="J20" s="369">
        <f t="shared" si="0"/>
        <v>248</v>
      </c>
      <c r="K20" s="370">
        <v>0</v>
      </c>
      <c r="L20" s="370">
        <f t="shared" si="3"/>
        <v>248</v>
      </c>
      <c r="M20" s="402">
        <f t="shared" si="4"/>
        <v>37200</v>
      </c>
      <c r="N20" s="403">
        <f t="shared" si="5"/>
        <v>37200</v>
      </c>
      <c r="O20" s="435">
        <f t="shared" si="6"/>
        <v>53</v>
      </c>
      <c r="P20" s="370">
        <v>0</v>
      </c>
      <c r="Q20" s="370">
        <f t="shared" si="7"/>
        <v>53</v>
      </c>
      <c r="R20" s="436">
        <f t="shared" si="8"/>
        <v>7950</v>
      </c>
      <c r="S20" s="437">
        <f t="shared" si="1"/>
        <v>7950</v>
      </c>
      <c r="T20" s="438">
        <f t="shared" si="9"/>
        <v>45150</v>
      </c>
      <c r="V20" s="263" t="s">
        <v>23</v>
      </c>
      <c r="W20" s="326" t="s">
        <v>178</v>
      </c>
      <c r="X20" s="326" t="s">
        <v>179</v>
      </c>
      <c r="Y20" s="335" t="s">
        <v>180</v>
      </c>
      <c r="Z20" s="475" t="s">
        <v>181</v>
      </c>
      <c r="AA20" s="476"/>
      <c r="AB20" s="477"/>
      <c r="AC20" s="421"/>
      <c r="AD20" s="422"/>
    </row>
    <row r="21" spans="1:31">
      <c r="A21" s="493"/>
      <c r="B21" s="77" t="s">
        <v>41</v>
      </c>
      <c r="C21" s="70" t="s">
        <v>182</v>
      </c>
      <c r="D21" s="69">
        <v>13.1593602</v>
      </c>
      <c r="E21" s="65">
        <v>-2.3442593</v>
      </c>
      <c r="F21" s="6">
        <v>44678</v>
      </c>
      <c r="G21" s="351">
        <v>148</v>
      </c>
      <c r="H21" s="347">
        <f t="shared" si="2"/>
        <v>148</v>
      </c>
      <c r="J21" s="384">
        <f t="shared" si="0"/>
        <v>248</v>
      </c>
      <c r="K21" s="362">
        <f>'Downdays summary'!Y19</f>
        <v>109</v>
      </c>
      <c r="L21" s="362">
        <f t="shared" si="3"/>
        <v>139</v>
      </c>
      <c r="M21" s="385">
        <f t="shared" si="4"/>
        <v>36704</v>
      </c>
      <c r="N21" s="386">
        <f t="shared" si="5"/>
        <v>20572</v>
      </c>
      <c r="O21" s="387">
        <f t="shared" si="6"/>
        <v>53</v>
      </c>
      <c r="P21" s="362">
        <v>0</v>
      </c>
      <c r="Q21" s="362">
        <f t="shared" si="7"/>
        <v>53</v>
      </c>
      <c r="R21" s="382">
        <f t="shared" si="8"/>
        <v>7844</v>
      </c>
      <c r="S21" s="388">
        <f t="shared" si="1"/>
        <v>7844</v>
      </c>
      <c r="T21" s="383">
        <f t="shared" si="9"/>
        <v>28416</v>
      </c>
      <c r="V21" s="230" t="s">
        <v>14</v>
      </c>
      <c r="W21" s="362">
        <f>J31+O31</f>
        <v>8348</v>
      </c>
      <c r="X21" s="328">
        <f>'Downdays summary'!AA21</f>
        <v>115</v>
      </c>
      <c r="Y21" s="360">
        <f>(X21)/W21</f>
        <v>1.3775754671777671E-2</v>
      </c>
      <c r="Z21" s="478"/>
      <c r="AA21" s="479"/>
      <c r="AB21" s="480"/>
      <c r="AC21" s="421"/>
      <c r="AD21" s="422"/>
    </row>
    <row r="22" spans="1:31" ht="15" customHeight="1">
      <c r="A22" s="493"/>
      <c r="B22" s="77" t="s">
        <v>42</v>
      </c>
      <c r="C22" s="70" t="s">
        <v>183</v>
      </c>
      <c r="D22" s="69">
        <v>13.2643279</v>
      </c>
      <c r="E22" s="65">
        <v>-2.3663745999999999</v>
      </c>
      <c r="F22" s="6">
        <v>44617</v>
      </c>
      <c r="G22" s="351">
        <v>388</v>
      </c>
      <c r="H22" s="347">
        <f t="shared" si="2"/>
        <v>300</v>
      </c>
      <c r="J22" s="384">
        <f t="shared" si="0"/>
        <v>309</v>
      </c>
      <c r="K22" s="362">
        <v>0</v>
      </c>
      <c r="L22" s="362">
        <f t="shared" si="3"/>
        <v>309</v>
      </c>
      <c r="M22" s="385">
        <f t="shared" si="4"/>
        <v>92700</v>
      </c>
      <c r="N22" s="386">
        <f t="shared" si="5"/>
        <v>92700</v>
      </c>
      <c r="O22" s="387">
        <f t="shared" si="6"/>
        <v>53</v>
      </c>
      <c r="P22" s="362">
        <f>'Downdays summary'!Z20</f>
        <v>1</v>
      </c>
      <c r="Q22" s="362">
        <f t="shared" si="7"/>
        <v>52</v>
      </c>
      <c r="R22" s="382">
        <f t="shared" si="8"/>
        <v>15900</v>
      </c>
      <c r="S22" s="388">
        <f t="shared" si="1"/>
        <v>15600</v>
      </c>
      <c r="T22" s="383">
        <f t="shared" si="9"/>
        <v>108300</v>
      </c>
      <c r="V22" s="230" t="s">
        <v>15</v>
      </c>
      <c r="W22" s="362">
        <f>J61+O61</f>
        <v>5590</v>
      </c>
      <c r="X22" s="327">
        <f>'Downdays summary'!AA29</f>
        <v>287.5</v>
      </c>
      <c r="Y22" s="336">
        <f>(X22)/W22</f>
        <v>5.1431127012522358E-2</v>
      </c>
      <c r="Z22" s="478"/>
      <c r="AA22" s="479"/>
      <c r="AB22" s="480"/>
      <c r="AC22" s="421"/>
      <c r="AD22" s="422"/>
    </row>
    <row r="23" spans="1:31" ht="22.5" customHeight="1">
      <c r="A23" s="493"/>
      <c r="B23" s="77" t="s">
        <v>43</v>
      </c>
      <c r="C23" s="4" t="s">
        <v>184</v>
      </c>
      <c r="D23" s="65">
        <v>13.2691757</v>
      </c>
      <c r="E23" s="65">
        <v>-2.3354018999999999</v>
      </c>
      <c r="F23" s="6">
        <v>44617</v>
      </c>
      <c r="G23" s="351">
        <v>282</v>
      </c>
      <c r="H23" s="347">
        <f t="shared" si="2"/>
        <v>282</v>
      </c>
      <c r="J23" s="384">
        <f t="shared" si="0"/>
        <v>309</v>
      </c>
      <c r="K23" s="362">
        <v>0</v>
      </c>
      <c r="L23" s="362">
        <f t="shared" si="3"/>
        <v>309</v>
      </c>
      <c r="M23" s="385">
        <f t="shared" si="4"/>
        <v>87138</v>
      </c>
      <c r="N23" s="386">
        <f t="shared" si="5"/>
        <v>87138</v>
      </c>
      <c r="O23" s="387">
        <f t="shared" si="6"/>
        <v>53</v>
      </c>
      <c r="P23" s="362">
        <v>0</v>
      </c>
      <c r="Q23" s="362">
        <f t="shared" si="7"/>
        <v>53</v>
      </c>
      <c r="R23" s="382">
        <f t="shared" si="8"/>
        <v>14946</v>
      </c>
      <c r="S23" s="388">
        <f t="shared" si="1"/>
        <v>14946</v>
      </c>
      <c r="T23" s="383">
        <f t="shared" si="9"/>
        <v>102084</v>
      </c>
      <c r="V23" s="230" t="s">
        <v>16</v>
      </c>
      <c r="W23" s="362">
        <f>J91+O91</f>
        <v>1779</v>
      </c>
      <c r="X23" s="328">
        <v>0</v>
      </c>
      <c r="Y23" s="360">
        <f>(X23)/W23</f>
        <v>0</v>
      </c>
      <c r="Z23" s="478"/>
      <c r="AA23" s="479"/>
      <c r="AB23" s="480"/>
      <c r="AC23" s="421"/>
      <c r="AD23" s="422"/>
    </row>
    <row r="24" spans="1:31" ht="16.5" customHeight="1" thickBot="1">
      <c r="A24" s="493"/>
      <c r="B24" s="76" t="s">
        <v>44</v>
      </c>
      <c r="C24" s="4" t="s">
        <v>185</v>
      </c>
      <c r="D24" s="65">
        <v>13.2718121</v>
      </c>
      <c r="E24" s="65">
        <v>-2.3314949</v>
      </c>
      <c r="F24" s="6">
        <v>44677</v>
      </c>
      <c r="G24" s="350">
        <v>167</v>
      </c>
      <c r="H24" s="347">
        <f t="shared" si="2"/>
        <v>167</v>
      </c>
      <c r="J24" s="384">
        <f t="shared" si="0"/>
        <v>249</v>
      </c>
      <c r="K24" s="362">
        <v>0</v>
      </c>
      <c r="L24" s="362">
        <f t="shared" si="3"/>
        <v>249</v>
      </c>
      <c r="M24" s="385">
        <f t="shared" si="4"/>
        <v>41583</v>
      </c>
      <c r="N24" s="386">
        <f t="shared" si="5"/>
        <v>41583</v>
      </c>
      <c r="O24" s="387">
        <f t="shared" si="6"/>
        <v>53</v>
      </c>
      <c r="P24" s="362">
        <v>0</v>
      </c>
      <c r="Q24" s="362">
        <f t="shared" si="7"/>
        <v>53</v>
      </c>
      <c r="R24" s="382">
        <f t="shared" si="8"/>
        <v>8851</v>
      </c>
      <c r="S24" s="388">
        <f t="shared" si="1"/>
        <v>8851</v>
      </c>
      <c r="T24" s="383">
        <f t="shared" si="9"/>
        <v>50434</v>
      </c>
      <c r="V24" s="231" t="s">
        <v>17</v>
      </c>
      <c r="W24" s="363">
        <f>J120+O120</f>
        <v>898</v>
      </c>
      <c r="X24" s="329">
        <v>0</v>
      </c>
      <c r="Y24" s="361">
        <f>(X24)/W24</f>
        <v>0</v>
      </c>
      <c r="Z24" s="481"/>
      <c r="AA24" s="482"/>
      <c r="AB24" s="483"/>
      <c r="AC24" s="421"/>
      <c r="AD24" s="422"/>
    </row>
    <row r="25" spans="1:31" s="434" customFormat="1" ht="33.6" customHeight="1">
      <c r="A25" s="493"/>
      <c r="B25" s="428" t="s">
        <v>45</v>
      </c>
      <c r="C25" s="429" t="s">
        <v>186</v>
      </c>
      <c r="D25" s="430">
        <v>13.2607049</v>
      </c>
      <c r="E25" s="430">
        <v>-2.3316186999999999</v>
      </c>
      <c r="F25" s="431">
        <v>44617</v>
      </c>
      <c r="G25" s="432">
        <v>215</v>
      </c>
      <c r="H25" s="433">
        <f t="shared" si="2"/>
        <v>215</v>
      </c>
      <c r="J25" s="369">
        <f t="shared" si="0"/>
        <v>309</v>
      </c>
      <c r="K25" s="370">
        <v>0</v>
      </c>
      <c r="L25" s="370">
        <f t="shared" si="3"/>
        <v>309</v>
      </c>
      <c r="M25" s="402">
        <f t="shared" si="4"/>
        <v>66435</v>
      </c>
      <c r="N25" s="403">
        <f t="shared" si="5"/>
        <v>66435</v>
      </c>
      <c r="O25" s="435">
        <f t="shared" si="6"/>
        <v>53</v>
      </c>
      <c r="P25" s="370">
        <v>0</v>
      </c>
      <c r="Q25" s="370">
        <f t="shared" si="7"/>
        <v>53</v>
      </c>
      <c r="R25" s="436">
        <f t="shared" si="8"/>
        <v>11395</v>
      </c>
      <c r="S25" s="437">
        <f t="shared" si="1"/>
        <v>11395</v>
      </c>
      <c r="T25" s="438">
        <f t="shared" si="9"/>
        <v>77830</v>
      </c>
      <c r="V25" s="439"/>
      <c r="W25" s="440"/>
    </row>
    <row r="26" spans="1:31" s="434" customFormat="1" ht="22.5" customHeight="1">
      <c r="A26" s="493"/>
      <c r="B26" s="428" t="s">
        <v>46</v>
      </c>
      <c r="C26" s="429" t="s">
        <v>187</v>
      </c>
      <c r="D26" s="430">
        <v>13.303234099999999</v>
      </c>
      <c r="E26" s="430">
        <v>-2.3704649</v>
      </c>
      <c r="F26" s="431">
        <v>44681</v>
      </c>
      <c r="G26" s="432">
        <v>156</v>
      </c>
      <c r="H26" s="433">
        <f t="shared" si="2"/>
        <v>156</v>
      </c>
      <c r="J26" s="369">
        <f t="shared" si="0"/>
        <v>245</v>
      </c>
      <c r="K26" s="370">
        <v>0</v>
      </c>
      <c r="L26" s="370">
        <f t="shared" si="3"/>
        <v>245</v>
      </c>
      <c r="M26" s="402">
        <f t="shared" si="4"/>
        <v>38220</v>
      </c>
      <c r="N26" s="403">
        <f t="shared" si="5"/>
        <v>38220</v>
      </c>
      <c r="O26" s="435">
        <f t="shared" si="6"/>
        <v>53</v>
      </c>
      <c r="P26" s="370">
        <v>0</v>
      </c>
      <c r="Q26" s="370">
        <f t="shared" si="7"/>
        <v>53</v>
      </c>
      <c r="R26" s="436">
        <f t="shared" si="8"/>
        <v>8268</v>
      </c>
      <c r="S26" s="437">
        <f t="shared" si="1"/>
        <v>8268</v>
      </c>
      <c r="T26" s="438">
        <f t="shared" si="9"/>
        <v>46488</v>
      </c>
      <c r="V26" s="330" t="s">
        <v>188</v>
      </c>
    </row>
    <row r="27" spans="1:31" ht="32.1" customHeight="1">
      <c r="A27" s="493"/>
      <c r="B27" s="76" t="s">
        <v>47</v>
      </c>
      <c r="C27" s="4" t="s">
        <v>189</v>
      </c>
      <c r="D27" s="65">
        <v>13.3248123</v>
      </c>
      <c r="E27" s="65">
        <v>-2.3869517</v>
      </c>
      <c r="F27" s="6">
        <v>44669</v>
      </c>
      <c r="G27" s="350">
        <v>183</v>
      </c>
      <c r="H27" s="347">
        <f t="shared" si="2"/>
        <v>183</v>
      </c>
      <c r="J27" s="384">
        <f t="shared" si="0"/>
        <v>257</v>
      </c>
      <c r="K27" s="362">
        <v>0</v>
      </c>
      <c r="L27" s="362">
        <f t="shared" si="3"/>
        <v>257</v>
      </c>
      <c r="M27" s="385">
        <f t="shared" si="4"/>
        <v>47031</v>
      </c>
      <c r="N27" s="386">
        <f t="shared" si="5"/>
        <v>47031</v>
      </c>
      <c r="O27" s="387">
        <f t="shared" si="6"/>
        <v>53</v>
      </c>
      <c r="P27" s="362">
        <v>0</v>
      </c>
      <c r="Q27" s="362">
        <f t="shared" si="7"/>
        <v>53</v>
      </c>
      <c r="R27" s="382">
        <f t="shared" si="8"/>
        <v>9699</v>
      </c>
      <c r="S27" s="388">
        <f t="shared" si="1"/>
        <v>9699</v>
      </c>
      <c r="T27" s="383">
        <f t="shared" si="9"/>
        <v>56730</v>
      </c>
      <c r="V27" s="447" t="s">
        <v>23</v>
      </c>
      <c r="W27" s="448" t="s">
        <v>190</v>
      </c>
      <c r="X27" s="449" t="s">
        <v>142</v>
      </c>
      <c r="Y27" s="449" t="s">
        <v>191</v>
      </c>
      <c r="Z27" s="450" t="s">
        <v>192</v>
      </c>
      <c r="AA27" s="448" t="s">
        <v>145</v>
      </c>
      <c r="AB27" s="449" t="s">
        <v>146</v>
      </c>
      <c r="AC27" s="449" t="s">
        <v>193</v>
      </c>
      <c r="AD27" s="450" t="s">
        <v>194</v>
      </c>
      <c r="AE27" s="451" t="s">
        <v>195</v>
      </c>
    </row>
    <row r="28" spans="1:31" ht="20.100000000000001" customHeight="1">
      <c r="A28" s="493"/>
      <c r="B28" s="76" t="s">
        <v>48</v>
      </c>
      <c r="C28" s="4" t="s">
        <v>196</v>
      </c>
      <c r="D28" s="65">
        <v>13.300311799999999</v>
      </c>
      <c r="E28" s="65">
        <v>-2.3570253000000001</v>
      </c>
      <c r="F28" s="6">
        <v>44679</v>
      </c>
      <c r="G28" s="350">
        <v>363</v>
      </c>
      <c r="H28" s="347">
        <f t="shared" si="2"/>
        <v>300</v>
      </c>
      <c r="J28" s="384">
        <f t="shared" si="0"/>
        <v>247</v>
      </c>
      <c r="K28" s="362">
        <v>0</v>
      </c>
      <c r="L28" s="362">
        <f t="shared" si="3"/>
        <v>247</v>
      </c>
      <c r="M28" s="385">
        <f t="shared" si="4"/>
        <v>74100</v>
      </c>
      <c r="N28" s="386">
        <f t="shared" si="5"/>
        <v>74100</v>
      </c>
      <c r="O28" s="387">
        <f t="shared" si="6"/>
        <v>53</v>
      </c>
      <c r="P28" s="362">
        <v>0</v>
      </c>
      <c r="Q28" s="362">
        <f t="shared" si="7"/>
        <v>53</v>
      </c>
      <c r="R28" s="382">
        <f t="shared" si="8"/>
        <v>15900</v>
      </c>
      <c r="S28" s="388">
        <f t="shared" si="1"/>
        <v>15900</v>
      </c>
      <c r="T28" s="383">
        <f t="shared" si="9"/>
        <v>90000</v>
      </c>
      <c r="V28" s="452" t="s">
        <v>14</v>
      </c>
      <c r="W28" s="364">
        <f>M31</f>
        <v>1348089</v>
      </c>
      <c r="X28" s="365">
        <f>N31</f>
        <v>1331957</v>
      </c>
      <c r="Y28" s="366">
        <f>W28*0.95</f>
        <v>1280684.55</v>
      </c>
      <c r="Z28" s="445">
        <f>Y28</f>
        <v>1280684.55</v>
      </c>
      <c r="AA28" s="367">
        <f>R31</f>
        <v>260813</v>
      </c>
      <c r="AB28" s="365">
        <f>S31</f>
        <v>259142</v>
      </c>
      <c r="AC28" s="368">
        <f>AA28*0.95</f>
        <v>247772.34999999998</v>
      </c>
      <c r="AD28" s="368">
        <f>AC28</f>
        <v>247772.34999999998</v>
      </c>
      <c r="AE28" s="453">
        <f>Z28+AD28</f>
        <v>1528456.9</v>
      </c>
    </row>
    <row r="29" spans="1:31">
      <c r="A29" s="493"/>
      <c r="B29" s="76" t="s">
        <v>49</v>
      </c>
      <c r="C29" s="4" t="s">
        <v>197</v>
      </c>
      <c r="D29" s="65">
        <v>13.2400898</v>
      </c>
      <c r="E29" s="65">
        <v>-2.2342624999999998</v>
      </c>
      <c r="F29" s="6">
        <v>44676</v>
      </c>
      <c r="G29" s="350">
        <v>148</v>
      </c>
      <c r="H29" s="347">
        <f t="shared" si="2"/>
        <v>148</v>
      </c>
      <c r="J29" s="384">
        <f t="shared" si="0"/>
        <v>250</v>
      </c>
      <c r="K29" s="362">
        <v>0</v>
      </c>
      <c r="L29" s="362">
        <f t="shared" si="3"/>
        <v>250</v>
      </c>
      <c r="M29" s="385">
        <f t="shared" si="4"/>
        <v>37000</v>
      </c>
      <c r="N29" s="386">
        <f t="shared" si="5"/>
        <v>37000</v>
      </c>
      <c r="O29" s="387">
        <f t="shared" si="6"/>
        <v>53</v>
      </c>
      <c r="P29" s="362">
        <v>0</v>
      </c>
      <c r="Q29" s="362">
        <f t="shared" si="7"/>
        <v>53</v>
      </c>
      <c r="R29" s="382">
        <f t="shared" si="8"/>
        <v>7844</v>
      </c>
      <c r="S29" s="388">
        <f t="shared" si="1"/>
        <v>7844</v>
      </c>
      <c r="T29" s="383">
        <f t="shared" si="9"/>
        <v>44844</v>
      </c>
      <c r="V29" s="454" t="s">
        <v>15</v>
      </c>
      <c r="W29" s="369">
        <f>M61</f>
        <v>903676</v>
      </c>
      <c r="X29" s="370">
        <f>N61</f>
        <v>854844</v>
      </c>
      <c r="Y29" s="370">
        <f>X29</f>
        <v>854844</v>
      </c>
      <c r="Z29" s="371">
        <f t="shared" ref="Z29:Z31" si="10">Y29</f>
        <v>854844</v>
      </c>
      <c r="AA29" s="372">
        <f>R61</f>
        <v>294521</v>
      </c>
      <c r="AB29" s="370">
        <f>S61</f>
        <v>272833</v>
      </c>
      <c r="AC29" s="373">
        <f>AB29</f>
        <v>272833</v>
      </c>
      <c r="AD29" s="371">
        <f>AC29</f>
        <v>272833</v>
      </c>
      <c r="AE29" s="455">
        <f>Z29+AD29</f>
        <v>1127677</v>
      </c>
    </row>
    <row r="30" spans="1:31">
      <c r="A30" s="494"/>
      <c r="B30" s="88" t="s">
        <v>50</v>
      </c>
      <c r="C30" s="202" t="s">
        <v>198</v>
      </c>
      <c r="D30" s="90">
        <v>13.2861411</v>
      </c>
      <c r="E30" s="90">
        <v>-2.3646989</v>
      </c>
      <c r="F30" s="91">
        <v>44679</v>
      </c>
      <c r="G30" s="352">
        <v>286</v>
      </c>
      <c r="H30" s="353">
        <f t="shared" si="2"/>
        <v>286</v>
      </c>
      <c r="J30" s="389">
        <f t="shared" si="0"/>
        <v>247</v>
      </c>
      <c r="K30" s="390">
        <v>0</v>
      </c>
      <c r="L30" s="390">
        <f t="shared" si="3"/>
        <v>247</v>
      </c>
      <c r="M30" s="391">
        <f t="shared" si="4"/>
        <v>70642</v>
      </c>
      <c r="N30" s="392">
        <f t="shared" si="5"/>
        <v>70642</v>
      </c>
      <c r="O30" s="393">
        <f t="shared" si="6"/>
        <v>53</v>
      </c>
      <c r="P30" s="390">
        <v>0</v>
      </c>
      <c r="Q30" s="390">
        <f t="shared" si="7"/>
        <v>53</v>
      </c>
      <c r="R30" s="394">
        <f t="shared" si="8"/>
        <v>15158</v>
      </c>
      <c r="S30" s="395">
        <f t="shared" si="1"/>
        <v>15158</v>
      </c>
      <c r="T30" s="383">
        <f t="shared" si="9"/>
        <v>85800</v>
      </c>
      <c r="V30" s="454" t="s">
        <v>16</v>
      </c>
      <c r="W30" s="369">
        <f>M91</f>
        <v>173178</v>
      </c>
      <c r="X30" s="370">
        <f>N91</f>
        <v>173178</v>
      </c>
      <c r="Y30" s="374">
        <f>W30*0.95</f>
        <v>164519.1</v>
      </c>
      <c r="Z30" s="446">
        <f t="shared" si="10"/>
        <v>164519.1</v>
      </c>
      <c r="AA30" s="372">
        <f>R91</f>
        <v>315694</v>
      </c>
      <c r="AB30" s="370">
        <f>S91</f>
        <v>315694</v>
      </c>
      <c r="AC30" s="375">
        <f>AA30*0.95</f>
        <v>299909.3</v>
      </c>
      <c r="AD30" s="368">
        <f>AC30</f>
        <v>299909.3</v>
      </c>
      <c r="AE30" s="456">
        <f>Z30+AD30</f>
        <v>464428.4</v>
      </c>
    </row>
    <row r="31" spans="1:31" ht="21" customHeight="1">
      <c r="A31" s="198"/>
      <c r="B31" s="199"/>
      <c r="C31" s="200"/>
      <c r="D31" s="200"/>
      <c r="E31" s="200"/>
      <c r="F31" s="201"/>
      <c r="G31" s="419">
        <f>SUM(G5:G30)</f>
        <v>5207</v>
      </c>
      <c r="H31" s="420">
        <f>SUM(H5:H30)</f>
        <v>4921</v>
      </c>
      <c r="J31" s="396">
        <f t="shared" ref="J31:T31" si="11">SUM(J5:J30)</f>
        <v>6970</v>
      </c>
      <c r="K31" s="397">
        <f t="shared" si="11"/>
        <v>109</v>
      </c>
      <c r="L31" s="397">
        <f t="shared" si="11"/>
        <v>6861</v>
      </c>
      <c r="M31" s="398">
        <f t="shared" si="11"/>
        <v>1348089</v>
      </c>
      <c r="N31" s="399">
        <f t="shared" si="11"/>
        <v>1331957</v>
      </c>
      <c r="O31" s="400">
        <f t="shared" si="11"/>
        <v>1378</v>
      </c>
      <c r="P31" s="397">
        <f t="shared" si="11"/>
        <v>6</v>
      </c>
      <c r="Q31" s="397">
        <f t="shared" si="11"/>
        <v>1372</v>
      </c>
      <c r="R31" s="398">
        <f t="shared" si="11"/>
        <v>260813</v>
      </c>
      <c r="S31" s="398">
        <f t="shared" si="11"/>
        <v>259142</v>
      </c>
      <c r="T31" s="399">
        <f t="shared" si="11"/>
        <v>1591099</v>
      </c>
      <c r="V31" s="457" t="s">
        <v>17</v>
      </c>
      <c r="W31" s="458">
        <f>M120</f>
        <v>8306</v>
      </c>
      <c r="X31" s="459">
        <f>N120</f>
        <v>8306</v>
      </c>
      <c r="Y31" s="460">
        <f>W31*0.95</f>
        <v>7890.7</v>
      </c>
      <c r="Z31" s="461">
        <f t="shared" si="10"/>
        <v>7890.7</v>
      </c>
      <c r="AA31" s="462">
        <f>R120</f>
        <v>244703</v>
      </c>
      <c r="AB31" s="459">
        <f>S120</f>
        <v>244703</v>
      </c>
      <c r="AC31" s="463">
        <f>AA31*0.95</f>
        <v>232467.84999999998</v>
      </c>
      <c r="AD31" s="464">
        <f>AC31</f>
        <v>232467.84999999998</v>
      </c>
      <c r="AE31" s="465">
        <f>Z31+AD31</f>
        <v>240358.55</v>
      </c>
    </row>
    <row r="32" spans="1:31">
      <c r="A32" s="196"/>
      <c r="F32" s="197"/>
      <c r="P32" s="332"/>
      <c r="Q32" s="332"/>
      <c r="R32" s="332"/>
      <c r="T32" s="333"/>
      <c r="X32" s="195"/>
      <c r="Y32" s="359"/>
    </row>
    <row r="33" spans="1:23" ht="15" thickBot="1">
      <c r="V33" s="10"/>
      <c r="W33" s="195"/>
    </row>
    <row r="34" spans="1:23" ht="44.1" thickBot="1">
      <c r="A34" s="97" t="s">
        <v>3</v>
      </c>
      <c r="B34" s="97" t="s">
        <v>131</v>
      </c>
      <c r="C34" s="97" t="s">
        <v>132</v>
      </c>
      <c r="D34" s="97" t="s">
        <v>133</v>
      </c>
      <c r="E34" s="97" t="s">
        <v>134</v>
      </c>
      <c r="F34" s="97" t="s">
        <v>135</v>
      </c>
      <c r="G34" s="97" t="s">
        <v>199</v>
      </c>
      <c r="H34" s="234" t="s">
        <v>200</v>
      </c>
      <c r="J34" s="98" t="s">
        <v>138</v>
      </c>
      <c r="K34" s="98" t="s">
        <v>139</v>
      </c>
      <c r="L34" s="98" t="s">
        <v>140</v>
      </c>
      <c r="M34" s="98" t="s">
        <v>141</v>
      </c>
      <c r="N34" s="98" t="s">
        <v>142</v>
      </c>
      <c r="O34" s="358" t="s">
        <v>143</v>
      </c>
      <c r="P34" s="98" t="s">
        <v>139</v>
      </c>
      <c r="Q34" s="98" t="s">
        <v>144</v>
      </c>
      <c r="R34" s="98" t="s">
        <v>145</v>
      </c>
      <c r="S34" s="97" t="s">
        <v>146</v>
      </c>
      <c r="T34" s="97" t="s">
        <v>147</v>
      </c>
    </row>
    <row r="35" spans="1:23" ht="14.45" customHeight="1">
      <c r="A35" s="492" t="s">
        <v>15</v>
      </c>
      <c r="B35" s="72" t="s">
        <v>51</v>
      </c>
      <c r="C35" s="1" t="s">
        <v>201</v>
      </c>
      <c r="D35" s="102">
        <v>13.1067292</v>
      </c>
      <c r="E35" s="102">
        <v>-2.3468011999999998</v>
      </c>
      <c r="F35" s="3">
        <v>44733</v>
      </c>
      <c r="G35" s="346">
        <v>266</v>
      </c>
      <c r="H35" s="354">
        <f>IF(G35&gt;300,300,G35)</f>
        <v>266</v>
      </c>
      <c r="J35" s="376">
        <f t="shared" ref="J35:J41" si="12">$W$7-F35</f>
        <v>193</v>
      </c>
      <c r="K35" s="378">
        <v>0</v>
      </c>
      <c r="L35" s="378">
        <f>J35-K35</f>
        <v>193</v>
      </c>
      <c r="M35" s="379">
        <f>H35*J35</f>
        <v>51338</v>
      </c>
      <c r="N35" s="380">
        <f>L35*H35</f>
        <v>51338</v>
      </c>
      <c r="O35" s="381">
        <f>W$6-W$8</f>
        <v>53</v>
      </c>
      <c r="P35" s="378">
        <v>0</v>
      </c>
      <c r="Q35" s="378">
        <f>O35-P35</f>
        <v>53</v>
      </c>
      <c r="R35" s="382">
        <f>O35*H35</f>
        <v>14098</v>
      </c>
      <c r="S35" s="382">
        <f t="shared" ref="S35:S60" si="13">Q35*H35</f>
        <v>14098</v>
      </c>
      <c r="T35" s="383">
        <f>N35+S35</f>
        <v>65436</v>
      </c>
    </row>
    <row r="36" spans="1:23">
      <c r="A36" s="493"/>
      <c r="B36" s="73" t="s">
        <v>52</v>
      </c>
      <c r="C36" s="4" t="s">
        <v>202</v>
      </c>
      <c r="D36" s="85">
        <v>13.108750000000001</v>
      </c>
      <c r="E36" s="85">
        <v>-2.3453841999999998</v>
      </c>
      <c r="F36" s="6">
        <v>44733</v>
      </c>
      <c r="G36" s="348">
        <v>172</v>
      </c>
      <c r="H36" s="354">
        <f t="shared" ref="H36:H60" si="14">IF(G36&gt;300,300,G36)</f>
        <v>172</v>
      </c>
      <c r="J36" s="384">
        <f t="shared" si="12"/>
        <v>193</v>
      </c>
      <c r="K36" s="362">
        <v>0</v>
      </c>
      <c r="L36" s="362">
        <f t="shared" ref="L36:L60" si="15">J36-K36</f>
        <v>193</v>
      </c>
      <c r="M36" s="379">
        <f t="shared" ref="M36:M60" si="16">H36*J36</f>
        <v>33196</v>
      </c>
      <c r="N36" s="380">
        <f t="shared" ref="N36:N59" si="17">L36*H36</f>
        <v>33196</v>
      </c>
      <c r="O36" s="381">
        <f t="shared" ref="O36:O60" si="18">W$6-W$8</f>
        <v>53</v>
      </c>
      <c r="P36" s="362">
        <v>0</v>
      </c>
      <c r="Q36" s="362">
        <f t="shared" ref="Q36:Q60" si="19">O36-P36</f>
        <v>53</v>
      </c>
      <c r="R36" s="382">
        <f t="shared" ref="R36:R60" si="20">O36*H36</f>
        <v>9116</v>
      </c>
      <c r="S36" s="388">
        <f t="shared" si="13"/>
        <v>9116</v>
      </c>
      <c r="T36" s="383">
        <f t="shared" ref="T36:T60" si="21">N36+S36</f>
        <v>42312</v>
      </c>
    </row>
    <row r="37" spans="1:23">
      <c r="A37" s="493"/>
      <c r="B37" s="74" t="s">
        <v>53</v>
      </c>
      <c r="C37" s="4" t="s">
        <v>203</v>
      </c>
      <c r="D37" s="85">
        <v>13.1738336</v>
      </c>
      <c r="E37" s="85">
        <v>-2.2084172999999998</v>
      </c>
      <c r="F37" s="6">
        <v>44755</v>
      </c>
      <c r="G37" s="348">
        <v>233</v>
      </c>
      <c r="H37" s="354">
        <f t="shared" si="14"/>
        <v>233</v>
      </c>
      <c r="J37" s="384">
        <f t="shared" si="12"/>
        <v>171</v>
      </c>
      <c r="K37" s="362">
        <v>0</v>
      </c>
      <c r="L37" s="362">
        <f t="shared" si="15"/>
        <v>171</v>
      </c>
      <c r="M37" s="379">
        <f t="shared" si="16"/>
        <v>39843</v>
      </c>
      <c r="N37" s="380">
        <f t="shared" si="17"/>
        <v>39843</v>
      </c>
      <c r="O37" s="381">
        <f t="shared" si="18"/>
        <v>53</v>
      </c>
      <c r="P37" s="362">
        <v>0</v>
      </c>
      <c r="Q37" s="362">
        <f t="shared" si="19"/>
        <v>53</v>
      </c>
      <c r="R37" s="382">
        <f t="shared" si="20"/>
        <v>12349</v>
      </c>
      <c r="S37" s="388">
        <f t="shared" si="13"/>
        <v>12349</v>
      </c>
      <c r="T37" s="383">
        <f t="shared" si="21"/>
        <v>52192</v>
      </c>
    </row>
    <row r="38" spans="1:23">
      <c r="A38" s="493"/>
      <c r="B38" s="74" t="s">
        <v>54</v>
      </c>
      <c r="C38" s="4" t="s">
        <v>204</v>
      </c>
      <c r="D38" s="85">
        <v>13.1747371</v>
      </c>
      <c r="E38" s="85">
        <v>-2.2107790999999999</v>
      </c>
      <c r="F38" s="6">
        <v>44755</v>
      </c>
      <c r="G38" s="348">
        <v>318</v>
      </c>
      <c r="H38" s="354">
        <f t="shared" si="14"/>
        <v>300</v>
      </c>
      <c r="J38" s="384">
        <f t="shared" si="12"/>
        <v>171</v>
      </c>
      <c r="K38" s="362">
        <v>0</v>
      </c>
      <c r="L38" s="362">
        <f t="shared" si="15"/>
        <v>171</v>
      </c>
      <c r="M38" s="379">
        <f t="shared" si="16"/>
        <v>51300</v>
      </c>
      <c r="N38" s="380">
        <f t="shared" si="17"/>
        <v>51300</v>
      </c>
      <c r="O38" s="381">
        <f t="shared" si="18"/>
        <v>53</v>
      </c>
      <c r="P38" s="362">
        <v>0</v>
      </c>
      <c r="Q38" s="362">
        <f t="shared" si="19"/>
        <v>53</v>
      </c>
      <c r="R38" s="382">
        <f t="shared" si="20"/>
        <v>15900</v>
      </c>
      <c r="S38" s="388">
        <f t="shared" si="13"/>
        <v>15900</v>
      </c>
      <c r="T38" s="383">
        <f t="shared" si="21"/>
        <v>67200</v>
      </c>
    </row>
    <row r="39" spans="1:23">
      <c r="A39" s="493"/>
      <c r="B39" s="74" t="s">
        <v>55</v>
      </c>
      <c r="C39" s="4" t="s">
        <v>205</v>
      </c>
      <c r="D39" s="4">
        <v>13.210588400000001</v>
      </c>
      <c r="E39" s="4">
        <v>-2.2653219</v>
      </c>
      <c r="F39" s="6">
        <v>44749</v>
      </c>
      <c r="G39" s="348">
        <v>170</v>
      </c>
      <c r="H39" s="354">
        <f t="shared" si="14"/>
        <v>170</v>
      </c>
      <c r="J39" s="384">
        <f t="shared" si="12"/>
        <v>177</v>
      </c>
      <c r="K39" s="362">
        <v>0</v>
      </c>
      <c r="L39" s="362">
        <f t="shared" si="15"/>
        <v>177</v>
      </c>
      <c r="M39" s="379">
        <f t="shared" si="16"/>
        <v>30090</v>
      </c>
      <c r="N39" s="380">
        <f t="shared" si="17"/>
        <v>30090</v>
      </c>
      <c r="O39" s="381">
        <f t="shared" si="18"/>
        <v>53</v>
      </c>
      <c r="P39" s="362">
        <f>'Downdays summary'!Z26</f>
        <v>1</v>
      </c>
      <c r="Q39" s="362">
        <f t="shared" si="19"/>
        <v>52</v>
      </c>
      <c r="R39" s="382">
        <f t="shared" si="20"/>
        <v>9010</v>
      </c>
      <c r="S39" s="388">
        <f t="shared" si="13"/>
        <v>8840</v>
      </c>
      <c r="T39" s="383">
        <f t="shared" si="21"/>
        <v>38930</v>
      </c>
    </row>
    <row r="40" spans="1:23">
      <c r="A40" s="493"/>
      <c r="B40" s="74" t="s">
        <v>56</v>
      </c>
      <c r="C40" s="4" t="s">
        <v>206</v>
      </c>
      <c r="D40" s="4">
        <v>13.2994761</v>
      </c>
      <c r="E40" s="4">
        <v>-2.2364316999999998</v>
      </c>
      <c r="F40" s="6">
        <v>44750</v>
      </c>
      <c r="G40" s="348">
        <v>214</v>
      </c>
      <c r="H40" s="354">
        <f t="shared" si="14"/>
        <v>214</v>
      </c>
      <c r="J40" s="384">
        <f t="shared" si="12"/>
        <v>176</v>
      </c>
      <c r="K40" s="362">
        <v>0</v>
      </c>
      <c r="L40" s="362">
        <f t="shared" si="15"/>
        <v>176</v>
      </c>
      <c r="M40" s="379">
        <f t="shared" si="16"/>
        <v>37664</v>
      </c>
      <c r="N40" s="380">
        <f t="shared" si="17"/>
        <v>37664</v>
      </c>
      <c r="O40" s="381">
        <f t="shared" si="18"/>
        <v>53</v>
      </c>
      <c r="P40" s="390">
        <v>0</v>
      </c>
      <c r="Q40" s="362">
        <f t="shared" si="19"/>
        <v>53</v>
      </c>
      <c r="R40" s="382">
        <f t="shared" si="20"/>
        <v>11342</v>
      </c>
      <c r="S40" s="395">
        <f t="shared" si="13"/>
        <v>11342</v>
      </c>
      <c r="T40" s="383">
        <f t="shared" si="21"/>
        <v>49006</v>
      </c>
    </row>
    <row r="41" spans="1:23">
      <c r="A41" s="493"/>
      <c r="B41" s="74" t="s">
        <v>57</v>
      </c>
      <c r="C41" s="4" t="s">
        <v>207</v>
      </c>
      <c r="D41" s="4">
        <v>13.222848900000001</v>
      </c>
      <c r="E41" s="4">
        <v>-2.2788382</v>
      </c>
      <c r="F41" s="6">
        <v>44749</v>
      </c>
      <c r="G41" s="348">
        <v>72</v>
      </c>
      <c r="H41" s="354">
        <f t="shared" si="14"/>
        <v>72</v>
      </c>
      <c r="J41" s="384">
        <f t="shared" si="12"/>
        <v>177</v>
      </c>
      <c r="K41" s="362">
        <v>0</v>
      </c>
      <c r="L41" s="362">
        <f t="shared" si="15"/>
        <v>177</v>
      </c>
      <c r="M41" s="379">
        <f t="shared" si="16"/>
        <v>12744</v>
      </c>
      <c r="N41" s="380">
        <f t="shared" si="17"/>
        <v>12744</v>
      </c>
      <c r="O41" s="381">
        <f t="shared" si="18"/>
        <v>53</v>
      </c>
      <c r="P41" s="362">
        <v>0</v>
      </c>
      <c r="Q41" s="362">
        <f t="shared" si="19"/>
        <v>53</v>
      </c>
      <c r="R41" s="382">
        <f t="shared" si="20"/>
        <v>3816</v>
      </c>
      <c r="S41" s="385">
        <f t="shared" si="13"/>
        <v>3816</v>
      </c>
      <c r="T41" s="383">
        <f t="shared" si="21"/>
        <v>16560</v>
      </c>
    </row>
    <row r="42" spans="1:23">
      <c r="A42" s="493"/>
      <c r="B42" s="74" t="s">
        <v>58</v>
      </c>
      <c r="C42" s="232" t="s">
        <v>208</v>
      </c>
      <c r="D42" s="4">
        <v>13.276340299999999</v>
      </c>
      <c r="E42" s="4">
        <v>-2.2079829000000002</v>
      </c>
      <c r="F42" s="6">
        <v>45059</v>
      </c>
      <c r="G42" s="348">
        <v>206</v>
      </c>
      <c r="H42" s="354">
        <f t="shared" si="14"/>
        <v>206</v>
      </c>
      <c r="J42" s="384">
        <v>0</v>
      </c>
      <c r="K42" s="362">
        <v>0</v>
      </c>
      <c r="L42" s="362">
        <f t="shared" si="15"/>
        <v>0</v>
      </c>
      <c r="M42" s="379">
        <f t="shared" si="16"/>
        <v>0</v>
      </c>
      <c r="N42" s="380">
        <f t="shared" si="17"/>
        <v>0</v>
      </c>
      <c r="O42" s="381">
        <f t="shared" si="18"/>
        <v>53</v>
      </c>
      <c r="P42" s="362">
        <v>0</v>
      </c>
      <c r="Q42" s="362">
        <f t="shared" si="19"/>
        <v>53</v>
      </c>
      <c r="R42" s="382">
        <f t="shared" si="20"/>
        <v>10918</v>
      </c>
      <c r="S42" s="385">
        <f t="shared" si="13"/>
        <v>10918</v>
      </c>
      <c r="T42" s="383">
        <f t="shared" si="21"/>
        <v>10918</v>
      </c>
    </row>
    <row r="43" spans="1:23">
      <c r="A43" s="493"/>
      <c r="B43" s="74" t="s">
        <v>59</v>
      </c>
      <c r="C43" s="4" t="s">
        <v>209</v>
      </c>
      <c r="D43" s="85">
        <v>13.249207</v>
      </c>
      <c r="E43" s="4">
        <v>-2.2012114999999999</v>
      </c>
      <c r="F43" s="6">
        <v>44740</v>
      </c>
      <c r="G43" s="348">
        <v>242</v>
      </c>
      <c r="H43" s="354">
        <f t="shared" si="14"/>
        <v>242</v>
      </c>
      <c r="J43" s="384">
        <f t="shared" ref="J43:J60" si="22">$W$7-F43</f>
        <v>186</v>
      </c>
      <c r="K43" s="362">
        <v>0</v>
      </c>
      <c r="L43" s="362">
        <f t="shared" si="15"/>
        <v>186</v>
      </c>
      <c r="M43" s="379">
        <f t="shared" si="16"/>
        <v>45012</v>
      </c>
      <c r="N43" s="380">
        <f t="shared" si="17"/>
        <v>45012</v>
      </c>
      <c r="O43" s="381">
        <f t="shared" si="18"/>
        <v>53</v>
      </c>
      <c r="P43" s="362">
        <v>0</v>
      </c>
      <c r="Q43" s="362">
        <f t="shared" si="19"/>
        <v>53</v>
      </c>
      <c r="R43" s="382">
        <f t="shared" si="20"/>
        <v>12826</v>
      </c>
      <c r="S43" s="385">
        <f t="shared" si="13"/>
        <v>12826</v>
      </c>
      <c r="T43" s="383">
        <f t="shared" si="21"/>
        <v>57838</v>
      </c>
    </row>
    <row r="44" spans="1:23">
      <c r="A44" s="493"/>
      <c r="B44" s="74" t="s">
        <v>60</v>
      </c>
      <c r="C44" s="4" t="s">
        <v>210</v>
      </c>
      <c r="D44" s="4">
        <v>13.0308443</v>
      </c>
      <c r="E44" s="4">
        <v>-2.5593832999999999</v>
      </c>
      <c r="F44" s="6">
        <v>44784</v>
      </c>
      <c r="G44" s="348">
        <v>161</v>
      </c>
      <c r="H44" s="354">
        <f t="shared" si="14"/>
        <v>161</v>
      </c>
      <c r="J44" s="384">
        <f t="shared" si="22"/>
        <v>142</v>
      </c>
      <c r="K44" s="362">
        <v>0</v>
      </c>
      <c r="L44" s="362">
        <f t="shared" si="15"/>
        <v>142</v>
      </c>
      <c r="M44" s="379">
        <f t="shared" si="16"/>
        <v>22862</v>
      </c>
      <c r="N44" s="380">
        <f t="shared" si="17"/>
        <v>22862</v>
      </c>
      <c r="O44" s="381">
        <f t="shared" si="18"/>
        <v>53</v>
      </c>
      <c r="P44" s="362">
        <v>0</v>
      </c>
      <c r="Q44" s="362">
        <f t="shared" si="19"/>
        <v>53</v>
      </c>
      <c r="R44" s="382">
        <f t="shared" si="20"/>
        <v>8533</v>
      </c>
      <c r="S44" s="385">
        <f t="shared" si="13"/>
        <v>8533</v>
      </c>
      <c r="T44" s="383">
        <f t="shared" si="21"/>
        <v>31395</v>
      </c>
    </row>
    <row r="45" spans="1:23">
      <c r="A45" s="493"/>
      <c r="B45" s="75" t="s">
        <v>61</v>
      </c>
      <c r="C45" s="66" t="s">
        <v>211</v>
      </c>
      <c r="D45" s="66">
        <v>13.030712400000001</v>
      </c>
      <c r="E45" s="66">
        <v>-2.5544752000000002</v>
      </c>
      <c r="F45" s="6">
        <v>44765</v>
      </c>
      <c r="G45" s="349">
        <v>132</v>
      </c>
      <c r="H45" s="354">
        <f t="shared" si="14"/>
        <v>132</v>
      </c>
      <c r="J45" s="384">
        <f t="shared" si="22"/>
        <v>161</v>
      </c>
      <c r="K45" s="362">
        <v>0</v>
      </c>
      <c r="L45" s="362">
        <f t="shared" si="15"/>
        <v>161</v>
      </c>
      <c r="M45" s="379">
        <f t="shared" si="16"/>
        <v>21252</v>
      </c>
      <c r="N45" s="380">
        <f t="shared" si="17"/>
        <v>21252</v>
      </c>
      <c r="O45" s="381">
        <f t="shared" si="18"/>
        <v>53</v>
      </c>
      <c r="P45" s="362">
        <v>0</v>
      </c>
      <c r="Q45" s="362">
        <f t="shared" si="19"/>
        <v>53</v>
      </c>
      <c r="R45" s="382">
        <f t="shared" si="20"/>
        <v>6996</v>
      </c>
      <c r="S45" s="385">
        <f t="shared" si="13"/>
        <v>6996</v>
      </c>
      <c r="T45" s="383">
        <f t="shared" si="21"/>
        <v>28248</v>
      </c>
    </row>
    <row r="46" spans="1:23">
      <c r="A46" s="493"/>
      <c r="B46" s="73" t="s">
        <v>62</v>
      </c>
      <c r="C46" s="4" t="s">
        <v>212</v>
      </c>
      <c r="D46" s="65">
        <v>13.0826897</v>
      </c>
      <c r="E46" s="101">
        <v>-2.4473310000000001</v>
      </c>
      <c r="F46" s="6">
        <v>44763</v>
      </c>
      <c r="G46" s="350">
        <v>315</v>
      </c>
      <c r="H46" s="354">
        <f t="shared" si="14"/>
        <v>300</v>
      </c>
      <c r="J46" s="384">
        <f t="shared" si="22"/>
        <v>163</v>
      </c>
      <c r="K46" s="362">
        <v>0</v>
      </c>
      <c r="L46" s="362">
        <f t="shared" si="15"/>
        <v>163</v>
      </c>
      <c r="M46" s="379">
        <f t="shared" si="16"/>
        <v>48900</v>
      </c>
      <c r="N46" s="380">
        <f t="shared" si="17"/>
        <v>48900</v>
      </c>
      <c r="O46" s="381">
        <f t="shared" si="18"/>
        <v>53</v>
      </c>
      <c r="P46" s="362">
        <v>0</v>
      </c>
      <c r="Q46" s="362">
        <f t="shared" si="19"/>
        <v>53</v>
      </c>
      <c r="R46" s="382">
        <f t="shared" si="20"/>
        <v>15900</v>
      </c>
      <c r="S46" s="385">
        <f t="shared" si="13"/>
        <v>15900</v>
      </c>
      <c r="T46" s="383">
        <f t="shared" si="21"/>
        <v>64800</v>
      </c>
    </row>
    <row r="47" spans="1:23">
      <c r="A47" s="493"/>
      <c r="B47" s="73" t="s">
        <v>63</v>
      </c>
      <c r="C47" s="4" t="s">
        <v>213</v>
      </c>
      <c r="D47" s="65">
        <v>13.0372957</v>
      </c>
      <c r="E47" s="65">
        <v>-2.6202469000000002</v>
      </c>
      <c r="F47" s="6">
        <v>44776</v>
      </c>
      <c r="G47" s="350">
        <v>342</v>
      </c>
      <c r="H47" s="354">
        <f t="shared" si="14"/>
        <v>300</v>
      </c>
      <c r="J47" s="384">
        <f t="shared" si="22"/>
        <v>150</v>
      </c>
      <c r="K47" s="362">
        <f>'Downdays summary'!Y27</f>
        <v>99.399999999999991</v>
      </c>
      <c r="L47" s="362">
        <f t="shared" si="15"/>
        <v>50.600000000000009</v>
      </c>
      <c r="M47" s="379">
        <f t="shared" si="16"/>
        <v>45000</v>
      </c>
      <c r="N47" s="380">
        <f t="shared" si="17"/>
        <v>15180.000000000002</v>
      </c>
      <c r="O47" s="381">
        <f t="shared" si="18"/>
        <v>53</v>
      </c>
      <c r="P47" s="362">
        <f>'Downdays summary'!Z27</f>
        <v>37.099999999999994</v>
      </c>
      <c r="Q47" s="362">
        <f t="shared" si="19"/>
        <v>15.900000000000006</v>
      </c>
      <c r="R47" s="382">
        <f t="shared" si="20"/>
        <v>15900</v>
      </c>
      <c r="S47" s="385">
        <f t="shared" si="13"/>
        <v>4770.0000000000018</v>
      </c>
      <c r="T47" s="383">
        <f t="shared" si="21"/>
        <v>19950.000000000004</v>
      </c>
    </row>
    <row r="48" spans="1:23">
      <c r="A48" s="493"/>
      <c r="B48" s="73" t="s">
        <v>64</v>
      </c>
      <c r="C48" s="82" t="s">
        <v>214</v>
      </c>
      <c r="D48" s="65">
        <v>13.0245955</v>
      </c>
      <c r="E48" s="101">
        <v>-2.578408</v>
      </c>
      <c r="F48" s="6">
        <v>44776</v>
      </c>
      <c r="G48" s="350">
        <v>196</v>
      </c>
      <c r="H48" s="354">
        <f t="shared" si="14"/>
        <v>196</v>
      </c>
      <c r="J48" s="384">
        <f t="shared" si="22"/>
        <v>150</v>
      </c>
      <c r="K48" s="362">
        <f>'Downdays summary'!Y28</f>
        <v>97</v>
      </c>
      <c r="L48" s="362">
        <f t="shared" si="15"/>
        <v>53</v>
      </c>
      <c r="M48" s="379">
        <f t="shared" si="16"/>
        <v>29400</v>
      </c>
      <c r="N48" s="380">
        <f t="shared" si="17"/>
        <v>10388</v>
      </c>
      <c r="O48" s="381">
        <f t="shared" si="18"/>
        <v>53</v>
      </c>
      <c r="P48" s="378">
        <f>'Downdays summary'!Z28</f>
        <v>53</v>
      </c>
      <c r="Q48" s="362">
        <f t="shared" si="19"/>
        <v>0</v>
      </c>
      <c r="R48" s="382">
        <f t="shared" si="20"/>
        <v>10388</v>
      </c>
      <c r="S48" s="382">
        <f t="shared" si="13"/>
        <v>0</v>
      </c>
      <c r="T48" s="383">
        <f t="shared" si="21"/>
        <v>10388</v>
      </c>
    </row>
    <row r="49" spans="1:20">
      <c r="A49" s="493"/>
      <c r="B49" s="73" t="s">
        <v>65</v>
      </c>
      <c r="C49" s="4" t="s">
        <v>215</v>
      </c>
      <c r="D49" s="65">
        <v>12.995169199999999</v>
      </c>
      <c r="E49" s="65">
        <v>-2.5910657000000001</v>
      </c>
      <c r="F49" s="6">
        <v>44777</v>
      </c>
      <c r="G49" s="328">
        <v>449</v>
      </c>
      <c r="H49" s="354">
        <f t="shared" si="14"/>
        <v>300</v>
      </c>
      <c r="J49" s="384">
        <f t="shared" si="22"/>
        <v>149</v>
      </c>
      <c r="K49" s="362">
        <v>0</v>
      </c>
      <c r="L49" s="362">
        <f t="shared" si="15"/>
        <v>149</v>
      </c>
      <c r="M49" s="379">
        <f t="shared" si="16"/>
        <v>44700</v>
      </c>
      <c r="N49" s="380">
        <f t="shared" si="17"/>
        <v>44700</v>
      </c>
      <c r="O49" s="381">
        <f t="shared" si="18"/>
        <v>53</v>
      </c>
      <c r="P49" s="362">
        <v>0</v>
      </c>
      <c r="Q49" s="362">
        <f t="shared" si="19"/>
        <v>53</v>
      </c>
      <c r="R49" s="382">
        <f t="shared" si="20"/>
        <v>15900</v>
      </c>
      <c r="S49" s="388">
        <f t="shared" si="13"/>
        <v>15900</v>
      </c>
      <c r="T49" s="383">
        <f t="shared" si="21"/>
        <v>60600</v>
      </c>
    </row>
    <row r="50" spans="1:20">
      <c r="A50" s="493"/>
      <c r="B50" s="73" t="s">
        <v>66</v>
      </c>
      <c r="C50" s="4" t="s">
        <v>216</v>
      </c>
      <c r="D50" s="65">
        <v>12.943788100000001</v>
      </c>
      <c r="E50" s="65">
        <v>-2.5190454999999998</v>
      </c>
      <c r="F50" s="6">
        <v>44775</v>
      </c>
      <c r="G50" s="328">
        <v>169</v>
      </c>
      <c r="H50" s="354">
        <f t="shared" si="14"/>
        <v>169</v>
      </c>
      <c r="J50" s="384">
        <f t="shared" si="22"/>
        <v>151</v>
      </c>
      <c r="K50" s="362">
        <v>0</v>
      </c>
      <c r="L50" s="362">
        <f t="shared" si="15"/>
        <v>151</v>
      </c>
      <c r="M50" s="379">
        <f t="shared" si="16"/>
        <v>25519</v>
      </c>
      <c r="N50" s="380">
        <f t="shared" si="17"/>
        <v>25519</v>
      </c>
      <c r="O50" s="381">
        <f t="shared" si="18"/>
        <v>53</v>
      </c>
      <c r="P50" s="362">
        <v>0</v>
      </c>
      <c r="Q50" s="362">
        <f t="shared" si="19"/>
        <v>53</v>
      </c>
      <c r="R50" s="382">
        <f t="shared" si="20"/>
        <v>8957</v>
      </c>
      <c r="S50" s="388">
        <f t="shared" si="13"/>
        <v>8957</v>
      </c>
      <c r="T50" s="383">
        <f t="shared" si="21"/>
        <v>34476</v>
      </c>
    </row>
    <row r="51" spans="1:20">
      <c r="A51" s="493"/>
      <c r="B51" s="73" t="s">
        <v>67</v>
      </c>
      <c r="C51" s="4" t="s">
        <v>217</v>
      </c>
      <c r="D51" s="101">
        <v>13.052384999999999</v>
      </c>
      <c r="E51" s="65">
        <v>-2.4896058999999999</v>
      </c>
      <c r="F51" s="6">
        <v>44784</v>
      </c>
      <c r="G51" s="328">
        <v>214</v>
      </c>
      <c r="H51" s="354">
        <f t="shared" si="14"/>
        <v>214</v>
      </c>
      <c r="J51" s="384">
        <f t="shared" si="22"/>
        <v>142</v>
      </c>
      <c r="K51" s="362">
        <v>0</v>
      </c>
      <c r="L51" s="362">
        <f t="shared" si="15"/>
        <v>142</v>
      </c>
      <c r="M51" s="379">
        <f t="shared" si="16"/>
        <v>30388</v>
      </c>
      <c r="N51" s="380">
        <f t="shared" si="17"/>
        <v>30388</v>
      </c>
      <c r="O51" s="381">
        <f t="shared" si="18"/>
        <v>53</v>
      </c>
      <c r="P51" s="362">
        <v>0</v>
      </c>
      <c r="Q51" s="362">
        <f t="shared" si="19"/>
        <v>53</v>
      </c>
      <c r="R51" s="382">
        <f t="shared" si="20"/>
        <v>11342</v>
      </c>
      <c r="S51" s="388">
        <f t="shared" si="13"/>
        <v>11342</v>
      </c>
      <c r="T51" s="383">
        <f t="shared" si="21"/>
        <v>41730</v>
      </c>
    </row>
    <row r="52" spans="1:20">
      <c r="A52" s="493"/>
      <c r="B52" s="73" t="s">
        <v>68</v>
      </c>
      <c r="C52" s="4" t="s">
        <v>218</v>
      </c>
      <c r="D52" s="65">
        <v>13.0435111</v>
      </c>
      <c r="E52" s="65">
        <v>-2.4940346</v>
      </c>
      <c r="F52" s="6">
        <v>44778</v>
      </c>
      <c r="G52" s="328">
        <v>245</v>
      </c>
      <c r="H52" s="354">
        <f t="shared" si="14"/>
        <v>245</v>
      </c>
      <c r="J52" s="384">
        <f t="shared" si="22"/>
        <v>148</v>
      </c>
      <c r="K52" s="362">
        <v>0</v>
      </c>
      <c r="L52" s="362">
        <f t="shared" si="15"/>
        <v>148</v>
      </c>
      <c r="M52" s="379">
        <f t="shared" si="16"/>
        <v>36260</v>
      </c>
      <c r="N52" s="380">
        <f t="shared" si="17"/>
        <v>36260</v>
      </c>
      <c r="O52" s="381">
        <f t="shared" si="18"/>
        <v>53</v>
      </c>
      <c r="P52" s="362">
        <v>0</v>
      </c>
      <c r="Q52" s="362">
        <f t="shared" si="19"/>
        <v>53</v>
      </c>
      <c r="R52" s="382">
        <f t="shared" si="20"/>
        <v>12985</v>
      </c>
      <c r="S52" s="388">
        <f t="shared" si="13"/>
        <v>12985</v>
      </c>
      <c r="T52" s="383">
        <f t="shared" si="21"/>
        <v>49245</v>
      </c>
    </row>
    <row r="53" spans="1:20">
      <c r="A53" s="493"/>
      <c r="B53" s="73" t="s">
        <v>69</v>
      </c>
      <c r="C53" s="4" t="s">
        <v>162</v>
      </c>
      <c r="D53" s="101">
        <v>12.937609</v>
      </c>
      <c r="E53" s="65">
        <v>-2.5228472000000002</v>
      </c>
      <c r="F53" s="6">
        <v>44775</v>
      </c>
      <c r="G53" s="350">
        <v>141</v>
      </c>
      <c r="H53" s="354">
        <f t="shared" si="14"/>
        <v>141</v>
      </c>
      <c r="J53" s="384">
        <f t="shared" si="22"/>
        <v>151</v>
      </c>
      <c r="K53" s="362">
        <v>0</v>
      </c>
      <c r="L53" s="362">
        <f t="shared" si="15"/>
        <v>151</v>
      </c>
      <c r="M53" s="379">
        <f t="shared" si="16"/>
        <v>21291</v>
      </c>
      <c r="N53" s="380">
        <f t="shared" si="17"/>
        <v>21291</v>
      </c>
      <c r="O53" s="381">
        <f t="shared" si="18"/>
        <v>53</v>
      </c>
      <c r="P53" s="362">
        <v>0</v>
      </c>
      <c r="Q53" s="362">
        <f t="shared" si="19"/>
        <v>53</v>
      </c>
      <c r="R53" s="382">
        <f t="shared" si="20"/>
        <v>7473</v>
      </c>
      <c r="S53" s="388">
        <f t="shared" si="13"/>
        <v>7473</v>
      </c>
      <c r="T53" s="383">
        <f t="shared" si="21"/>
        <v>28764</v>
      </c>
    </row>
    <row r="54" spans="1:20">
      <c r="A54" s="493"/>
      <c r="B54" s="73" t="s">
        <v>70</v>
      </c>
      <c r="C54" s="4" t="s">
        <v>203</v>
      </c>
      <c r="D54" s="65">
        <v>12.9726511</v>
      </c>
      <c r="E54" s="65">
        <v>-2.4533483</v>
      </c>
      <c r="F54" s="6">
        <v>44783</v>
      </c>
      <c r="G54" s="350">
        <v>150</v>
      </c>
      <c r="H54" s="354">
        <f t="shared" si="14"/>
        <v>150</v>
      </c>
      <c r="J54" s="384">
        <f t="shared" si="22"/>
        <v>143</v>
      </c>
      <c r="K54" s="362">
        <v>0</v>
      </c>
      <c r="L54" s="362">
        <f t="shared" si="15"/>
        <v>143</v>
      </c>
      <c r="M54" s="379">
        <f t="shared" si="16"/>
        <v>21450</v>
      </c>
      <c r="N54" s="380">
        <f t="shared" si="17"/>
        <v>21450</v>
      </c>
      <c r="O54" s="381">
        <f t="shared" si="18"/>
        <v>53</v>
      </c>
      <c r="P54" s="362">
        <v>0</v>
      </c>
      <c r="Q54" s="362">
        <f t="shared" si="19"/>
        <v>53</v>
      </c>
      <c r="R54" s="382">
        <f t="shared" si="20"/>
        <v>7950</v>
      </c>
      <c r="S54" s="388">
        <f t="shared" si="13"/>
        <v>7950</v>
      </c>
      <c r="T54" s="383">
        <f t="shared" si="21"/>
        <v>29400</v>
      </c>
    </row>
    <row r="55" spans="1:20">
      <c r="A55" s="493"/>
      <c r="B55" s="73" t="s">
        <v>71</v>
      </c>
      <c r="C55" s="4" t="s">
        <v>219</v>
      </c>
      <c r="D55" s="65">
        <v>13.2592832</v>
      </c>
      <c r="E55" s="65">
        <v>-2.2801672000000002</v>
      </c>
      <c r="F55" s="6">
        <v>44747</v>
      </c>
      <c r="G55" s="350">
        <v>442</v>
      </c>
      <c r="H55" s="354">
        <f t="shared" si="14"/>
        <v>300</v>
      </c>
      <c r="J55" s="384">
        <f t="shared" si="22"/>
        <v>179</v>
      </c>
      <c r="K55" s="362">
        <v>0</v>
      </c>
      <c r="L55" s="362">
        <f t="shared" si="15"/>
        <v>179</v>
      </c>
      <c r="M55" s="379">
        <f t="shared" si="16"/>
        <v>53700</v>
      </c>
      <c r="N55" s="380">
        <f t="shared" si="17"/>
        <v>53700</v>
      </c>
      <c r="O55" s="381">
        <f t="shared" si="18"/>
        <v>53</v>
      </c>
      <c r="P55" s="362">
        <v>0</v>
      </c>
      <c r="Q55" s="362">
        <f t="shared" si="19"/>
        <v>53</v>
      </c>
      <c r="R55" s="382">
        <f t="shared" si="20"/>
        <v>15900</v>
      </c>
      <c r="S55" s="388">
        <f t="shared" si="13"/>
        <v>15900</v>
      </c>
      <c r="T55" s="383">
        <f t="shared" si="21"/>
        <v>69600</v>
      </c>
    </row>
    <row r="56" spans="1:20">
      <c r="A56" s="493"/>
      <c r="B56" s="83" t="s">
        <v>72</v>
      </c>
      <c r="C56" s="66" t="s">
        <v>220</v>
      </c>
      <c r="D56" s="65">
        <v>13.253055399999999</v>
      </c>
      <c r="E56" s="101">
        <v>-2.2615599999999998</v>
      </c>
      <c r="F56" s="67">
        <v>44735</v>
      </c>
      <c r="G56" s="355">
        <v>421</v>
      </c>
      <c r="H56" s="354">
        <f t="shared" si="14"/>
        <v>300</v>
      </c>
      <c r="J56" s="384">
        <f t="shared" si="22"/>
        <v>191</v>
      </c>
      <c r="K56" s="362">
        <v>0</v>
      </c>
      <c r="L56" s="362">
        <f t="shared" si="15"/>
        <v>191</v>
      </c>
      <c r="M56" s="379">
        <f t="shared" si="16"/>
        <v>57300</v>
      </c>
      <c r="N56" s="380">
        <f t="shared" si="17"/>
        <v>57300</v>
      </c>
      <c r="O56" s="381">
        <f t="shared" si="18"/>
        <v>53</v>
      </c>
      <c r="P56" s="362">
        <v>0</v>
      </c>
      <c r="Q56" s="362">
        <f t="shared" si="19"/>
        <v>53</v>
      </c>
      <c r="R56" s="382">
        <f t="shared" si="20"/>
        <v>15900</v>
      </c>
      <c r="S56" s="388">
        <f t="shared" si="13"/>
        <v>15900</v>
      </c>
      <c r="T56" s="383">
        <f t="shared" si="21"/>
        <v>73200</v>
      </c>
    </row>
    <row r="57" spans="1:20">
      <c r="A57" s="493"/>
      <c r="B57" s="83" t="s">
        <v>73</v>
      </c>
      <c r="C57" s="66" t="s">
        <v>221</v>
      </c>
      <c r="D57" s="65">
        <v>13.2003336</v>
      </c>
      <c r="E57" s="65">
        <v>-2.1874965</v>
      </c>
      <c r="F57" s="67">
        <v>44739</v>
      </c>
      <c r="G57" s="355">
        <v>222</v>
      </c>
      <c r="H57" s="354">
        <f t="shared" si="14"/>
        <v>222</v>
      </c>
      <c r="J57" s="384">
        <f t="shared" si="22"/>
        <v>187</v>
      </c>
      <c r="K57" s="362">
        <v>0</v>
      </c>
      <c r="L57" s="362">
        <f t="shared" si="15"/>
        <v>187</v>
      </c>
      <c r="M57" s="379">
        <f t="shared" si="16"/>
        <v>41514</v>
      </c>
      <c r="N57" s="380">
        <f t="shared" si="17"/>
        <v>41514</v>
      </c>
      <c r="O57" s="381">
        <f t="shared" si="18"/>
        <v>53</v>
      </c>
      <c r="P57" s="362">
        <v>0</v>
      </c>
      <c r="Q57" s="362">
        <f t="shared" si="19"/>
        <v>53</v>
      </c>
      <c r="R57" s="382">
        <f t="shared" si="20"/>
        <v>11766</v>
      </c>
      <c r="S57" s="388">
        <f t="shared" si="13"/>
        <v>11766</v>
      </c>
      <c r="T57" s="383">
        <f t="shared" si="21"/>
        <v>53280</v>
      </c>
    </row>
    <row r="58" spans="1:20">
      <c r="A58" s="493"/>
      <c r="B58" s="83" t="s">
        <v>74</v>
      </c>
      <c r="C58" s="66" t="s">
        <v>222</v>
      </c>
      <c r="D58" s="65">
        <v>13.188815699999999</v>
      </c>
      <c r="E58" s="65">
        <v>-2.1875043000000001</v>
      </c>
      <c r="F58" s="67">
        <v>44748</v>
      </c>
      <c r="G58" s="355">
        <v>202</v>
      </c>
      <c r="H58" s="354">
        <f t="shared" si="14"/>
        <v>202</v>
      </c>
      <c r="J58" s="384">
        <f t="shared" si="22"/>
        <v>178</v>
      </c>
      <c r="K58" s="362">
        <v>0</v>
      </c>
      <c r="L58" s="362">
        <f t="shared" si="15"/>
        <v>178</v>
      </c>
      <c r="M58" s="379">
        <f t="shared" si="16"/>
        <v>35956</v>
      </c>
      <c r="N58" s="380">
        <f t="shared" si="17"/>
        <v>35956</v>
      </c>
      <c r="O58" s="381">
        <f t="shared" si="18"/>
        <v>53</v>
      </c>
      <c r="P58" s="362">
        <v>0</v>
      </c>
      <c r="Q58" s="362">
        <f t="shared" si="19"/>
        <v>53</v>
      </c>
      <c r="R58" s="382">
        <f t="shared" si="20"/>
        <v>10706</v>
      </c>
      <c r="S58" s="388">
        <f t="shared" si="13"/>
        <v>10706</v>
      </c>
      <c r="T58" s="383">
        <f t="shared" si="21"/>
        <v>46662</v>
      </c>
    </row>
    <row r="59" spans="1:20">
      <c r="A59" s="493"/>
      <c r="B59" s="83" t="s">
        <v>75</v>
      </c>
      <c r="C59" s="66" t="s">
        <v>223</v>
      </c>
      <c r="D59" s="65">
        <v>13.2085025</v>
      </c>
      <c r="E59" s="65">
        <v>-2.2249845000000001</v>
      </c>
      <c r="F59" s="67">
        <v>44735</v>
      </c>
      <c r="G59" s="355">
        <v>203</v>
      </c>
      <c r="H59" s="354">
        <f t="shared" si="14"/>
        <v>203</v>
      </c>
      <c r="J59" s="384">
        <f t="shared" si="22"/>
        <v>191</v>
      </c>
      <c r="K59" s="362">
        <v>0</v>
      </c>
      <c r="L59" s="362">
        <f t="shared" si="15"/>
        <v>191</v>
      </c>
      <c r="M59" s="379">
        <f t="shared" si="16"/>
        <v>38773</v>
      </c>
      <c r="N59" s="380">
        <f t="shared" si="17"/>
        <v>38773</v>
      </c>
      <c r="O59" s="381">
        <f t="shared" si="18"/>
        <v>53</v>
      </c>
      <c r="P59" s="362">
        <v>0</v>
      </c>
      <c r="Q59" s="362">
        <f t="shared" si="19"/>
        <v>53</v>
      </c>
      <c r="R59" s="382">
        <f t="shared" si="20"/>
        <v>10759</v>
      </c>
      <c r="S59" s="388">
        <f t="shared" si="13"/>
        <v>10759</v>
      </c>
      <c r="T59" s="383">
        <f t="shared" si="21"/>
        <v>49532</v>
      </c>
    </row>
    <row r="60" spans="1:20" ht="15" thickBot="1">
      <c r="A60" s="494"/>
      <c r="B60" s="92" t="s">
        <v>76</v>
      </c>
      <c r="C60" s="89" t="s">
        <v>224</v>
      </c>
      <c r="D60" s="90">
        <v>13.2334014</v>
      </c>
      <c r="E60" s="90">
        <v>-2.4241282000000002</v>
      </c>
      <c r="F60" s="99">
        <v>44734</v>
      </c>
      <c r="G60" s="352">
        <v>147</v>
      </c>
      <c r="H60" s="356">
        <f t="shared" si="14"/>
        <v>147</v>
      </c>
      <c r="J60" s="389">
        <f t="shared" si="22"/>
        <v>192</v>
      </c>
      <c r="K60" s="390">
        <v>0</v>
      </c>
      <c r="L60" s="390">
        <f t="shared" si="15"/>
        <v>192</v>
      </c>
      <c r="M60" s="379">
        <f t="shared" si="16"/>
        <v>28224</v>
      </c>
      <c r="N60" s="380">
        <f>L60*H60</f>
        <v>28224</v>
      </c>
      <c r="O60" s="381">
        <f t="shared" si="18"/>
        <v>53</v>
      </c>
      <c r="P60" s="390">
        <v>0</v>
      </c>
      <c r="Q60" s="390">
        <f t="shared" si="19"/>
        <v>53</v>
      </c>
      <c r="R60" s="382">
        <f t="shared" si="20"/>
        <v>7791</v>
      </c>
      <c r="S60" s="395">
        <f t="shared" si="13"/>
        <v>7791</v>
      </c>
      <c r="T60" s="383">
        <f t="shared" si="21"/>
        <v>36015</v>
      </c>
    </row>
    <row r="61" spans="1:20" ht="20.45" customHeight="1" thickBot="1">
      <c r="A61" s="196"/>
      <c r="F61" s="197"/>
      <c r="G61" s="419">
        <f>SUM(G35:G41,G43:G60)</f>
        <v>5838</v>
      </c>
      <c r="H61" s="420">
        <f>SUM(H35:H41,H43:H60)</f>
        <v>5351</v>
      </c>
      <c r="J61" s="396">
        <f t="shared" ref="J61:T61" si="23">SUM(J35:J60)</f>
        <v>4212</v>
      </c>
      <c r="K61" s="397">
        <f t="shared" si="23"/>
        <v>196.39999999999998</v>
      </c>
      <c r="L61" s="397">
        <f t="shared" si="23"/>
        <v>4015.6</v>
      </c>
      <c r="M61" s="398">
        <f t="shared" si="23"/>
        <v>903676</v>
      </c>
      <c r="N61" s="399">
        <f t="shared" si="23"/>
        <v>854844</v>
      </c>
      <c r="O61" s="400">
        <f t="shared" si="23"/>
        <v>1378</v>
      </c>
      <c r="P61" s="397">
        <f t="shared" si="23"/>
        <v>91.1</v>
      </c>
      <c r="Q61" s="397">
        <f t="shared" si="23"/>
        <v>1286.9000000000001</v>
      </c>
      <c r="R61" s="398">
        <f t="shared" si="23"/>
        <v>294521</v>
      </c>
      <c r="S61" s="398">
        <f t="shared" si="23"/>
        <v>272833</v>
      </c>
      <c r="T61" s="399">
        <f t="shared" si="23"/>
        <v>1127677</v>
      </c>
    </row>
    <row r="62" spans="1:20">
      <c r="A62" s="196"/>
      <c r="F62" s="197"/>
      <c r="G62" s="331"/>
      <c r="H62" s="331"/>
      <c r="M62" s="334"/>
      <c r="N62" s="334"/>
      <c r="Q62" s="333"/>
      <c r="R62" s="333"/>
      <c r="S62" s="333"/>
      <c r="T62" s="333"/>
    </row>
    <row r="63" spans="1:20" ht="15" thickBot="1"/>
    <row r="64" spans="1:20" ht="44.1" thickBot="1">
      <c r="A64" s="97" t="s">
        <v>3</v>
      </c>
      <c r="B64" s="97" t="s">
        <v>131</v>
      </c>
      <c r="C64" s="97" t="s">
        <v>132</v>
      </c>
      <c r="D64" s="97" t="s">
        <v>133</v>
      </c>
      <c r="E64" s="97" t="s">
        <v>134</v>
      </c>
      <c r="F64" s="97" t="s">
        <v>135</v>
      </c>
      <c r="G64" s="97" t="s">
        <v>199</v>
      </c>
      <c r="H64" s="97" t="s">
        <v>225</v>
      </c>
      <c r="J64" s="98" t="s">
        <v>138</v>
      </c>
      <c r="K64" s="98" t="s">
        <v>139</v>
      </c>
      <c r="L64" s="98" t="s">
        <v>140</v>
      </c>
      <c r="M64" s="98" t="s">
        <v>141</v>
      </c>
      <c r="N64" s="98" t="s">
        <v>142</v>
      </c>
      <c r="O64" s="358" t="s">
        <v>143</v>
      </c>
      <c r="P64" s="98" t="s">
        <v>139</v>
      </c>
      <c r="Q64" s="98" t="s">
        <v>144</v>
      </c>
      <c r="R64" s="98" t="s">
        <v>145</v>
      </c>
      <c r="S64" s="97" t="s">
        <v>146</v>
      </c>
      <c r="T64" s="97" t="s">
        <v>147</v>
      </c>
    </row>
    <row r="65" spans="1:20" ht="14.45" customHeight="1">
      <c r="A65" s="488" t="s">
        <v>16</v>
      </c>
      <c r="B65" s="93" t="s">
        <v>77</v>
      </c>
      <c r="C65" s="94" t="s">
        <v>226</v>
      </c>
      <c r="D65" s="95">
        <v>13.258493400000001</v>
      </c>
      <c r="E65" s="95">
        <v>-2.3295218000000002</v>
      </c>
      <c r="F65" s="96">
        <v>44957</v>
      </c>
      <c r="G65" s="357">
        <v>386</v>
      </c>
      <c r="H65" s="347">
        <f>IF(G65&gt;300,300,G65)</f>
        <v>300</v>
      </c>
      <c r="J65" s="412">
        <v>0</v>
      </c>
      <c r="K65" s="423">
        <v>0</v>
      </c>
      <c r="L65" s="424">
        <f>J65-K65</f>
        <v>0</v>
      </c>
      <c r="M65" s="425">
        <f>H65*J65</f>
        <v>0</v>
      </c>
      <c r="N65" s="426">
        <f>L65*H65</f>
        <v>0</v>
      </c>
      <c r="O65" s="381">
        <f>W$6-F65</f>
        <v>23</v>
      </c>
      <c r="P65" s="378">
        <v>0</v>
      </c>
      <c r="Q65" s="378">
        <f>O65-P65</f>
        <v>23</v>
      </c>
      <c r="R65" s="379">
        <f>O65*H65</f>
        <v>6900</v>
      </c>
      <c r="S65" s="427">
        <f t="shared" ref="S65:S90" si="24">H65*Q65</f>
        <v>6900</v>
      </c>
      <c r="T65" s="379">
        <f>N65+S65</f>
        <v>6900</v>
      </c>
    </row>
    <row r="66" spans="1:20">
      <c r="A66" s="489"/>
      <c r="B66" s="73" t="s">
        <v>78</v>
      </c>
      <c r="C66" s="4" t="s">
        <v>227</v>
      </c>
      <c r="D66" s="85">
        <v>13.361229399999999</v>
      </c>
      <c r="E66" s="85">
        <v>-2.3909341999999998</v>
      </c>
      <c r="F66" s="6">
        <v>44882</v>
      </c>
      <c r="G66" s="348">
        <v>318</v>
      </c>
      <c r="H66" s="347">
        <f t="shared" ref="H66:H90" si="25">IF(G66&gt;300,300,G66)</f>
        <v>300</v>
      </c>
      <c r="J66" s="404">
        <f>W$7-F66</f>
        <v>44</v>
      </c>
      <c r="K66" s="405">
        <v>0</v>
      </c>
      <c r="L66" s="401">
        <f t="shared" ref="L66:L90" si="26">J66-K66</f>
        <v>44</v>
      </c>
      <c r="M66" s="402">
        <f t="shared" ref="M66:M90" si="27">H66*J66</f>
        <v>13200</v>
      </c>
      <c r="N66" s="403">
        <f t="shared" ref="N66:N90" si="28">L66*H66</f>
        <v>13200</v>
      </c>
      <c r="O66" s="387">
        <f t="shared" ref="O66:O90" si="29">W$6-W$8</f>
        <v>53</v>
      </c>
      <c r="P66" s="362">
        <v>0</v>
      </c>
      <c r="Q66" s="362">
        <f t="shared" ref="Q66:Q90" si="30">O66-P66</f>
        <v>53</v>
      </c>
      <c r="R66" s="385">
        <f t="shared" ref="R66:R90" si="31">O66*H66</f>
        <v>15900</v>
      </c>
      <c r="S66" s="406">
        <f t="shared" si="24"/>
        <v>15900</v>
      </c>
      <c r="T66" s="385">
        <f t="shared" ref="T66:T90" si="32">N66+S66</f>
        <v>29100</v>
      </c>
    </row>
    <row r="67" spans="1:20">
      <c r="A67" s="489"/>
      <c r="B67" s="74" t="s">
        <v>79</v>
      </c>
      <c r="C67" s="4" t="s">
        <v>228</v>
      </c>
      <c r="D67" s="85">
        <v>13.3264742</v>
      </c>
      <c r="E67" s="85">
        <v>-2.3842202000000001</v>
      </c>
      <c r="F67" s="6">
        <v>44887</v>
      </c>
      <c r="G67" s="348">
        <v>697</v>
      </c>
      <c r="H67" s="347">
        <f t="shared" si="25"/>
        <v>300</v>
      </c>
      <c r="J67" s="404">
        <f>W$7-F67</f>
        <v>39</v>
      </c>
      <c r="K67" s="405">
        <v>0</v>
      </c>
      <c r="L67" s="401">
        <f t="shared" si="26"/>
        <v>39</v>
      </c>
      <c r="M67" s="402">
        <f t="shared" si="27"/>
        <v>11700</v>
      </c>
      <c r="N67" s="403">
        <f t="shared" si="28"/>
        <v>11700</v>
      </c>
      <c r="O67" s="387">
        <f t="shared" si="29"/>
        <v>53</v>
      </c>
      <c r="P67" s="362">
        <v>0</v>
      </c>
      <c r="Q67" s="362">
        <f t="shared" si="30"/>
        <v>53</v>
      </c>
      <c r="R67" s="385">
        <f t="shared" si="31"/>
        <v>15900</v>
      </c>
      <c r="S67" s="406">
        <f t="shared" si="24"/>
        <v>15900</v>
      </c>
      <c r="T67" s="385">
        <f t="shared" si="32"/>
        <v>27600</v>
      </c>
    </row>
    <row r="68" spans="1:20">
      <c r="A68" s="489"/>
      <c r="B68" s="74" t="s">
        <v>80</v>
      </c>
      <c r="C68" s="4" t="s">
        <v>229</v>
      </c>
      <c r="D68" s="85">
        <v>13.2707481</v>
      </c>
      <c r="E68" s="85">
        <v>-2.3723816000000002</v>
      </c>
      <c r="F68" s="6">
        <v>44882</v>
      </c>
      <c r="G68" s="348">
        <v>171</v>
      </c>
      <c r="H68" s="347">
        <f t="shared" si="25"/>
        <v>171</v>
      </c>
      <c r="J68" s="404">
        <f>W$7-F68</f>
        <v>44</v>
      </c>
      <c r="K68" s="405">
        <v>0</v>
      </c>
      <c r="L68" s="401">
        <f t="shared" si="26"/>
        <v>44</v>
      </c>
      <c r="M68" s="402">
        <f t="shared" si="27"/>
        <v>7524</v>
      </c>
      <c r="N68" s="403">
        <f t="shared" si="28"/>
        <v>7524</v>
      </c>
      <c r="O68" s="387">
        <f t="shared" si="29"/>
        <v>53</v>
      </c>
      <c r="P68" s="362">
        <v>0</v>
      </c>
      <c r="Q68" s="362">
        <f t="shared" si="30"/>
        <v>53</v>
      </c>
      <c r="R68" s="385">
        <f t="shared" si="31"/>
        <v>9063</v>
      </c>
      <c r="S68" s="406">
        <f t="shared" si="24"/>
        <v>9063</v>
      </c>
      <c r="T68" s="385">
        <f t="shared" si="32"/>
        <v>16587</v>
      </c>
    </row>
    <row r="69" spans="1:20">
      <c r="A69" s="489"/>
      <c r="B69" s="74" t="s">
        <v>81</v>
      </c>
      <c r="C69" s="4" t="s">
        <v>230</v>
      </c>
      <c r="D69" s="4">
        <v>13.2491948</v>
      </c>
      <c r="E69" s="4">
        <v>-2.3711734999999998</v>
      </c>
      <c r="F69" s="6">
        <v>44952</v>
      </c>
      <c r="G69" s="348">
        <v>746</v>
      </c>
      <c r="H69" s="347">
        <f t="shared" si="25"/>
        <v>300</v>
      </c>
      <c r="J69" s="404">
        <v>0</v>
      </c>
      <c r="K69" s="405">
        <v>0</v>
      </c>
      <c r="L69" s="401">
        <f t="shared" si="26"/>
        <v>0</v>
      </c>
      <c r="M69" s="402">
        <f t="shared" si="27"/>
        <v>0</v>
      </c>
      <c r="N69" s="403">
        <f t="shared" si="28"/>
        <v>0</v>
      </c>
      <c r="O69" s="387">
        <f>W$6-F69</f>
        <v>28</v>
      </c>
      <c r="P69" s="362">
        <v>0</v>
      </c>
      <c r="Q69" s="362">
        <f t="shared" si="30"/>
        <v>28</v>
      </c>
      <c r="R69" s="385">
        <f t="shared" si="31"/>
        <v>8400</v>
      </c>
      <c r="S69" s="406">
        <f t="shared" si="24"/>
        <v>8400</v>
      </c>
      <c r="T69" s="385">
        <f t="shared" si="32"/>
        <v>8400</v>
      </c>
    </row>
    <row r="70" spans="1:20">
      <c r="A70" s="489"/>
      <c r="B70" s="74" t="s">
        <v>82</v>
      </c>
      <c r="C70" s="4" t="s">
        <v>203</v>
      </c>
      <c r="D70" s="4">
        <v>13.1096535</v>
      </c>
      <c r="E70" s="4">
        <v>-2.3942180999999998</v>
      </c>
      <c r="F70" s="6">
        <v>44942</v>
      </c>
      <c r="G70" s="348">
        <v>296</v>
      </c>
      <c r="H70" s="347">
        <f t="shared" si="25"/>
        <v>296</v>
      </c>
      <c r="J70" s="404">
        <v>0</v>
      </c>
      <c r="K70" s="405">
        <v>0</v>
      </c>
      <c r="L70" s="401">
        <f t="shared" si="26"/>
        <v>0</v>
      </c>
      <c r="M70" s="402">
        <f t="shared" si="27"/>
        <v>0</v>
      </c>
      <c r="N70" s="403">
        <f t="shared" si="28"/>
        <v>0</v>
      </c>
      <c r="O70" s="387">
        <f t="shared" ref="O70:O75" si="33">W$6-F70</f>
        <v>38</v>
      </c>
      <c r="P70" s="362">
        <v>0</v>
      </c>
      <c r="Q70" s="362">
        <f t="shared" si="30"/>
        <v>38</v>
      </c>
      <c r="R70" s="385">
        <f t="shared" si="31"/>
        <v>11248</v>
      </c>
      <c r="S70" s="406">
        <f t="shared" si="24"/>
        <v>11248</v>
      </c>
      <c r="T70" s="385">
        <f t="shared" si="32"/>
        <v>11248</v>
      </c>
    </row>
    <row r="71" spans="1:20">
      <c r="A71" s="489"/>
      <c r="B71" s="74" t="s">
        <v>83</v>
      </c>
      <c r="C71" s="4" t="s">
        <v>231</v>
      </c>
      <c r="D71" s="4">
        <v>13.230948100000001</v>
      </c>
      <c r="E71" s="4">
        <v>-2.2236123000000001</v>
      </c>
      <c r="F71" s="6">
        <v>44960</v>
      </c>
      <c r="G71" s="348">
        <v>479</v>
      </c>
      <c r="H71" s="347">
        <f t="shared" si="25"/>
        <v>300</v>
      </c>
      <c r="J71" s="404">
        <v>0</v>
      </c>
      <c r="K71" s="405">
        <v>0</v>
      </c>
      <c r="L71" s="401">
        <f t="shared" si="26"/>
        <v>0</v>
      </c>
      <c r="M71" s="402">
        <f t="shared" si="27"/>
        <v>0</v>
      </c>
      <c r="N71" s="403">
        <f t="shared" si="28"/>
        <v>0</v>
      </c>
      <c r="O71" s="387">
        <f t="shared" si="33"/>
        <v>20</v>
      </c>
      <c r="P71" s="362">
        <v>0</v>
      </c>
      <c r="Q71" s="362">
        <f t="shared" si="30"/>
        <v>20</v>
      </c>
      <c r="R71" s="385">
        <f t="shared" si="31"/>
        <v>6000</v>
      </c>
      <c r="S71" s="406">
        <f t="shared" si="24"/>
        <v>6000</v>
      </c>
      <c r="T71" s="385">
        <f t="shared" si="32"/>
        <v>6000</v>
      </c>
    </row>
    <row r="72" spans="1:20">
      <c r="A72" s="489"/>
      <c r="B72" s="74" t="s">
        <v>84</v>
      </c>
      <c r="C72" s="4" t="s">
        <v>232</v>
      </c>
      <c r="D72" s="4">
        <v>13.340073500000001</v>
      </c>
      <c r="E72" s="4">
        <v>-2.3264106</v>
      </c>
      <c r="F72" s="6">
        <v>44959</v>
      </c>
      <c r="G72" s="348">
        <v>271</v>
      </c>
      <c r="H72" s="347">
        <f t="shared" si="25"/>
        <v>271</v>
      </c>
      <c r="J72" s="404">
        <v>0</v>
      </c>
      <c r="K72" s="405">
        <v>0</v>
      </c>
      <c r="L72" s="401">
        <f t="shared" si="26"/>
        <v>0</v>
      </c>
      <c r="M72" s="402">
        <f t="shared" si="27"/>
        <v>0</v>
      </c>
      <c r="N72" s="403">
        <f t="shared" si="28"/>
        <v>0</v>
      </c>
      <c r="O72" s="387">
        <f t="shared" si="33"/>
        <v>21</v>
      </c>
      <c r="P72" s="362">
        <v>0</v>
      </c>
      <c r="Q72" s="362">
        <f t="shared" si="30"/>
        <v>21</v>
      </c>
      <c r="R72" s="385">
        <f t="shared" si="31"/>
        <v>5691</v>
      </c>
      <c r="S72" s="406">
        <f t="shared" si="24"/>
        <v>5691</v>
      </c>
      <c r="T72" s="385">
        <f t="shared" si="32"/>
        <v>5691</v>
      </c>
    </row>
    <row r="73" spans="1:20">
      <c r="A73" s="489"/>
      <c r="B73" s="74" t="s">
        <v>85</v>
      </c>
      <c r="C73" s="4" t="s">
        <v>221</v>
      </c>
      <c r="D73" s="4">
        <v>13.1423118</v>
      </c>
      <c r="E73" s="4">
        <v>-2.4065178999999999</v>
      </c>
      <c r="F73" s="6">
        <v>44961</v>
      </c>
      <c r="G73" s="348">
        <v>484</v>
      </c>
      <c r="H73" s="347">
        <f t="shared" si="25"/>
        <v>300</v>
      </c>
      <c r="J73" s="404">
        <v>0</v>
      </c>
      <c r="K73" s="405">
        <v>0</v>
      </c>
      <c r="L73" s="401">
        <f t="shared" si="26"/>
        <v>0</v>
      </c>
      <c r="M73" s="402">
        <f t="shared" si="27"/>
        <v>0</v>
      </c>
      <c r="N73" s="403">
        <f t="shared" si="28"/>
        <v>0</v>
      </c>
      <c r="O73" s="387">
        <f t="shared" si="33"/>
        <v>19</v>
      </c>
      <c r="P73" s="362">
        <v>0</v>
      </c>
      <c r="Q73" s="362">
        <f t="shared" si="30"/>
        <v>19</v>
      </c>
      <c r="R73" s="385">
        <f t="shared" si="31"/>
        <v>5700</v>
      </c>
      <c r="S73" s="406">
        <f t="shared" si="24"/>
        <v>5700</v>
      </c>
      <c r="T73" s="385">
        <f t="shared" si="32"/>
        <v>5700</v>
      </c>
    </row>
    <row r="74" spans="1:20">
      <c r="A74" s="489"/>
      <c r="B74" s="75" t="s">
        <v>86</v>
      </c>
      <c r="C74" s="66" t="s">
        <v>233</v>
      </c>
      <c r="D74" s="66">
        <v>13.139974799999999</v>
      </c>
      <c r="E74" s="66">
        <v>-2.4081524000000001</v>
      </c>
      <c r="F74" s="67">
        <v>44961</v>
      </c>
      <c r="G74" s="349">
        <v>211</v>
      </c>
      <c r="H74" s="347">
        <f t="shared" si="25"/>
        <v>211</v>
      </c>
      <c r="J74" s="404">
        <v>0</v>
      </c>
      <c r="K74" s="405">
        <v>0</v>
      </c>
      <c r="L74" s="401">
        <f t="shared" si="26"/>
        <v>0</v>
      </c>
      <c r="M74" s="402">
        <f t="shared" si="27"/>
        <v>0</v>
      </c>
      <c r="N74" s="403">
        <f t="shared" si="28"/>
        <v>0</v>
      </c>
      <c r="O74" s="387">
        <f t="shared" si="33"/>
        <v>19</v>
      </c>
      <c r="P74" s="362">
        <v>0</v>
      </c>
      <c r="Q74" s="362">
        <f t="shared" si="30"/>
        <v>19</v>
      </c>
      <c r="R74" s="385">
        <f t="shared" si="31"/>
        <v>4009</v>
      </c>
      <c r="S74" s="406">
        <f t="shared" si="24"/>
        <v>4009</v>
      </c>
      <c r="T74" s="385">
        <f t="shared" si="32"/>
        <v>4009</v>
      </c>
    </row>
    <row r="75" spans="1:20">
      <c r="A75" s="489"/>
      <c r="B75" s="73" t="s">
        <v>87</v>
      </c>
      <c r="C75" s="4" t="s">
        <v>234</v>
      </c>
      <c r="D75" s="65">
        <v>13.1803048</v>
      </c>
      <c r="E75" s="65">
        <v>-2.2964069</v>
      </c>
      <c r="F75" s="6">
        <v>44960</v>
      </c>
      <c r="G75" s="350">
        <v>185</v>
      </c>
      <c r="H75" s="347">
        <f t="shared" si="25"/>
        <v>185</v>
      </c>
      <c r="J75" s="404">
        <f t="shared" ref="J75:J89" si="34">W$7-F76</f>
        <v>42</v>
      </c>
      <c r="K75" s="405">
        <v>0</v>
      </c>
      <c r="L75" s="401">
        <f t="shared" si="26"/>
        <v>42</v>
      </c>
      <c r="M75" s="402">
        <f t="shared" si="27"/>
        <v>7770</v>
      </c>
      <c r="N75" s="403">
        <f t="shared" si="28"/>
        <v>7770</v>
      </c>
      <c r="O75" s="387">
        <f t="shared" si="33"/>
        <v>20</v>
      </c>
      <c r="P75" s="362">
        <v>0</v>
      </c>
      <c r="Q75" s="362">
        <f t="shared" si="30"/>
        <v>20</v>
      </c>
      <c r="R75" s="385">
        <f t="shared" si="31"/>
        <v>3700</v>
      </c>
      <c r="S75" s="406">
        <f t="shared" si="24"/>
        <v>3700</v>
      </c>
      <c r="T75" s="385">
        <f t="shared" si="32"/>
        <v>11470</v>
      </c>
    </row>
    <row r="76" spans="1:20">
      <c r="A76" s="489"/>
      <c r="B76" s="73" t="s">
        <v>88</v>
      </c>
      <c r="C76" s="4" t="s">
        <v>235</v>
      </c>
      <c r="D76" s="101">
        <v>13.202983</v>
      </c>
      <c r="E76" s="65">
        <v>-2.3051876999999998</v>
      </c>
      <c r="F76" s="6">
        <v>44884</v>
      </c>
      <c r="G76" s="350">
        <v>563</v>
      </c>
      <c r="H76" s="347">
        <f t="shared" si="25"/>
        <v>300</v>
      </c>
      <c r="J76" s="404">
        <f t="shared" si="34"/>
        <v>11</v>
      </c>
      <c r="K76" s="405">
        <v>0</v>
      </c>
      <c r="L76" s="401">
        <f t="shared" si="26"/>
        <v>11</v>
      </c>
      <c r="M76" s="402">
        <f t="shared" si="27"/>
        <v>3300</v>
      </c>
      <c r="N76" s="403">
        <f t="shared" si="28"/>
        <v>3300</v>
      </c>
      <c r="O76" s="387">
        <f t="shared" si="29"/>
        <v>53</v>
      </c>
      <c r="P76" s="362">
        <v>0</v>
      </c>
      <c r="Q76" s="362">
        <f t="shared" si="30"/>
        <v>53</v>
      </c>
      <c r="R76" s="385">
        <f t="shared" si="31"/>
        <v>15900</v>
      </c>
      <c r="S76" s="406">
        <f t="shared" si="24"/>
        <v>15900</v>
      </c>
      <c r="T76" s="385">
        <f t="shared" si="32"/>
        <v>19200</v>
      </c>
    </row>
    <row r="77" spans="1:20">
      <c r="A77" s="489"/>
      <c r="B77" s="73" t="s">
        <v>89</v>
      </c>
      <c r="C77" s="237" t="s">
        <v>236</v>
      </c>
      <c r="D77" s="65">
        <v>13.246550299999999</v>
      </c>
      <c r="E77" s="65">
        <v>-2.2760829</v>
      </c>
      <c r="F77" s="6">
        <v>44915</v>
      </c>
      <c r="G77" s="350">
        <v>233</v>
      </c>
      <c r="H77" s="347">
        <f t="shared" si="25"/>
        <v>233</v>
      </c>
      <c r="J77" s="404">
        <f t="shared" si="34"/>
        <v>15</v>
      </c>
      <c r="K77" s="405">
        <v>0</v>
      </c>
      <c r="L77" s="401">
        <f t="shared" si="26"/>
        <v>15</v>
      </c>
      <c r="M77" s="402">
        <f t="shared" si="27"/>
        <v>3495</v>
      </c>
      <c r="N77" s="403">
        <f t="shared" si="28"/>
        <v>3495</v>
      </c>
      <c r="O77" s="387">
        <f t="shared" si="29"/>
        <v>53</v>
      </c>
      <c r="P77" s="362">
        <v>0</v>
      </c>
      <c r="Q77" s="362">
        <f t="shared" si="30"/>
        <v>53</v>
      </c>
      <c r="R77" s="385">
        <f t="shared" si="31"/>
        <v>12349</v>
      </c>
      <c r="S77" s="406">
        <f t="shared" si="24"/>
        <v>12349</v>
      </c>
      <c r="T77" s="385">
        <f t="shared" si="32"/>
        <v>15844</v>
      </c>
    </row>
    <row r="78" spans="1:20">
      <c r="A78" s="489"/>
      <c r="B78" s="73" t="s">
        <v>90</v>
      </c>
      <c r="C78" s="78" t="s">
        <v>237</v>
      </c>
      <c r="D78" s="65">
        <v>13.1628588</v>
      </c>
      <c r="E78" s="65">
        <v>-2.2383947000000002</v>
      </c>
      <c r="F78" s="6">
        <v>44911</v>
      </c>
      <c r="G78" s="328">
        <v>553</v>
      </c>
      <c r="H78" s="347">
        <f t="shared" si="25"/>
        <v>300</v>
      </c>
      <c r="J78" s="404">
        <f t="shared" si="34"/>
        <v>37</v>
      </c>
      <c r="K78" s="405">
        <v>0</v>
      </c>
      <c r="L78" s="401">
        <f t="shared" si="26"/>
        <v>37</v>
      </c>
      <c r="M78" s="402">
        <f t="shared" si="27"/>
        <v>11100</v>
      </c>
      <c r="N78" s="403">
        <f t="shared" si="28"/>
        <v>11100</v>
      </c>
      <c r="O78" s="387">
        <f t="shared" si="29"/>
        <v>53</v>
      </c>
      <c r="P78" s="362">
        <v>0</v>
      </c>
      <c r="Q78" s="362">
        <f t="shared" si="30"/>
        <v>53</v>
      </c>
      <c r="R78" s="385">
        <f t="shared" si="31"/>
        <v>15900</v>
      </c>
      <c r="S78" s="406">
        <f t="shared" si="24"/>
        <v>15900</v>
      </c>
      <c r="T78" s="385">
        <f t="shared" si="32"/>
        <v>27000</v>
      </c>
    </row>
    <row r="79" spans="1:20">
      <c r="A79" s="489"/>
      <c r="B79" s="73" t="s">
        <v>91</v>
      </c>
      <c r="C79" s="237" t="s">
        <v>238</v>
      </c>
      <c r="D79" s="101">
        <v>13.141745999999999</v>
      </c>
      <c r="E79" s="65">
        <v>-2.2871796999999998</v>
      </c>
      <c r="F79" s="6">
        <v>44889</v>
      </c>
      <c r="G79" s="328">
        <v>261</v>
      </c>
      <c r="H79" s="347">
        <f t="shared" si="25"/>
        <v>261</v>
      </c>
      <c r="J79" s="404">
        <f t="shared" si="34"/>
        <v>38</v>
      </c>
      <c r="K79" s="405">
        <v>0</v>
      </c>
      <c r="L79" s="401">
        <f t="shared" si="26"/>
        <v>38</v>
      </c>
      <c r="M79" s="402">
        <f t="shared" si="27"/>
        <v>9918</v>
      </c>
      <c r="N79" s="403">
        <f t="shared" si="28"/>
        <v>9918</v>
      </c>
      <c r="O79" s="387">
        <f t="shared" si="29"/>
        <v>53</v>
      </c>
      <c r="P79" s="362">
        <v>0</v>
      </c>
      <c r="Q79" s="362">
        <f t="shared" si="30"/>
        <v>53</v>
      </c>
      <c r="R79" s="385">
        <f t="shared" si="31"/>
        <v>13833</v>
      </c>
      <c r="S79" s="406">
        <f t="shared" si="24"/>
        <v>13833</v>
      </c>
      <c r="T79" s="385">
        <f t="shared" si="32"/>
        <v>23751</v>
      </c>
    </row>
    <row r="80" spans="1:20">
      <c r="A80" s="489"/>
      <c r="B80" s="73" t="s">
        <v>92</v>
      </c>
      <c r="C80" s="78" t="s">
        <v>239</v>
      </c>
      <c r="D80" s="65">
        <v>13.1755762</v>
      </c>
      <c r="E80" s="65">
        <v>-2.4254840999999998</v>
      </c>
      <c r="F80" s="6">
        <v>44888</v>
      </c>
      <c r="G80" s="328">
        <v>885</v>
      </c>
      <c r="H80" s="347">
        <f t="shared" si="25"/>
        <v>300</v>
      </c>
      <c r="J80" s="404">
        <f t="shared" si="34"/>
        <v>38</v>
      </c>
      <c r="K80" s="405">
        <v>0</v>
      </c>
      <c r="L80" s="401">
        <f t="shared" si="26"/>
        <v>38</v>
      </c>
      <c r="M80" s="402">
        <f t="shared" si="27"/>
        <v>11400</v>
      </c>
      <c r="N80" s="403">
        <f t="shared" si="28"/>
        <v>11400</v>
      </c>
      <c r="O80" s="387">
        <f t="shared" si="29"/>
        <v>53</v>
      </c>
      <c r="P80" s="362">
        <v>0</v>
      </c>
      <c r="Q80" s="362">
        <f t="shared" si="30"/>
        <v>53</v>
      </c>
      <c r="R80" s="385">
        <f t="shared" si="31"/>
        <v>15900</v>
      </c>
      <c r="S80" s="406">
        <f t="shared" si="24"/>
        <v>15900</v>
      </c>
      <c r="T80" s="385">
        <f t="shared" si="32"/>
        <v>27300</v>
      </c>
    </row>
    <row r="81" spans="1:20">
      <c r="A81" s="489"/>
      <c r="B81" s="73" t="s">
        <v>93</v>
      </c>
      <c r="C81" s="4" t="s">
        <v>240</v>
      </c>
      <c r="D81" s="101">
        <v>13.171397000000001</v>
      </c>
      <c r="E81" s="65">
        <v>-2.4323356999999999</v>
      </c>
      <c r="F81" s="6">
        <v>44888</v>
      </c>
      <c r="G81" s="328">
        <v>226</v>
      </c>
      <c r="H81" s="347">
        <f t="shared" si="25"/>
        <v>226</v>
      </c>
      <c r="J81" s="404">
        <f t="shared" si="34"/>
        <v>38</v>
      </c>
      <c r="K81" s="405">
        <v>0</v>
      </c>
      <c r="L81" s="401">
        <f t="shared" si="26"/>
        <v>38</v>
      </c>
      <c r="M81" s="402">
        <f t="shared" si="27"/>
        <v>8588</v>
      </c>
      <c r="N81" s="403">
        <f t="shared" si="28"/>
        <v>8588</v>
      </c>
      <c r="O81" s="387">
        <f t="shared" si="29"/>
        <v>53</v>
      </c>
      <c r="P81" s="362">
        <v>0</v>
      </c>
      <c r="Q81" s="362">
        <f t="shared" si="30"/>
        <v>53</v>
      </c>
      <c r="R81" s="385">
        <f t="shared" si="31"/>
        <v>11978</v>
      </c>
      <c r="S81" s="406">
        <f t="shared" si="24"/>
        <v>11978</v>
      </c>
      <c r="T81" s="385">
        <f t="shared" si="32"/>
        <v>20566</v>
      </c>
    </row>
    <row r="82" spans="1:20">
      <c r="A82" s="489"/>
      <c r="B82" s="73" t="s">
        <v>94</v>
      </c>
      <c r="C82" s="4" t="s">
        <v>241</v>
      </c>
      <c r="D82" s="236">
        <v>13.1701126</v>
      </c>
      <c r="E82" s="236">
        <v>-2.4344773000000002</v>
      </c>
      <c r="F82" s="6">
        <v>44888</v>
      </c>
      <c r="G82" s="328">
        <v>487</v>
      </c>
      <c r="H82" s="347">
        <f t="shared" si="25"/>
        <v>300</v>
      </c>
      <c r="J82" s="404">
        <f t="shared" si="34"/>
        <v>14</v>
      </c>
      <c r="K82" s="405">
        <v>0</v>
      </c>
      <c r="L82" s="401">
        <f t="shared" si="26"/>
        <v>14</v>
      </c>
      <c r="M82" s="402">
        <f t="shared" si="27"/>
        <v>4200</v>
      </c>
      <c r="N82" s="403">
        <f t="shared" si="28"/>
        <v>4200</v>
      </c>
      <c r="O82" s="387">
        <f t="shared" si="29"/>
        <v>53</v>
      </c>
      <c r="P82" s="362">
        <v>0</v>
      </c>
      <c r="Q82" s="362">
        <f t="shared" si="30"/>
        <v>53</v>
      </c>
      <c r="R82" s="385">
        <f t="shared" si="31"/>
        <v>15900</v>
      </c>
      <c r="S82" s="406">
        <f t="shared" si="24"/>
        <v>15900</v>
      </c>
      <c r="T82" s="385">
        <f t="shared" si="32"/>
        <v>20100</v>
      </c>
    </row>
    <row r="83" spans="1:20">
      <c r="A83" s="489"/>
      <c r="B83" s="73" t="s">
        <v>95</v>
      </c>
      <c r="C83" s="4" t="s">
        <v>242</v>
      </c>
      <c r="D83" s="101">
        <v>13.270638</v>
      </c>
      <c r="E83" s="65">
        <v>-2.1926494999999999</v>
      </c>
      <c r="F83" s="6">
        <v>44912</v>
      </c>
      <c r="G83" s="328">
        <v>258</v>
      </c>
      <c r="H83" s="347">
        <f t="shared" si="25"/>
        <v>258</v>
      </c>
      <c r="J83" s="404">
        <f t="shared" si="34"/>
        <v>14</v>
      </c>
      <c r="K83" s="405">
        <v>0</v>
      </c>
      <c r="L83" s="401">
        <f t="shared" si="26"/>
        <v>14</v>
      </c>
      <c r="M83" s="402">
        <f t="shared" si="27"/>
        <v>3612</v>
      </c>
      <c r="N83" s="403">
        <f t="shared" si="28"/>
        <v>3612</v>
      </c>
      <c r="O83" s="387">
        <f t="shared" si="29"/>
        <v>53</v>
      </c>
      <c r="P83" s="362">
        <v>0</v>
      </c>
      <c r="Q83" s="362">
        <f t="shared" si="30"/>
        <v>53</v>
      </c>
      <c r="R83" s="385">
        <f t="shared" si="31"/>
        <v>13674</v>
      </c>
      <c r="S83" s="406">
        <f t="shared" si="24"/>
        <v>13674</v>
      </c>
      <c r="T83" s="385">
        <f t="shared" si="32"/>
        <v>17286</v>
      </c>
    </row>
    <row r="84" spans="1:20">
      <c r="A84" s="489"/>
      <c r="B84" s="73" t="s">
        <v>96</v>
      </c>
      <c r="C84" s="4" t="s">
        <v>243</v>
      </c>
      <c r="D84" s="65">
        <v>13.271712600000001</v>
      </c>
      <c r="E84" s="65">
        <v>-2.2600392999999999</v>
      </c>
      <c r="F84" s="6">
        <v>44912</v>
      </c>
      <c r="G84" s="350">
        <v>262</v>
      </c>
      <c r="H84" s="347">
        <f t="shared" si="25"/>
        <v>262</v>
      </c>
      <c r="J84" s="404">
        <f t="shared" si="34"/>
        <v>12</v>
      </c>
      <c r="K84" s="405">
        <v>0</v>
      </c>
      <c r="L84" s="401">
        <f t="shared" si="26"/>
        <v>12</v>
      </c>
      <c r="M84" s="402">
        <f t="shared" si="27"/>
        <v>3144</v>
      </c>
      <c r="N84" s="403">
        <f t="shared" si="28"/>
        <v>3144</v>
      </c>
      <c r="O84" s="387">
        <f t="shared" si="29"/>
        <v>53</v>
      </c>
      <c r="P84" s="362">
        <v>0</v>
      </c>
      <c r="Q84" s="362">
        <f t="shared" si="30"/>
        <v>53</v>
      </c>
      <c r="R84" s="385">
        <f t="shared" si="31"/>
        <v>13886</v>
      </c>
      <c r="S84" s="406">
        <f t="shared" si="24"/>
        <v>13886</v>
      </c>
      <c r="T84" s="385">
        <f t="shared" si="32"/>
        <v>17030</v>
      </c>
    </row>
    <row r="85" spans="1:20">
      <c r="A85" s="489"/>
      <c r="B85" s="73" t="s">
        <v>97</v>
      </c>
      <c r="C85" s="4" t="s">
        <v>244</v>
      </c>
      <c r="D85" s="65">
        <v>13.273856200000001</v>
      </c>
      <c r="E85" s="65">
        <v>-2.2794929000000002</v>
      </c>
      <c r="F85" s="6">
        <v>44914</v>
      </c>
      <c r="G85" s="350">
        <v>271</v>
      </c>
      <c r="H85" s="347">
        <f t="shared" si="25"/>
        <v>271</v>
      </c>
      <c r="J85" s="404">
        <f t="shared" si="34"/>
        <v>37</v>
      </c>
      <c r="K85" s="405">
        <v>0</v>
      </c>
      <c r="L85" s="401">
        <f t="shared" si="26"/>
        <v>37</v>
      </c>
      <c r="M85" s="402">
        <f t="shared" si="27"/>
        <v>10027</v>
      </c>
      <c r="N85" s="403">
        <f t="shared" si="28"/>
        <v>10027</v>
      </c>
      <c r="O85" s="387">
        <f t="shared" si="29"/>
        <v>53</v>
      </c>
      <c r="P85" s="362">
        <v>0</v>
      </c>
      <c r="Q85" s="362">
        <f t="shared" si="30"/>
        <v>53</v>
      </c>
      <c r="R85" s="385">
        <f t="shared" si="31"/>
        <v>14363</v>
      </c>
      <c r="S85" s="406">
        <f t="shared" si="24"/>
        <v>14363</v>
      </c>
      <c r="T85" s="385">
        <f t="shared" si="32"/>
        <v>24390</v>
      </c>
    </row>
    <row r="86" spans="1:20">
      <c r="A86" s="489"/>
      <c r="B86" s="73" t="s">
        <v>98</v>
      </c>
      <c r="C86" s="4" t="s">
        <v>245</v>
      </c>
      <c r="D86" s="65">
        <v>13.214521100000001</v>
      </c>
      <c r="E86" s="65">
        <v>-2.3552094000000001</v>
      </c>
      <c r="F86" s="6">
        <v>44889</v>
      </c>
      <c r="G86" s="350">
        <v>536</v>
      </c>
      <c r="H86" s="347">
        <f t="shared" si="25"/>
        <v>300</v>
      </c>
      <c r="J86" s="404">
        <f t="shared" si="34"/>
        <v>43</v>
      </c>
      <c r="K86" s="405">
        <v>0</v>
      </c>
      <c r="L86" s="401">
        <f t="shared" si="26"/>
        <v>43</v>
      </c>
      <c r="M86" s="402">
        <f t="shared" si="27"/>
        <v>12900</v>
      </c>
      <c r="N86" s="403">
        <f t="shared" si="28"/>
        <v>12900</v>
      </c>
      <c r="O86" s="387">
        <f t="shared" si="29"/>
        <v>53</v>
      </c>
      <c r="P86" s="362">
        <v>0</v>
      </c>
      <c r="Q86" s="362">
        <f t="shared" si="30"/>
        <v>53</v>
      </c>
      <c r="R86" s="385">
        <f t="shared" si="31"/>
        <v>15900</v>
      </c>
      <c r="S86" s="406">
        <f t="shared" si="24"/>
        <v>15900</v>
      </c>
      <c r="T86" s="385">
        <f t="shared" si="32"/>
        <v>28800</v>
      </c>
    </row>
    <row r="87" spans="1:20">
      <c r="A87" s="489"/>
      <c r="B87" s="73" t="s">
        <v>99</v>
      </c>
      <c r="C87" s="4" t="s">
        <v>246</v>
      </c>
      <c r="D87" s="65">
        <v>13.207155800000001</v>
      </c>
      <c r="E87" s="65">
        <v>-2.3407106999999998</v>
      </c>
      <c r="F87" s="6">
        <v>44883</v>
      </c>
      <c r="G87" s="350">
        <v>379</v>
      </c>
      <c r="H87" s="347">
        <f t="shared" si="25"/>
        <v>300</v>
      </c>
      <c r="J87" s="404">
        <f t="shared" si="34"/>
        <v>42</v>
      </c>
      <c r="K87" s="405">
        <v>0</v>
      </c>
      <c r="L87" s="401">
        <f t="shared" si="26"/>
        <v>42</v>
      </c>
      <c r="M87" s="402">
        <f t="shared" si="27"/>
        <v>12600</v>
      </c>
      <c r="N87" s="403">
        <f t="shared" si="28"/>
        <v>12600</v>
      </c>
      <c r="O87" s="387">
        <f t="shared" si="29"/>
        <v>53</v>
      </c>
      <c r="P87" s="362">
        <v>0</v>
      </c>
      <c r="Q87" s="362">
        <f t="shared" si="30"/>
        <v>53</v>
      </c>
      <c r="R87" s="385">
        <f t="shared" si="31"/>
        <v>15900</v>
      </c>
      <c r="S87" s="406">
        <f t="shared" si="24"/>
        <v>15900</v>
      </c>
      <c r="T87" s="385">
        <f t="shared" si="32"/>
        <v>28500</v>
      </c>
    </row>
    <row r="88" spans="1:20">
      <c r="A88" s="489"/>
      <c r="B88" s="73" t="s">
        <v>100</v>
      </c>
      <c r="C88" s="4" t="s">
        <v>247</v>
      </c>
      <c r="D88" s="65">
        <v>13.208548199999999</v>
      </c>
      <c r="E88" s="65">
        <v>-2.3359958999999999</v>
      </c>
      <c r="F88" s="6">
        <v>44884</v>
      </c>
      <c r="G88" s="350">
        <v>329</v>
      </c>
      <c r="H88" s="347">
        <f t="shared" si="25"/>
        <v>300</v>
      </c>
      <c r="J88" s="404">
        <f t="shared" si="34"/>
        <v>43</v>
      </c>
      <c r="K88" s="405">
        <v>0</v>
      </c>
      <c r="L88" s="401">
        <f t="shared" si="26"/>
        <v>43</v>
      </c>
      <c r="M88" s="402">
        <f t="shared" si="27"/>
        <v>12900</v>
      </c>
      <c r="N88" s="403">
        <f t="shared" si="28"/>
        <v>12900</v>
      </c>
      <c r="O88" s="387">
        <f t="shared" si="29"/>
        <v>53</v>
      </c>
      <c r="P88" s="362">
        <v>0</v>
      </c>
      <c r="Q88" s="362">
        <f t="shared" si="30"/>
        <v>53</v>
      </c>
      <c r="R88" s="385">
        <f t="shared" si="31"/>
        <v>15900</v>
      </c>
      <c r="S88" s="406">
        <f t="shared" si="24"/>
        <v>15900</v>
      </c>
      <c r="T88" s="385">
        <f t="shared" si="32"/>
        <v>28800</v>
      </c>
    </row>
    <row r="89" spans="1:20">
      <c r="A89" s="489"/>
      <c r="B89" s="73" t="s">
        <v>101</v>
      </c>
      <c r="C89" s="4" t="s">
        <v>189</v>
      </c>
      <c r="D89" s="65">
        <v>13.2073754</v>
      </c>
      <c r="E89" s="65">
        <v>-2.3308094000000001</v>
      </c>
      <c r="F89" s="6">
        <v>44883</v>
      </c>
      <c r="G89" s="350">
        <v>351</v>
      </c>
      <c r="H89" s="347">
        <f t="shared" si="25"/>
        <v>300</v>
      </c>
      <c r="J89" s="404">
        <f t="shared" si="34"/>
        <v>43</v>
      </c>
      <c r="K89" s="405">
        <v>0</v>
      </c>
      <c r="L89" s="401">
        <f t="shared" si="26"/>
        <v>43</v>
      </c>
      <c r="M89" s="402">
        <f t="shared" si="27"/>
        <v>12900</v>
      </c>
      <c r="N89" s="403">
        <f t="shared" si="28"/>
        <v>12900</v>
      </c>
      <c r="O89" s="387">
        <f t="shared" si="29"/>
        <v>53</v>
      </c>
      <c r="P89" s="362">
        <v>0</v>
      </c>
      <c r="Q89" s="362">
        <f t="shared" si="30"/>
        <v>53</v>
      </c>
      <c r="R89" s="385">
        <f t="shared" si="31"/>
        <v>15900</v>
      </c>
      <c r="S89" s="406">
        <f t="shared" si="24"/>
        <v>15900</v>
      </c>
      <c r="T89" s="385">
        <f t="shared" si="32"/>
        <v>28800</v>
      </c>
    </row>
    <row r="90" spans="1:20" ht="15" thickBot="1">
      <c r="A90" s="490"/>
      <c r="B90" s="202" t="s">
        <v>102</v>
      </c>
      <c r="C90" s="89" t="s">
        <v>248</v>
      </c>
      <c r="D90" s="90">
        <v>13.204503300000001</v>
      </c>
      <c r="E90" s="103">
        <v>-2.3321179999999999</v>
      </c>
      <c r="F90" s="91">
        <v>44883</v>
      </c>
      <c r="G90" s="352">
        <v>352</v>
      </c>
      <c r="H90" s="353">
        <f t="shared" si="25"/>
        <v>300</v>
      </c>
      <c r="J90" s="407">
        <f>W$7-F90</f>
        <v>43</v>
      </c>
      <c r="K90" s="408">
        <v>0</v>
      </c>
      <c r="L90" s="401">
        <f t="shared" si="26"/>
        <v>43</v>
      </c>
      <c r="M90" s="409">
        <f t="shared" si="27"/>
        <v>12900</v>
      </c>
      <c r="N90" s="410">
        <f t="shared" si="28"/>
        <v>12900</v>
      </c>
      <c r="O90" s="393">
        <f t="shared" si="29"/>
        <v>53</v>
      </c>
      <c r="P90" s="390">
        <v>0</v>
      </c>
      <c r="Q90" s="390">
        <f t="shared" si="30"/>
        <v>53</v>
      </c>
      <c r="R90" s="391">
        <f t="shared" si="31"/>
        <v>15900</v>
      </c>
      <c r="S90" s="411">
        <f t="shared" si="24"/>
        <v>15900</v>
      </c>
      <c r="T90" s="391">
        <f t="shared" si="32"/>
        <v>28800</v>
      </c>
    </row>
    <row r="91" spans="1:20" ht="21.6" customHeight="1" thickBot="1">
      <c r="A91" s="7"/>
      <c r="B91" s="8"/>
      <c r="C91" s="8"/>
      <c r="D91" s="8"/>
      <c r="E91" s="8"/>
      <c r="F91" s="9"/>
      <c r="G91" s="419">
        <f>SUM(G65:G90)</f>
        <v>10190</v>
      </c>
      <c r="H91" s="420">
        <f>SUM(H65:H90)</f>
        <v>7145</v>
      </c>
      <c r="J91" s="396">
        <f t="shared" ref="J91:T91" si="35">SUM(J65:J90)</f>
        <v>637</v>
      </c>
      <c r="K91" s="397">
        <f t="shared" si="35"/>
        <v>0</v>
      </c>
      <c r="L91" s="397">
        <f t="shared" si="35"/>
        <v>637</v>
      </c>
      <c r="M91" s="398">
        <f t="shared" si="35"/>
        <v>173178</v>
      </c>
      <c r="N91" s="399">
        <f t="shared" si="35"/>
        <v>173178</v>
      </c>
      <c r="O91" s="400">
        <f t="shared" si="35"/>
        <v>1142</v>
      </c>
      <c r="P91" s="397">
        <f t="shared" si="35"/>
        <v>0</v>
      </c>
      <c r="Q91" s="397">
        <f t="shared" si="35"/>
        <v>1142</v>
      </c>
      <c r="R91" s="398">
        <f t="shared" si="35"/>
        <v>315694</v>
      </c>
      <c r="S91" s="398">
        <f t="shared" si="35"/>
        <v>315694</v>
      </c>
      <c r="T91" s="399">
        <f t="shared" si="35"/>
        <v>488872</v>
      </c>
    </row>
    <row r="92" spans="1:20" ht="15" thickBot="1"/>
    <row r="93" spans="1:20" ht="44.1" thickBot="1">
      <c r="A93" s="97" t="s">
        <v>3</v>
      </c>
      <c r="B93" s="97" t="s">
        <v>131</v>
      </c>
      <c r="C93" s="97" t="s">
        <v>132</v>
      </c>
      <c r="D93" s="97" t="s">
        <v>133</v>
      </c>
      <c r="E93" s="97" t="s">
        <v>134</v>
      </c>
      <c r="F93" s="97" t="s">
        <v>135</v>
      </c>
      <c r="G93" s="97" t="s">
        <v>199</v>
      </c>
      <c r="H93" s="97" t="s">
        <v>225</v>
      </c>
      <c r="J93" s="98" t="s">
        <v>138</v>
      </c>
      <c r="K93" s="98" t="s">
        <v>139</v>
      </c>
      <c r="L93" s="98" t="s">
        <v>140</v>
      </c>
      <c r="M93" s="98" t="s">
        <v>141</v>
      </c>
      <c r="N93" s="98" t="s">
        <v>142</v>
      </c>
      <c r="O93" s="98" t="s">
        <v>143</v>
      </c>
      <c r="P93" s="98" t="s">
        <v>139</v>
      </c>
      <c r="Q93" s="98" t="s">
        <v>144</v>
      </c>
      <c r="R93" s="98" t="s">
        <v>145</v>
      </c>
      <c r="S93" s="97" t="s">
        <v>146</v>
      </c>
      <c r="T93" s="97" t="s">
        <v>147</v>
      </c>
    </row>
    <row r="94" spans="1:20" ht="14.45" customHeight="1">
      <c r="A94" s="488" t="s">
        <v>17</v>
      </c>
      <c r="B94" s="93" t="s">
        <v>103</v>
      </c>
      <c r="C94" s="94" t="s">
        <v>249</v>
      </c>
      <c r="D94" s="95">
        <v>13.172628700000001</v>
      </c>
      <c r="E94" s="95">
        <v>-2.2048871000000001</v>
      </c>
      <c r="F94" s="96">
        <v>44912</v>
      </c>
      <c r="G94" s="357">
        <v>259</v>
      </c>
      <c r="H94" s="347">
        <f>IF(G94&gt;300,300,G94)</f>
        <v>259</v>
      </c>
      <c r="J94" s="412">
        <f>W$7-F94</f>
        <v>14</v>
      </c>
      <c r="K94" s="413">
        <v>0</v>
      </c>
      <c r="L94" s="365">
        <f>J94-K94</f>
        <v>14</v>
      </c>
      <c r="M94" s="379">
        <f>J94*H94</f>
        <v>3626</v>
      </c>
      <c r="N94" s="379">
        <f>L94*H94</f>
        <v>3626</v>
      </c>
      <c r="O94" s="378">
        <f>W$6-W$8</f>
        <v>53</v>
      </c>
      <c r="P94" s="378">
        <v>0</v>
      </c>
      <c r="Q94" s="378">
        <f>O94-P94</f>
        <v>53</v>
      </c>
      <c r="R94" s="382">
        <f>O94*H94</f>
        <v>13727</v>
      </c>
      <c r="S94" s="382">
        <f t="shared" ref="S94:S119" si="36">Q94*H94</f>
        <v>13727</v>
      </c>
      <c r="T94" s="383">
        <f>N94+S94</f>
        <v>17353</v>
      </c>
    </row>
    <row r="95" spans="1:20">
      <c r="A95" s="489"/>
      <c r="B95" s="73" t="s">
        <v>104</v>
      </c>
      <c r="C95" s="4" t="s">
        <v>250</v>
      </c>
      <c r="D95" s="85">
        <v>13.1348232</v>
      </c>
      <c r="E95" s="85">
        <v>-2.2821489000000001</v>
      </c>
      <c r="F95" s="6">
        <v>44917</v>
      </c>
      <c r="G95" s="348">
        <v>313</v>
      </c>
      <c r="H95" s="347">
        <f t="shared" ref="H95:H119" si="37">IF(G95&gt;300,300,G95)</f>
        <v>300</v>
      </c>
      <c r="J95" s="412">
        <f>W$7-F95</f>
        <v>9</v>
      </c>
      <c r="K95" s="413">
        <v>0</v>
      </c>
      <c r="L95" s="365">
        <f t="shared" ref="L95:L119" si="38">J95-K95</f>
        <v>9</v>
      </c>
      <c r="M95" s="379">
        <f t="shared" ref="M95:M119" si="39">J95*H95</f>
        <v>2700</v>
      </c>
      <c r="N95" s="379">
        <f t="shared" ref="N95:N119" si="40">L95*H95</f>
        <v>2700</v>
      </c>
      <c r="O95" s="378">
        <f t="shared" ref="O95:O96" si="41">W$6-W$8</f>
        <v>53</v>
      </c>
      <c r="P95" s="378">
        <v>0</v>
      </c>
      <c r="Q95" s="378">
        <f t="shared" ref="Q95:Q119" si="42">O95-P95</f>
        <v>53</v>
      </c>
      <c r="R95" s="382">
        <f t="shared" ref="R95:R119" si="43">O95*H95</f>
        <v>15900</v>
      </c>
      <c r="S95" s="382">
        <f t="shared" si="36"/>
        <v>15900</v>
      </c>
      <c r="T95" s="383">
        <f t="shared" ref="T95:T119" si="44">N95+S95</f>
        <v>18600</v>
      </c>
    </row>
    <row r="96" spans="1:20">
      <c r="A96" s="489"/>
      <c r="B96" s="74" t="s">
        <v>105</v>
      </c>
      <c r="C96" s="4" t="s">
        <v>162</v>
      </c>
      <c r="D96" s="85">
        <v>13.148478000000001</v>
      </c>
      <c r="E96" s="85">
        <v>-2.2832078</v>
      </c>
      <c r="F96" s="6">
        <v>44911</v>
      </c>
      <c r="G96" s="348">
        <v>132</v>
      </c>
      <c r="H96" s="347">
        <f t="shared" si="37"/>
        <v>132</v>
      </c>
      <c r="J96" s="412">
        <f>W$7-F96</f>
        <v>15</v>
      </c>
      <c r="K96" s="413">
        <v>0</v>
      </c>
      <c r="L96" s="365">
        <f t="shared" si="38"/>
        <v>15</v>
      </c>
      <c r="M96" s="379">
        <f t="shared" si="39"/>
        <v>1980</v>
      </c>
      <c r="N96" s="379">
        <f t="shared" si="40"/>
        <v>1980</v>
      </c>
      <c r="O96" s="378">
        <f t="shared" si="41"/>
        <v>53</v>
      </c>
      <c r="P96" s="378">
        <v>0</v>
      </c>
      <c r="Q96" s="378">
        <f t="shared" si="42"/>
        <v>53</v>
      </c>
      <c r="R96" s="382">
        <f t="shared" si="43"/>
        <v>6996</v>
      </c>
      <c r="S96" s="382">
        <f t="shared" si="36"/>
        <v>6996</v>
      </c>
      <c r="T96" s="383">
        <f t="shared" si="44"/>
        <v>8976</v>
      </c>
    </row>
    <row r="97" spans="1:20">
      <c r="A97" s="489"/>
      <c r="B97" s="74" t="s">
        <v>106</v>
      </c>
      <c r="C97" s="4" t="s">
        <v>251</v>
      </c>
      <c r="D97" s="85">
        <v>13.143345200000001</v>
      </c>
      <c r="E97" s="85">
        <v>-2.3172131999999999</v>
      </c>
      <c r="F97" s="6">
        <v>44961</v>
      </c>
      <c r="G97" s="348">
        <v>263</v>
      </c>
      <c r="H97" s="347">
        <f t="shared" si="37"/>
        <v>263</v>
      </c>
      <c r="J97" s="404">
        <v>0</v>
      </c>
      <c r="K97" s="413">
        <v>0</v>
      </c>
      <c r="L97" s="365">
        <f t="shared" si="38"/>
        <v>0</v>
      </c>
      <c r="M97" s="379">
        <f t="shared" si="39"/>
        <v>0</v>
      </c>
      <c r="N97" s="379">
        <f t="shared" si="40"/>
        <v>0</v>
      </c>
      <c r="O97" s="378">
        <f>W$6-F97</f>
        <v>19</v>
      </c>
      <c r="P97" s="378">
        <v>0</v>
      </c>
      <c r="Q97" s="378">
        <f t="shared" si="42"/>
        <v>19</v>
      </c>
      <c r="R97" s="382">
        <f t="shared" si="43"/>
        <v>4997</v>
      </c>
      <c r="S97" s="382">
        <f t="shared" si="36"/>
        <v>4997</v>
      </c>
      <c r="T97" s="383">
        <f t="shared" si="44"/>
        <v>4997</v>
      </c>
    </row>
    <row r="98" spans="1:20">
      <c r="A98" s="489"/>
      <c r="B98" s="74" t="s">
        <v>107</v>
      </c>
      <c r="C98" s="4" t="s">
        <v>252</v>
      </c>
      <c r="D98" s="85">
        <v>13.0781651</v>
      </c>
      <c r="E98" s="85">
        <v>-2.3795929999999998</v>
      </c>
      <c r="F98" s="6">
        <v>44940</v>
      </c>
      <c r="G98" s="348">
        <v>669</v>
      </c>
      <c r="H98" s="347">
        <f t="shared" si="37"/>
        <v>300</v>
      </c>
      <c r="J98" s="404">
        <v>0</v>
      </c>
      <c r="K98" s="413">
        <v>0</v>
      </c>
      <c r="L98" s="365">
        <f t="shared" si="38"/>
        <v>0</v>
      </c>
      <c r="M98" s="379">
        <f t="shared" si="39"/>
        <v>0</v>
      </c>
      <c r="N98" s="379">
        <f t="shared" si="40"/>
        <v>0</v>
      </c>
      <c r="O98" s="378">
        <f t="shared" ref="O98:O119" si="45">W$6-F98</f>
        <v>40</v>
      </c>
      <c r="P98" s="378">
        <v>0</v>
      </c>
      <c r="Q98" s="378">
        <f t="shared" si="42"/>
        <v>40</v>
      </c>
      <c r="R98" s="382">
        <f t="shared" si="43"/>
        <v>12000</v>
      </c>
      <c r="S98" s="382">
        <f t="shared" si="36"/>
        <v>12000</v>
      </c>
      <c r="T98" s="383">
        <f t="shared" si="44"/>
        <v>12000</v>
      </c>
    </row>
    <row r="99" spans="1:20">
      <c r="A99" s="489"/>
      <c r="B99" s="74" t="s">
        <v>108</v>
      </c>
      <c r="C99" s="4" t="s">
        <v>218</v>
      </c>
      <c r="D99" s="85">
        <v>13.081762599999999</v>
      </c>
      <c r="E99" s="85">
        <v>-2.3812932999999998</v>
      </c>
      <c r="F99" s="6">
        <v>44940</v>
      </c>
      <c r="G99" s="348">
        <v>433</v>
      </c>
      <c r="H99" s="347">
        <f t="shared" si="37"/>
        <v>300</v>
      </c>
      <c r="J99" s="404">
        <v>0</v>
      </c>
      <c r="K99" s="413">
        <v>0</v>
      </c>
      <c r="L99" s="365">
        <f t="shared" si="38"/>
        <v>0</v>
      </c>
      <c r="M99" s="379">
        <f t="shared" si="39"/>
        <v>0</v>
      </c>
      <c r="N99" s="379">
        <f t="shared" si="40"/>
        <v>0</v>
      </c>
      <c r="O99" s="378">
        <f t="shared" si="45"/>
        <v>40</v>
      </c>
      <c r="P99" s="378">
        <v>0</v>
      </c>
      <c r="Q99" s="378">
        <f t="shared" si="42"/>
        <v>40</v>
      </c>
      <c r="R99" s="382">
        <f t="shared" si="43"/>
        <v>12000</v>
      </c>
      <c r="S99" s="382">
        <f t="shared" si="36"/>
        <v>12000</v>
      </c>
      <c r="T99" s="383">
        <f t="shared" si="44"/>
        <v>12000</v>
      </c>
    </row>
    <row r="100" spans="1:20">
      <c r="A100" s="489"/>
      <c r="B100" s="74" t="s">
        <v>109</v>
      </c>
      <c r="C100" s="4" t="s">
        <v>185</v>
      </c>
      <c r="D100" s="85">
        <v>13.3379283</v>
      </c>
      <c r="E100" s="85">
        <v>-2.3332182000000001</v>
      </c>
      <c r="F100" s="6">
        <v>44959</v>
      </c>
      <c r="G100" s="348">
        <v>456</v>
      </c>
      <c r="H100" s="347">
        <f t="shared" si="37"/>
        <v>300</v>
      </c>
      <c r="J100" s="404">
        <v>0</v>
      </c>
      <c r="K100" s="413">
        <v>0</v>
      </c>
      <c r="L100" s="365">
        <f t="shared" si="38"/>
        <v>0</v>
      </c>
      <c r="M100" s="379">
        <f t="shared" si="39"/>
        <v>0</v>
      </c>
      <c r="N100" s="379">
        <f t="shared" si="40"/>
        <v>0</v>
      </c>
      <c r="O100" s="378">
        <f t="shared" si="45"/>
        <v>21</v>
      </c>
      <c r="P100" s="378">
        <v>0</v>
      </c>
      <c r="Q100" s="378">
        <f t="shared" si="42"/>
        <v>21</v>
      </c>
      <c r="R100" s="382">
        <f t="shared" si="43"/>
        <v>6300</v>
      </c>
      <c r="S100" s="382">
        <f t="shared" si="36"/>
        <v>6300</v>
      </c>
      <c r="T100" s="383">
        <f t="shared" si="44"/>
        <v>6300</v>
      </c>
    </row>
    <row r="101" spans="1:20">
      <c r="A101" s="489"/>
      <c r="B101" s="74" t="s">
        <v>110</v>
      </c>
      <c r="C101" s="4" t="s">
        <v>253</v>
      </c>
      <c r="D101" s="85">
        <v>13.3339123</v>
      </c>
      <c r="E101" s="85">
        <v>-2.3269511000000001</v>
      </c>
      <c r="F101" s="6">
        <v>44947</v>
      </c>
      <c r="G101" s="348">
        <v>389</v>
      </c>
      <c r="H101" s="347">
        <f t="shared" si="37"/>
        <v>300</v>
      </c>
      <c r="J101" s="404">
        <v>0</v>
      </c>
      <c r="K101" s="413">
        <v>0</v>
      </c>
      <c r="L101" s="365">
        <f t="shared" si="38"/>
        <v>0</v>
      </c>
      <c r="M101" s="379">
        <f t="shared" si="39"/>
        <v>0</v>
      </c>
      <c r="N101" s="379">
        <f t="shared" si="40"/>
        <v>0</v>
      </c>
      <c r="O101" s="378">
        <f t="shared" si="45"/>
        <v>33</v>
      </c>
      <c r="P101" s="378">
        <v>0</v>
      </c>
      <c r="Q101" s="378">
        <f t="shared" si="42"/>
        <v>33</v>
      </c>
      <c r="R101" s="382">
        <f t="shared" si="43"/>
        <v>9900</v>
      </c>
      <c r="S101" s="382">
        <f t="shared" si="36"/>
        <v>9900</v>
      </c>
      <c r="T101" s="383">
        <f t="shared" si="44"/>
        <v>9900</v>
      </c>
    </row>
    <row r="102" spans="1:20">
      <c r="A102" s="489"/>
      <c r="B102" s="74" t="s">
        <v>111</v>
      </c>
      <c r="C102" s="4" t="s">
        <v>198</v>
      </c>
      <c r="D102" s="85">
        <v>13.3203719</v>
      </c>
      <c r="E102" s="85">
        <v>-2.3294469000000002</v>
      </c>
      <c r="F102" s="6">
        <v>44959</v>
      </c>
      <c r="G102" s="348">
        <v>352</v>
      </c>
      <c r="H102" s="347">
        <f t="shared" si="37"/>
        <v>300</v>
      </c>
      <c r="J102" s="404">
        <v>0</v>
      </c>
      <c r="K102" s="413">
        <v>0</v>
      </c>
      <c r="L102" s="365">
        <f t="shared" si="38"/>
        <v>0</v>
      </c>
      <c r="M102" s="379">
        <f t="shared" si="39"/>
        <v>0</v>
      </c>
      <c r="N102" s="379">
        <f t="shared" si="40"/>
        <v>0</v>
      </c>
      <c r="O102" s="378">
        <f t="shared" si="45"/>
        <v>21</v>
      </c>
      <c r="P102" s="378">
        <v>0</v>
      </c>
      <c r="Q102" s="378">
        <f t="shared" si="42"/>
        <v>21</v>
      </c>
      <c r="R102" s="382">
        <f t="shared" si="43"/>
        <v>6300</v>
      </c>
      <c r="S102" s="382">
        <f t="shared" si="36"/>
        <v>6300</v>
      </c>
      <c r="T102" s="383">
        <f t="shared" si="44"/>
        <v>6300</v>
      </c>
    </row>
    <row r="103" spans="1:20">
      <c r="A103" s="489"/>
      <c r="B103" s="75" t="s">
        <v>112</v>
      </c>
      <c r="C103" s="66" t="s">
        <v>254</v>
      </c>
      <c r="D103" s="104">
        <v>13.262586000000001</v>
      </c>
      <c r="E103" s="104">
        <v>-2.3783932999999999</v>
      </c>
      <c r="F103" s="67">
        <v>44944</v>
      </c>
      <c r="G103" s="349">
        <v>330</v>
      </c>
      <c r="H103" s="347">
        <f t="shared" si="37"/>
        <v>300</v>
      </c>
      <c r="J103" s="404">
        <v>0</v>
      </c>
      <c r="K103" s="413">
        <v>0</v>
      </c>
      <c r="L103" s="365">
        <f t="shared" si="38"/>
        <v>0</v>
      </c>
      <c r="M103" s="379">
        <f t="shared" si="39"/>
        <v>0</v>
      </c>
      <c r="N103" s="379">
        <f t="shared" si="40"/>
        <v>0</v>
      </c>
      <c r="O103" s="378">
        <f t="shared" si="45"/>
        <v>36</v>
      </c>
      <c r="P103" s="378">
        <v>0</v>
      </c>
      <c r="Q103" s="378">
        <f t="shared" si="42"/>
        <v>36</v>
      </c>
      <c r="R103" s="382">
        <f t="shared" si="43"/>
        <v>10800</v>
      </c>
      <c r="S103" s="382">
        <f t="shared" si="36"/>
        <v>10800</v>
      </c>
      <c r="T103" s="383">
        <f t="shared" si="44"/>
        <v>10800</v>
      </c>
    </row>
    <row r="104" spans="1:20">
      <c r="A104" s="489"/>
      <c r="B104" s="73" t="s">
        <v>113</v>
      </c>
      <c r="C104" s="4" t="s">
        <v>218</v>
      </c>
      <c r="D104" s="101">
        <v>13.1150152</v>
      </c>
      <c r="E104" s="101">
        <v>-2.3982648000000002</v>
      </c>
      <c r="F104" s="6">
        <v>44943</v>
      </c>
      <c r="G104" s="350">
        <v>259</v>
      </c>
      <c r="H104" s="347">
        <f t="shared" si="37"/>
        <v>259</v>
      </c>
      <c r="J104" s="404">
        <v>0</v>
      </c>
      <c r="K104" s="413">
        <v>0</v>
      </c>
      <c r="L104" s="365">
        <f t="shared" si="38"/>
        <v>0</v>
      </c>
      <c r="M104" s="379">
        <f t="shared" si="39"/>
        <v>0</v>
      </c>
      <c r="N104" s="379">
        <f t="shared" si="40"/>
        <v>0</v>
      </c>
      <c r="O104" s="378">
        <f t="shared" si="45"/>
        <v>37</v>
      </c>
      <c r="P104" s="378">
        <v>0</v>
      </c>
      <c r="Q104" s="378">
        <f t="shared" si="42"/>
        <v>37</v>
      </c>
      <c r="R104" s="382">
        <f t="shared" si="43"/>
        <v>9583</v>
      </c>
      <c r="S104" s="382">
        <f t="shared" si="36"/>
        <v>9583</v>
      </c>
      <c r="T104" s="383">
        <f t="shared" si="44"/>
        <v>9583</v>
      </c>
    </row>
    <row r="105" spans="1:20">
      <c r="A105" s="489"/>
      <c r="B105" s="73" t="s">
        <v>114</v>
      </c>
      <c r="C105" s="4" t="s">
        <v>255</v>
      </c>
      <c r="D105" s="101">
        <v>13.1096997</v>
      </c>
      <c r="E105" s="101">
        <v>-2.4015095</v>
      </c>
      <c r="F105" s="6">
        <v>44942</v>
      </c>
      <c r="G105" s="350">
        <v>359</v>
      </c>
      <c r="H105" s="347">
        <f t="shared" si="37"/>
        <v>300</v>
      </c>
      <c r="J105" s="404">
        <v>0</v>
      </c>
      <c r="K105" s="413">
        <v>0</v>
      </c>
      <c r="L105" s="365">
        <f t="shared" si="38"/>
        <v>0</v>
      </c>
      <c r="M105" s="379">
        <f t="shared" si="39"/>
        <v>0</v>
      </c>
      <c r="N105" s="379">
        <f t="shared" si="40"/>
        <v>0</v>
      </c>
      <c r="O105" s="378">
        <f t="shared" si="45"/>
        <v>38</v>
      </c>
      <c r="P105" s="378">
        <v>0</v>
      </c>
      <c r="Q105" s="378">
        <f t="shared" si="42"/>
        <v>38</v>
      </c>
      <c r="R105" s="382">
        <f t="shared" si="43"/>
        <v>11400</v>
      </c>
      <c r="S105" s="382">
        <f t="shared" si="36"/>
        <v>11400</v>
      </c>
      <c r="T105" s="383">
        <f t="shared" si="44"/>
        <v>11400</v>
      </c>
    </row>
    <row r="106" spans="1:20">
      <c r="A106" s="489"/>
      <c r="B106" s="73" t="s">
        <v>115</v>
      </c>
      <c r="C106" s="4" t="s">
        <v>256</v>
      </c>
      <c r="D106" s="101">
        <v>13.1135833</v>
      </c>
      <c r="E106" s="101">
        <v>-2.3365111999999999</v>
      </c>
      <c r="F106" s="6">
        <v>44940</v>
      </c>
      <c r="G106" s="350">
        <v>474</v>
      </c>
      <c r="H106" s="347">
        <f t="shared" si="37"/>
        <v>300</v>
      </c>
      <c r="J106" s="404">
        <v>0</v>
      </c>
      <c r="K106" s="413">
        <v>0</v>
      </c>
      <c r="L106" s="365">
        <f t="shared" si="38"/>
        <v>0</v>
      </c>
      <c r="M106" s="379">
        <f t="shared" si="39"/>
        <v>0</v>
      </c>
      <c r="N106" s="379">
        <f t="shared" si="40"/>
        <v>0</v>
      </c>
      <c r="O106" s="378">
        <f t="shared" si="45"/>
        <v>40</v>
      </c>
      <c r="P106" s="378">
        <v>0</v>
      </c>
      <c r="Q106" s="378">
        <f t="shared" si="42"/>
        <v>40</v>
      </c>
      <c r="R106" s="382">
        <f t="shared" si="43"/>
        <v>12000</v>
      </c>
      <c r="S106" s="382">
        <f t="shared" si="36"/>
        <v>12000</v>
      </c>
      <c r="T106" s="383">
        <f t="shared" si="44"/>
        <v>12000</v>
      </c>
    </row>
    <row r="107" spans="1:20">
      <c r="A107" s="489"/>
      <c r="B107" s="73" t="s">
        <v>116</v>
      </c>
      <c r="C107" s="4" t="s">
        <v>257</v>
      </c>
      <c r="D107" s="101">
        <v>13.2132185</v>
      </c>
      <c r="E107" s="101">
        <v>-2.3508917999999999</v>
      </c>
      <c r="F107" s="6">
        <v>44945</v>
      </c>
      <c r="G107" s="328">
        <v>430</v>
      </c>
      <c r="H107" s="347">
        <f t="shared" si="37"/>
        <v>300</v>
      </c>
      <c r="J107" s="404">
        <v>0</v>
      </c>
      <c r="K107" s="413">
        <v>0</v>
      </c>
      <c r="L107" s="365">
        <f t="shared" si="38"/>
        <v>0</v>
      </c>
      <c r="M107" s="379">
        <f t="shared" si="39"/>
        <v>0</v>
      </c>
      <c r="N107" s="379">
        <f t="shared" si="40"/>
        <v>0</v>
      </c>
      <c r="O107" s="378">
        <f t="shared" si="45"/>
        <v>35</v>
      </c>
      <c r="P107" s="378">
        <v>0</v>
      </c>
      <c r="Q107" s="378">
        <f t="shared" si="42"/>
        <v>35</v>
      </c>
      <c r="R107" s="382">
        <f t="shared" si="43"/>
        <v>10500</v>
      </c>
      <c r="S107" s="382">
        <f t="shared" si="36"/>
        <v>10500</v>
      </c>
      <c r="T107" s="383">
        <f t="shared" si="44"/>
        <v>10500</v>
      </c>
    </row>
    <row r="108" spans="1:20">
      <c r="A108" s="489"/>
      <c r="B108" s="73" t="s">
        <v>117</v>
      </c>
      <c r="C108" s="4" t="s">
        <v>258</v>
      </c>
      <c r="D108" s="101">
        <v>13.3610971</v>
      </c>
      <c r="E108" s="101">
        <v>-2.2348625000000002</v>
      </c>
      <c r="F108" s="6">
        <v>44953</v>
      </c>
      <c r="G108" s="328">
        <v>627</v>
      </c>
      <c r="H108" s="347">
        <f t="shared" si="37"/>
        <v>300</v>
      </c>
      <c r="J108" s="404">
        <v>0</v>
      </c>
      <c r="K108" s="413">
        <v>0</v>
      </c>
      <c r="L108" s="365">
        <f t="shared" si="38"/>
        <v>0</v>
      </c>
      <c r="M108" s="379">
        <f t="shared" si="39"/>
        <v>0</v>
      </c>
      <c r="N108" s="379">
        <f t="shared" si="40"/>
        <v>0</v>
      </c>
      <c r="O108" s="378">
        <f t="shared" si="45"/>
        <v>27</v>
      </c>
      <c r="P108" s="378">
        <v>0</v>
      </c>
      <c r="Q108" s="378">
        <f t="shared" si="42"/>
        <v>27</v>
      </c>
      <c r="R108" s="382">
        <f t="shared" si="43"/>
        <v>8100</v>
      </c>
      <c r="S108" s="382">
        <f t="shared" si="36"/>
        <v>8100</v>
      </c>
      <c r="T108" s="383">
        <f t="shared" si="44"/>
        <v>8100</v>
      </c>
    </row>
    <row r="109" spans="1:20">
      <c r="A109" s="489"/>
      <c r="B109" s="73" t="s">
        <v>118</v>
      </c>
      <c r="C109" s="4" t="s">
        <v>226</v>
      </c>
      <c r="D109" s="101">
        <v>13.365411</v>
      </c>
      <c r="E109" s="101">
        <v>-2.2307530999999998</v>
      </c>
      <c r="F109" s="6">
        <v>44953</v>
      </c>
      <c r="G109" s="328">
        <v>334</v>
      </c>
      <c r="H109" s="347">
        <f t="shared" si="37"/>
        <v>300</v>
      </c>
      <c r="J109" s="404">
        <v>0</v>
      </c>
      <c r="K109" s="413">
        <v>0</v>
      </c>
      <c r="L109" s="365">
        <f t="shared" si="38"/>
        <v>0</v>
      </c>
      <c r="M109" s="379">
        <f t="shared" si="39"/>
        <v>0</v>
      </c>
      <c r="N109" s="379">
        <f t="shared" si="40"/>
        <v>0</v>
      </c>
      <c r="O109" s="378">
        <f t="shared" si="45"/>
        <v>27</v>
      </c>
      <c r="P109" s="378">
        <v>0</v>
      </c>
      <c r="Q109" s="378">
        <f t="shared" si="42"/>
        <v>27</v>
      </c>
      <c r="R109" s="382">
        <f t="shared" si="43"/>
        <v>8100</v>
      </c>
      <c r="S109" s="382">
        <f t="shared" si="36"/>
        <v>8100</v>
      </c>
      <c r="T109" s="383">
        <f t="shared" si="44"/>
        <v>8100</v>
      </c>
    </row>
    <row r="110" spans="1:20">
      <c r="A110" s="489"/>
      <c r="B110" s="73" t="s">
        <v>119</v>
      </c>
      <c r="C110" s="4" t="s">
        <v>259</v>
      </c>
      <c r="D110" s="101">
        <v>13.330648800000001</v>
      </c>
      <c r="E110" s="101">
        <v>-2.2477841000000001</v>
      </c>
      <c r="F110" s="6">
        <v>44953</v>
      </c>
      <c r="G110" s="328">
        <v>1243</v>
      </c>
      <c r="H110" s="347">
        <f t="shared" si="37"/>
        <v>300</v>
      </c>
      <c r="J110" s="404">
        <v>0</v>
      </c>
      <c r="K110" s="413">
        <v>0</v>
      </c>
      <c r="L110" s="365">
        <f t="shared" si="38"/>
        <v>0</v>
      </c>
      <c r="M110" s="379">
        <f t="shared" si="39"/>
        <v>0</v>
      </c>
      <c r="N110" s="379">
        <f t="shared" si="40"/>
        <v>0</v>
      </c>
      <c r="O110" s="378">
        <f t="shared" si="45"/>
        <v>27</v>
      </c>
      <c r="P110" s="378">
        <v>0</v>
      </c>
      <c r="Q110" s="378">
        <f t="shared" si="42"/>
        <v>27</v>
      </c>
      <c r="R110" s="382">
        <f t="shared" si="43"/>
        <v>8100</v>
      </c>
      <c r="S110" s="382">
        <f t="shared" si="36"/>
        <v>8100</v>
      </c>
      <c r="T110" s="383">
        <f t="shared" si="44"/>
        <v>8100</v>
      </c>
    </row>
    <row r="111" spans="1:20">
      <c r="A111" s="489"/>
      <c r="B111" s="73" t="s">
        <v>120</v>
      </c>
      <c r="C111" s="68" t="s">
        <v>155</v>
      </c>
      <c r="D111" s="101">
        <v>13.294037899999999</v>
      </c>
      <c r="E111" s="101">
        <v>-2.2971406000000001</v>
      </c>
      <c r="F111" s="6">
        <v>44954</v>
      </c>
      <c r="G111" s="328">
        <v>601</v>
      </c>
      <c r="H111" s="347">
        <f t="shared" si="37"/>
        <v>300</v>
      </c>
      <c r="J111" s="404">
        <v>0</v>
      </c>
      <c r="K111" s="413">
        <v>0</v>
      </c>
      <c r="L111" s="365">
        <f t="shared" si="38"/>
        <v>0</v>
      </c>
      <c r="M111" s="379">
        <f t="shared" si="39"/>
        <v>0</v>
      </c>
      <c r="N111" s="379">
        <f t="shared" si="40"/>
        <v>0</v>
      </c>
      <c r="O111" s="378">
        <f t="shared" si="45"/>
        <v>26</v>
      </c>
      <c r="P111" s="378">
        <v>0</v>
      </c>
      <c r="Q111" s="378">
        <f t="shared" si="42"/>
        <v>26</v>
      </c>
      <c r="R111" s="382">
        <f t="shared" si="43"/>
        <v>7800</v>
      </c>
      <c r="S111" s="382">
        <f t="shared" si="36"/>
        <v>7800</v>
      </c>
      <c r="T111" s="383">
        <f t="shared" si="44"/>
        <v>7800</v>
      </c>
    </row>
    <row r="112" spans="1:20">
      <c r="A112" s="489"/>
      <c r="B112" s="73" t="s">
        <v>121</v>
      </c>
      <c r="C112" s="4" t="s">
        <v>260</v>
      </c>
      <c r="D112" s="101">
        <v>13.256490100000001</v>
      </c>
      <c r="E112" s="101">
        <v>-2.2923536000000002</v>
      </c>
      <c r="F112" s="6">
        <v>44954</v>
      </c>
      <c r="G112" s="350">
        <v>436</v>
      </c>
      <c r="H112" s="347">
        <f t="shared" si="37"/>
        <v>300</v>
      </c>
      <c r="J112" s="404">
        <v>0</v>
      </c>
      <c r="K112" s="413">
        <v>0</v>
      </c>
      <c r="L112" s="365">
        <f t="shared" si="38"/>
        <v>0</v>
      </c>
      <c r="M112" s="379">
        <f t="shared" si="39"/>
        <v>0</v>
      </c>
      <c r="N112" s="379">
        <f t="shared" si="40"/>
        <v>0</v>
      </c>
      <c r="O112" s="378">
        <f t="shared" si="45"/>
        <v>26</v>
      </c>
      <c r="P112" s="378">
        <v>0</v>
      </c>
      <c r="Q112" s="378">
        <f t="shared" si="42"/>
        <v>26</v>
      </c>
      <c r="R112" s="382">
        <f t="shared" si="43"/>
        <v>7800</v>
      </c>
      <c r="S112" s="382">
        <f t="shared" si="36"/>
        <v>7800</v>
      </c>
      <c r="T112" s="383">
        <f t="shared" si="44"/>
        <v>7800</v>
      </c>
    </row>
    <row r="113" spans="1:20">
      <c r="A113" s="489"/>
      <c r="B113" s="73" t="s">
        <v>122</v>
      </c>
      <c r="C113" s="4" t="s">
        <v>261</v>
      </c>
      <c r="D113" s="101">
        <v>13.231392899999999</v>
      </c>
      <c r="E113" s="101">
        <v>-2.317069</v>
      </c>
      <c r="F113" s="6">
        <v>44954</v>
      </c>
      <c r="G113" s="350">
        <v>597</v>
      </c>
      <c r="H113" s="347">
        <f t="shared" si="37"/>
        <v>300</v>
      </c>
      <c r="J113" s="404">
        <v>0</v>
      </c>
      <c r="K113" s="413">
        <v>0</v>
      </c>
      <c r="L113" s="365">
        <f t="shared" si="38"/>
        <v>0</v>
      </c>
      <c r="M113" s="379">
        <f t="shared" si="39"/>
        <v>0</v>
      </c>
      <c r="N113" s="379">
        <f t="shared" si="40"/>
        <v>0</v>
      </c>
      <c r="O113" s="378">
        <f t="shared" si="45"/>
        <v>26</v>
      </c>
      <c r="P113" s="378">
        <v>0</v>
      </c>
      <c r="Q113" s="378">
        <f t="shared" si="42"/>
        <v>26</v>
      </c>
      <c r="R113" s="382">
        <f t="shared" si="43"/>
        <v>7800</v>
      </c>
      <c r="S113" s="382">
        <f t="shared" si="36"/>
        <v>7800</v>
      </c>
      <c r="T113" s="383">
        <f t="shared" si="44"/>
        <v>7800</v>
      </c>
    </row>
    <row r="114" spans="1:20">
      <c r="A114" s="489"/>
      <c r="B114" s="73" t="s">
        <v>123</v>
      </c>
      <c r="C114" s="4" t="s">
        <v>262</v>
      </c>
      <c r="D114" s="101">
        <v>13.147546</v>
      </c>
      <c r="E114" s="101">
        <v>-2.311623</v>
      </c>
      <c r="F114" s="6">
        <v>44961</v>
      </c>
      <c r="G114" s="350">
        <v>317</v>
      </c>
      <c r="H114" s="347">
        <f t="shared" si="37"/>
        <v>300</v>
      </c>
      <c r="J114" s="404">
        <v>0</v>
      </c>
      <c r="K114" s="413">
        <v>0</v>
      </c>
      <c r="L114" s="365">
        <f t="shared" si="38"/>
        <v>0</v>
      </c>
      <c r="M114" s="379">
        <f t="shared" si="39"/>
        <v>0</v>
      </c>
      <c r="N114" s="379">
        <f t="shared" si="40"/>
        <v>0</v>
      </c>
      <c r="O114" s="378">
        <f t="shared" si="45"/>
        <v>19</v>
      </c>
      <c r="P114" s="378">
        <v>0</v>
      </c>
      <c r="Q114" s="378">
        <f t="shared" si="42"/>
        <v>19</v>
      </c>
      <c r="R114" s="382">
        <f t="shared" si="43"/>
        <v>5700</v>
      </c>
      <c r="S114" s="382">
        <f t="shared" si="36"/>
        <v>5700</v>
      </c>
      <c r="T114" s="383">
        <f t="shared" si="44"/>
        <v>5700</v>
      </c>
    </row>
    <row r="115" spans="1:20">
      <c r="A115" s="489"/>
      <c r="B115" s="73" t="s">
        <v>124</v>
      </c>
      <c r="C115" s="4" t="s">
        <v>260</v>
      </c>
      <c r="D115" s="101">
        <v>13.141928200000001</v>
      </c>
      <c r="E115" s="101">
        <v>-2.2626947999999998</v>
      </c>
      <c r="F115" s="6">
        <v>44947</v>
      </c>
      <c r="G115" s="350">
        <v>748</v>
      </c>
      <c r="H115" s="347">
        <f t="shared" si="37"/>
        <v>300</v>
      </c>
      <c r="J115" s="404">
        <v>0</v>
      </c>
      <c r="K115" s="413">
        <v>0</v>
      </c>
      <c r="L115" s="365">
        <f t="shared" si="38"/>
        <v>0</v>
      </c>
      <c r="M115" s="379">
        <f t="shared" si="39"/>
        <v>0</v>
      </c>
      <c r="N115" s="379">
        <f t="shared" si="40"/>
        <v>0</v>
      </c>
      <c r="O115" s="378">
        <f t="shared" si="45"/>
        <v>33</v>
      </c>
      <c r="P115" s="378">
        <v>0</v>
      </c>
      <c r="Q115" s="378">
        <f t="shared" si="42"/>
        <v>33</v>
      </c>
      <c r="R115" s="382">
        <f t="shared" si="43"/>
        <v>9900</v>
      </c>
      <c r="S115" s="382">
        <f t="shared" si="36"/>
        <v>9900</v>
      </c>
      <c r="T115" s="383">
        <f t="shared" si="44"/>
        <v>9900</v>
      </c>
    </row>
    <row r="116" spans="1:20">
      <c r="A116" s="489"/>
      <c r="B116" s="73" t="s">
        <v>125</v>
      </c>
      <c r="C116" s="4" t="s">
        <v>235</v>
      </c>
      <c r="D116" s="101">
        <v>13.2291007</v>
      </c>
      <c r="E116" s="101">
        <v>-2.3748556000000001</v>
      </c>
      <c r="F116" s="6">
        <v>44944</v>
      </c>
      <c r="G116" s="350">
        <v>605</v>
      </c>
      <c r="H116" s="347">
        <f t="shared" si="37"/>
        <v>300</v>
      </c>
      <c r="J116" s="404">
        <v>0</v>
      </c>
      <c r="K116" s="413">
        <v>0</v>
      </c>
      <c r="L116" s="365">
        <f t="shared" si="38"/>
        <v>0</v>
      </c>
      <c r="M116" s="379">
        <f t="shared" si="39"/>
        <v>0</v>
      </c>
      <c r="N116" s="379">
        <f t="shared" si="40"/>
        <v>0</v>
      </c>
      <c r="O116" s="378">
        <f t="shared" si="45"/>
        <v>36</v>
      </c>
      <c r="P116" s="378">
        <v>0</v>
      </c>
      <c r="Q116" s="378">
        <f t="shared" si="42"/>
        <v>36</v>
      </c>
      <c r="R116" s="382">
        <f t="shared" si="43"/>
        <v>10800</v>
      </c>
      <c r="S116" s="382">
        <f t="shared" si="36"/>
        <v>10800</v>
      </c>
      <c r="T116" s="383">
        <f t="shared" si="44"/>
        <v>10800</v>
      </c>
    </row>
    <row r="117" spans="1:20">
      <c r="A117" s="489"/>
      <c r="B117" s="73" t="s">
        <v>126</v>
      </c>
      <c r="C117" s="4" t="s">
        <v>201</v>
      </c>
      <c r="D117" s="101">
        <v>13.241444899999999</v>
      </c>
      <c r="E117" s="101">
        <v>-2.3977374999999999</v>
      </c>
      <c r="F117" s="6">
        <v>44943</v>
      </c>
      <c r="G117" s="350">
        <v>340</v>
      </c>
      <c r="H117" s="347">
        <f t="shared" si="37"/>
        <v>300</v>
      </c>
      <c r="J117" s="404">
        <v>0</v>
      </c>
      <c r="K117" s="413">
        <v>0</v>
      </c>
      <c r="L117" s="365">
        <f t="shared" si="38"/>
        <v>0</v>
      </c>
      <c r="M117" s="379">
        <f t="shared" si="39"/>
        <v>0</v>
      </c>
      <c r="N117" s="379">
        <f t="shared" si="40"/>
        <v>0</v>
      </c>
      <c r="O117" s="378">
        <f t="shared" si="45"/>
        <v>37</v>
      </c>
      <c r="P117" s="378">
        <v>0</v>
      </c>
      <c r="Q117" s="378">
        <f t="shared" si="42"/>
        <v>37</v>
      </c>
      <c r="R117" s="382">
        <f t="shared" si="43"/>
        <v>11100</v>
      </c>
      <c r="S117" s="382">
        <f t="shared" si="36"/>
        <v>11100</v>
      </c>
      <c r="T117" s="383">
        <f t="shared" si="44"/>
        <v>11100</v>
      </c>
    </row>
    <row r="118" spans="1:20">
      <c r="A118" s="489"/>
      <c r="B118" s="73" t="s">
        <v>127</v>
      </c>
      <c r="C118" s="4" t="s">
        <v>263</v>
      </c>
      <c r="D118" s="101">
        <v>13.253667399999999</v>
      </c>
      <c r="E118" s="101">
        <v>-2.4025953000000002</v>
      </c>
      <c r="F118" s="6">
        <v>44943</v>
      </c>
      <c r="G118" s="350">
        <v>408</v>
      </c>
      <c r="H118" s="347">
        <f t="shared" si="37"/>
        <v>300</v>
      </c>
      <c r="J118" s="404">
        <v>0</v>
      </c>
      <c r="K118" s="413">
        <v>0</v>
      </c>
      <c r="L118" s="365">
        <f t="shared" si="38"/>
        <v>0</v>
      </c>
      <c r="M118" s="379">
        <f t="shared" si="39"/>
        <v>0</v>
      </c>
      <c r="N118" s="379">
        <f t="shared" si="40"/>
        <v>0</v>
      </c>
      <c r="O118" s="378">
        <f t="shared" si="45"/>
        <v>37</v>
      </c>
      <c r="P118" s="378">
        <v>0</v>
      </c>
      <c r="Q118" s="378">
        <f t="shared" si="42"/>
        <v>37</v>
      </c>
      <c r="R118" s="382">
        <f t="shared" si="43"/>
        <v>11100</v>
      </c>
      <c r="S118" s="382">
        <f t="shared" si="36"/>
        <v>11100</v>
      </c>
      <c r="T118" s="383">
        <f t="shared" si="44"/>
        <v>11100</v>
      </c>
    </row>
    <row r="119" spans="1:20" ht="15" thickBot="1">
      <c r="A119" s="490"/>
      <c r="B119" s="92" t="s">
        <v>128</v>
      </c>
      <c r="C119" s="89" t="s">
        <v>250</v>
      </c>
      <c r="D119" s="103">
        <v>13.178349900000001</v>
      </c>
      <c r="E119" s="103">
        <v>-2.2172274999999999</v>
      </c>
      <c r="F119" s="91">
        <v>44960</v>
      </c>
      <c r="G119" s="352">
        <v>342</v>
      </c>
      <c r="H119" s="353">
        <f t="shared" si="37"/>
        <v>300</v>
      </c>
      <c r="J119" s="414">
        <v>0</v>
      </c>
      <c r="K119" s="415">
        <v>0</v>
      </c>
      <c r="L119" s="365">
        <f t="shared" si="38"/>
        <v>0</v>
      </c>
      <c r="M119" s="379">
        <f t="shared" si="39"/>
        <v>0</v>
      </c>
      <c r="N119" s="379">
        <f t="shared" si="40"/>
        <v>0</v>
      </c>
      <c r="O119" s="378">
        <f t="shared" si="45"/>
        <v>20</v>
      </c>
      <c r="P119" s="416">
        <v>0</v>
      </c>
      <c r="Q119" s="378">
        <f t="shared" si="42"/>
        <v>20</v>
      </c>
      <c r="R119" s="382">
        <f t="shared" si="43"/>
        <v>6000</v>
      </c>
      <c r="S119" s="417">
        <f t="shared" si="36"/>
        <v>6000</v>
      </c>
      <c r="T119" s="383">
        <f t="shared" si="44"/>
        <v>6000</v>
      </c>
    </row>
    <row r="120" spans="1:20" ht="18.95" customHeight="1" thickBot="1">
      <c r="A120" s="7"/>
      <c r="C120" s="8"/>
      <c r="D120" s="8"/>
      <c r="E120" s="8"/>
      <c r="F120" s="9"/>
      <c r="G120" s="419">
        <f>SUM(G94:G119)</f>
        <v>11716</v>
      </c>
      <c r="H120" s="420">
        <f>SUM(H94:H119)</f>
        <v>7513</v>
      </c>
      <c r="J120" s="396">
        <f t="shared" ref="J120:T120" si="46">SUM(J94:J119)</f>
        <v>38</v>
      </c>
      <c r="K120" s="397">
        <f t="shared" si="46"/>
        <v>0</v>
      </c>
      <c r="L120" s="397">
        <f t="shared" si="46"/>
        <v>38</v>
      </c>
      <c r="M120" s="398">
        <f t="shared" si="46"/>
        <v>8306</v>
      </c>
      <c r="N120" s="398">
        <f t="shared" si="46"/>
        <v>8306</v>
      </c>
      <c r="O120" s="397">
        <f t="shared" si="46"/>
        <v>860</v>
      </c>
      <c r="P120" s="397">
        <f t="shared" si="46"/>
        <v>0</v>
      </c>
      <c r="Q120" s="397">
        <f t="shared" si="46"/>
        <v>860</v>
      </c>
      <c r="R120" s="398">
        <f t="shared" si="46"/>
        <v>244703</v>
      </c>
      <c r="S120" s="398">
        <f t="shared" si="46"/>
        <v>244703</v>
      </c>
      <c r="T120" s="399">
        <f t="shared" si="46"/>
        <v>253009</v>
      </c>
    </row>
  </sheetData>
  <mergeCells count="9">
    <mergeCell ref="Z20:AB24"/>
    <mergeCell ref="X17:Y17"/>
    <mergeCell ref="V14:W14"/>
    <mergeCell ref="A94:A119"/>
    <mergeCell ref="A2:H2"/>
    <mergeCell ref="J2:T2"/>
    <mergeCell ref="A35:A60"/>
    <mergeCell ref="A65:A90"/>
    <mergeCell ref="A5:A30"/>
  </mergeCells>
  <phoneticPr fontId="17" type="noConversion"/>
  <pageMargins left="0.7" right="0.7" top="0.75" bottom="0.75" header="0.3" footer="0.3"/>
  <pageSetup orientation="portrait" r:id="rId1"/>
  <ignoredErrors>
    <ignoredError sqref="Y29 AC2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9D1D-B353-49E9-A4F1-791370F3DC75}">
  <dimension ref="A2:AF43"/>
  <sheetViews>
    <sheetView zoomScale="60" zoomScaleNormal="60" workbookViewId="0">
      <selection activeCell="AA29" sqref="AA29"/>
    </sheetView>
  </sheetViews>
  <sheetFormatPr defaultRowHeight="14.45"/>
  <cols>
    <col min="3" max="3" width="12.5703125" customWidth="1"/>
    <col min="4" max="4" width="19.85546875" style="71" customWidth="1"/>
    <col min="5" max="6" width="10.5703125" customWidth="1"/>
    <col min="7" max="7" width="13.5703125" customWidth="1"/>
    <col min="8" max="8" width="8.5703125" customWidth="1"/>
    <col min="9" max="9" width="10.85546875" customWidth="1"/>
    <col min="10" max="10" width="10.5703125" customWidth="1"/>
    <col min="11" max="11" width="10.140625" customWidth="1"/>
    <col min="12" max="12" width="8.140625" customWidth="1"/>
    <col min="13" max="13" width="17.140625" customWidth="1"/>
    <col min="14" max="14" width="19.42578125" customWidth="1"/>
    <col min="15" max="15" width="24.5703125" customWidth="1"/>
    <col min="16" max="16" width="21.42578125" customWidth="1"/>
    <col min="17" max="17" width="18.140625" customWidth="1"/>
    <col min="18" max="18" width="15.5703125" customWidth="1"/>
    <col min="19" max="20" width="9" customWidth="1"/>
    <col min="21" max="21" width="17.5703125" customWidth="1"/>
    <col min="22" max="22" width="16.140625" customWidth="1"/>
    <col min="23" max="23" width="21.5703125" customWidth="1"/>
    <col min="24" max="24" width="23.85546875" customWidth="1"/>
    <col min="25" max="25" width="19.140625" customWidth="1"/>
    <col min="26" max="26" width="18.85546875" customWidth="1"/>
    <col min="27" max="27" width="18.28515625" customWidth="1"/>
    <col min="31" max="32" width="12" bestFit="1" customWidth="1"/>
  </cols>
  <sheetData>
    <row r="2" spans="1:31" ht="15" thickBot="1"/>
    <row r="3" spans="1:31" ht="20.100000000000001" customHeight="1" thickBot="1">
      <c r="A3" s="502" t="s">
        <v>264</v>
      </c>
      <c r="B3" s="503"/>
      <c r="C3" s="503"/>
      <c r="D3" s="503"/>
      <c r="E3" s="503"/>
      <c r="F3" s="503"/>
      <c r="G3" s="503"/>
      <c r="H3" s="503"/>
      <c r="I3" s="503"/>
      <c r="J3" s="503"/>
      <c r="K3" s="503"/>
      <c r="L3" s="503"/>
      <c r="M3" s="503"/>
      <c r="N3" s="503"/>
      <c r="O3" s="504"/>
      <c r="Q3" s="226" t="s">
        <v>148</v>
      </c>
    </row>
    <row r="4" spans="1:31" ht="14.45" customHeight="1" thickBot="1">
      <c r="A4" s="505"/>
      <c r="B4" s="506"/>
      <c r="C4" s="506"/>
      <c r="D4" s="506"/>
      <c r="E4" s="506"/>
      <c r="F4" s="506"/>
      <c r="G4" s="506"/>
      <c r="H4" s="506"/>
      <c r="I4" s="506"/>
      <c r="J4" s="506"/>
      <c r="K4" s="506"/>
      <c r="L4" s="506"/>
      <c r="M4" s="506"/>
      <c r="N4" s="506"/>
      <c r="O4" s="507"/>
      <c r="Q4" s="323" t="s">
        <v>150</v>
      </c>
      <c r="R4" s="227">
        <v>44616</v>
      </c>
    </row>
    <row r="5" spans="1:31" ht="14.45" customHeight="1" thickBot="1">
      <c r="A5" s="505"/>
      <c r="B5" s="506"/>
      <c r="C5" s="506"/>
      <c r="D5" s="506"/>
      <c r="E5" s="506"/>
      <c r="F5" s="506"/>
      <c r="G5" s="506"/>
      <c r="H5" s="506"/>
      <c r="I5" s="506"/>
      <c r="J5" s="506"/>
      <c r="K5" s="506"/>
      <c r="L5" s="506"/>
      <c r="M5" s="506"/>
      <c r="N5" s="506"/>
      <c r="O5" s="507"/>
      <c r="Q5" s="323" t="s">
        <v>152</v>
      </c>
      <c r="R5" s="228">
        <v>44980</v>
      </c>
    </row>
    <row r="6" spans="1:31" ht="14.45" customHeight="1" thickBot="1">
      <c r="A6" s="505"/>
      <c r="B6" s="506"/>
      <c r="C6" s="506"/>
      <c r="D6" s="506"/>
      <c r="E6" s="506"/>
      <c r="F6" s="506"/>
      <c r="G6" s="506"/>
      <c r="H6" s="506"/>
      <c r="I6" s="506"/>
      <c r="J6" s="506"/>
      <c r="K6" s="506"/>
      <c r="L6" s="506"/>
      <c r="M6" s="506"/>
      <c r="N6" s="506"/>
      <c r="O6" s="507"/>
      <c r="Q6" s="324" t="s">
        <v>154</v>
      </c>
      <c r="R6" s="222">
        <v>44926</v>
      </c>
      <c r="S6" s="194"/>
    </row>
    <row r="7" spans="1:31" ht="14.45" customHeight="1" thickBot="1">
      <c r="A7" s="505"/>
      <c r="B7" s="506"/>
      <c r="C7" s="506"/>
      <c r="D7" s="506"/>
      <c r="E7" s="506"/>
      <c r="F7" s="506"/>
      <c r="G7" s="506"/>
      <c r="H7" s="506"/>
      <c r="I7" s="506"/>
      <c r="J7" s="506"/>
      <c r="K7" s="506"/>
      <c r="L7" s="506"/>
      <c r="M7" s="506"/>
      <c r="N7" s="506"/>
      <c r="O7" s="507"/>
      <c r="Q7" s="324" t="s">
        <v>156</v>
      </c>
      <c r="R7" s="222">
        <v>44927</v>
      </c>
    </row>
    <row r="8" spans="1:31" ht="14.45" customHeight="1" thickBot="1">
      <c r="A8" s="505"/>
      <c r="B8" s="506"/>
      <c r="C8" s="506"/>
      <c r="D8" s="506"/>
      <c r="E8" s="506"/>
      <c r="F8" s="506"/>
      <c r="G8" s="506"/>
      <c r="H8" s="506"/>
      <c r="I8" s="506"/>
      <c r="J8" s="506"/>
      <c r="K8" s="506"/>
      <c r="L8" s="506"/>
      <c r="M8" s="506"/>
      <c r="N8" s="506"/>
      <c r="O8" s="507"/>
      <c r="Q8" s="325" t="s">
        <v>158</v>
      </c>
      <c r="R8" s="229">
        <v>44980</v>
      </c>
    </row>
    <row r="9" spans="1:31" ht="14.45" customHeight="1">
      <c r="A9" s="505"/>
      <c r="B9" s="506"/>
      <c r="C9" s="506"/>
      <c r="D9" s="506"/>
      <c r="E9" s="506"/>
      <c r="F9" s="506"/>
      <c r="G9" s="506"/>
      <c r="H9" s="506"/>
      <c r="I9" s="506"/>
      <c r="J9" s="506"/>
      <c r="K9" s="506"/>
      <c r="L9" s="506"/>
      <c r="M9" s="506"/>
      <c r="N9" s="506"/>
      <c r="O9" s="507"/>
    </row>
    <row r="10" spans="1:31" ht="14.45" customHeight="1">
      <c r="A10" s="505"/>
      <c r="B10" s="506"/>
      <c r="C10" s="506"/>
      <c r="D10" s="506"/>
      <c r="E10" s="506"/>
      <c r="F10" s="506"/>
      <c r="G10" s="506"/>
      <c r="H10" s="506"/>
      <c r="I10" s="506"/>
      <c r="J10" s="506"/>
      <c r="K10" s="506"/>
      <c r="L10" s="506"/>
      <c r="M10" s="506"/>
      <c r="N10" s="506"/>
      <c r="O10" s="507"/>
    </row>
    <row r="11" spans="1:31" ht="15" thickBot="1">
      <c r="A11" s="508"/>
      <c r="B11" s="509"/>
      <c r="C11" s="509"/>
      <c r="D11" s="509"/>
      <c r="E11" s="509"/>
      <c r="F11" s="509"/>
      <c r="G11" s="509"/>
      <c r="H11" s="509"/>
      <c r="I11" s="509"/>
      <c r="J11" s="509"/>
      <c r="K11" s="509"/>
      <c r="L11" s="509"/>
      <c r="M11" s="509"/>
      <c r="N11" s="509"/>
      <c r="O11" s="510"/>
    </row>
    <row r="12" spans="1:31" ht="21">
      <c r="A12" s="110"/>
      <c r="Z12" s="116"/>
    </row>
    <row r="13" spans="1:31" ht="15" thickBot="1"/>
    <row r="14" spans="1:31" ht="21.95" customHeight="1" thickBot="1">
      <c r="D14" s="251"/>
      <c r="E14" s="520" t="s">
        <v>265</v>
      </c>
      <c r="F14" s="521"/>
      <c r="G14" s="521"/>
      <c r="H14" s="522"/>
      <c r="I14" s="495" t="s">
        <v>266</v>
      </c>
      <c r="J14" s="496"/>
      <c r="K14" s="496"/>
      <c r="L14" s="497"/>
      <c r="M14" s="515" t="s">
        <v>267</v>
      </c>
      <c r="N14" s="516"/>
      <c r="O14" s="517"/>
      <c r="P14" s="518"/>
      <c r="Q14" s="519" t="s">
        <v>268</v>
      </c>
      <c r="R14" s="516"/>
      <c r="S14" s="517"/>
      <c r="T14" s="518"/>
      <c r="U14" s="519" t="s">
        <v>269</v>
      </c>
      <c r="V14" s="516"/>
      <c r="W14" s="517"/>
      <c r="X14" s="518"/>
      <c r="Y14" s="495" t="s">
        <v>270</v>
      </c>
      <c r="Z14" s="496"/>
      <c r="AA14" s="497"/>
      <c r="AB14" s="115"/>
    </row>
    <row r="15" spans="1:31" ht="64.5" customHeight="1" thickBot="1">
      <c r="A15" s="112" t="s">
        <v>3</v>
      </c>
      <c r="B15" s="111" t="s">
        <v>271</v>
      </c>
      <c r="C15" s="111" t="s">
        <v>131</v>
      </c>
      <c r="D15" s="113" t="s">
        <v>272</v>
      </c>
      <c r="E15" s="112" t="s">
        <v>273</v>
      </c>
      <c r="F15" s="111" t="s">
        <v>274</v>
      </c>
      <c r="G15" s="108" t="s">
        <v>275</v>
      </c>
      <c r="H15" s="113" t="s">
        <v>276</v>
      </c>
      <c r="I15" s="112" t="s">
        <v>273</v>
      </c>
      <c r="J15" s="111" t="s">
        <v>274</v>
      </c>
      <c r="K15" s="108" t="s">
        <v>275</v>
      </c>
      <c r="L15" s="113" t="s">
        <v>276</v>
      </c>
      <c r="M15" s="112" t="s">
        <v>273</v>
      </c>
      <c r="N15" s="111" t="s">
        <v>274</v>
      </c>
      <c r="O15" s="108" t="s">
        <v>275</v>
      </c>
      <c r="P15" s="113" t="s">
        <v>276</v>
      </c>
      <c r="Q15" s="112" t="s">
        <v>273</v>
      </c>
      <c r="R15" s="111" t="s">
        <v>274</v>
      </c>
      <c r="S15" s="108" t="s">
        <v>275</v>
      </c>
      <c r="T15" s="113" t="s">
        <v>276</v>
      </c>
      <c r="U15" s="112" t="s">
        <v>273</v>
      </c>
      <c r="V15" s="111" t="s">
        <v>274</v>
      </c>
      <c r="W15" s="108" t="s">
        <v>275</v>
      </c>
      <c r="X15" s="108" t="s">
        <v>276</v>
      </c>
      <c r="Y15" s="105" t="s">
        <v>277</v>
      </c>
      <c r="Z15" s="106" t="s">
        <v>278</v>
      </c>
      <c r="AA15" s="114" t="s">
        <v>279</v>
      </c>
      <c r="AE15" s="71"/>
    </row>
    <row r="16" spans="1:31" ht="31.5" customHeight="1">
      <c r="A16" s="511" t="s">
        <v>14</v>
      </c>
      <c r="B16" s="512">
        <v>266</v>
      </c>
      <c r="C16" s="136" t="s">
        <v>24</v>
      </c>
      <c r="D16" s="133">
        <v>44615</v>
      </c>
      <c r="E16" s="176"/>
      <c r="F16" s="117"/>
      <c r="G16" s="117"/>
      <c r="H16" s="147"/>
      <c r="I16" s="131"/>
      <c r="J16" s="118"/>
      <c r="K16" s="119"/>
      <c r="L16" s="154"/>
      <c r="M16" s="177"/>
      <c r="N16" s="178"/>
      <c r="O16" s="178"/>
      <c r="P16" s="154"/>
      <c r="Q16" s="179"/>
      <c r="R16" s="180"/>
      <c r="S16" s="180"/>
      <c r="T16" s="164"/>
      <c r="U16" s="181">
        <v>44972</v>
      </c>
      <c r="V16" s="182">
        <v>45005</v>
      </c>
      <c r="W16" s="183" t="s">
        <v>280</v>
      </c>
      <c r="X16" s="184" t="s">
        <v>281</v>
      </c>
      <c r="Y16" s="167">
        <v>0</v>
      </c>
      <c r="Z16" s="168">
        <v>1</v>
      </c>
      <c r="AA16" s="169">
        <f>Y16+Z16</f>
        <v>1</v>
      </c>
    </row>
    <row r="17" spans="1:32" ht="36" customHeight="1">
      <c r="A17" s="498"/>
      <c r="B17" s="513"/>
      <c r="C17" s="137" t="s">
        <v>27</v>
      </c>
      <c r="D17" s="134">
        <v>44673</v>
      </c>
      <c r="E17" s="140"/>
      <c r="F17" s="120"/>
      <c r="G17" s="120"/>
      <c r="H17" s="148"/>
      <c r="I17" s="132"/>
      <c r="J17" s="121"/>
      <c r="K17" s="122"/>
      <c r="L17" s="155"/>
      <c r="M17" s="150"/>
      <c r="N17" s="123"/>
      <c r="O17" s="123"/>
      <c r="P17" s="155"/>
      <c r="Q17" s="159"/>
      <c r="R17" s="124"/>
      <c r="S17" s="124"/>
      <c r="T17" s="165"/>
      <c r="U17" s="163">
        <v>44946</v>
      </c>
      <c r="V17" s="125">
        <v>45004</v>
      </c>
      <c r="W17" s="126" t="s">
        <v>280</v>
      </c>
      <c r="X17" s="185" t="s">
        <v>282</v>
      </c>
      <c r="Y17" s="170">
        <v>0</v>
      </c>
      <c r="Z17" s="171">
        <v>1</v>
      </c>
      <c r="AA17" s="172">
        <f>Y17+Z17</f>
        <v>1</v>
      </c>
      <c r="AE17" s="109"/>
      <c r="AF17" s="109"/>
    </row>
    <row r="18" spans="1:32" ht="35.1" customHeight="1">
      <c r="A18" s="498"/>
      <c r="B18" s="513"/>
      <c r="C18" s="138" t="s">
        <v>38</v>
      </c>
      <c r="D18" s="134">
        <v>44615</v>
      </c>
      <c r="E18" s="140"/>
      <c r="F18" s="120"/>
      <c r="G18" s="120"/>
      <c r="H18" s="148"/>
      <c r="I18" s="145"/>
      <c r="J18" s="127"/>
      <c r="K18" s="128"/>
      <c r="L18" s="156"/>
      <c r="M18" s="151"/>
      <c r="N18" s="129"/>
      <c r="O18" s="129"/>
      <c r="P18" s="155"/>
      <c r="Q18" s="159"/>
      <c r="R18" s="124"/>
      <c r="S18" s="124"/>
      <c r="T18" s="165"/>
      <c r="U18" s="163">
        <v>44972</v>
      </c>
      <c r="V18" s="125">
        <v>44975</v>
      </c>
      <c r="W18" s="125" t="s">
        <v>283</v>
      </c>
      <c r="X18" s="161" t="s">
        <v>284</v>
      </c>
      <c r="Y18" s="170">
        <v>0</v>
      </c>
      <c r="Z18" s="171">
        <f>V18-U18</f>
        <v>3</v>
      </c>
      <c r="AA18" s="172">
        <f>Y18+Z18</f>
        <v>3</v>
      </c>
    </row>
    <row r="19" spans="1:32" ht="36.950000000000003" customHeight="1">
      <c r="A19" s="498"/>
      <c r="B19" s="513"/>
      <c r="C19" s="138" t="s">
        <v>41</v>
      </c>
      <c r="D19" s="134">
        <v>44678</v>
      </c>
      <c r="E19" s="140"/>
      <c r="F19" s="120"/>
      <c r="G19" s="120"/>
      <c r="H19" s="148"/>
      <c r="I19" s="132"/>
      <c r="J19" s="120"/>
      <c r="K19" s="130"/>
      <c r="L19" s="157"/>
      <c r="M19" s="152">
        <v>44687</v>
      </c>
      <c r="N19" s="126">
        <v>44796</v>
      </c>
      <c r="O19" s="193" t="s">
        <v>285</v>
      </c>
      <c r="P19" s="161" t="s">
        <v>286</v>
      </c>
      <c r="Q19" s="159"/>
      <c r="R19" s="124"/>
      <c r="S19" s="124"/>
      <c r="T19" s="165"/>
      <c r="U19" s="163"/>
      <c r="V19" s="125"/>
      <c r="W19" s="126"/>
      <c r="X19" s="186"/>
      <c r="Y19" s="170">
        <f>N19-M19</f>
        <v>109</v>
      </c>
      <c r="Z19" s="171">
        <v>0</v>
      </c>
      <c r="AA19" s="172">
        <f>Y19+Z19</f>
        <v>109</v>
      </c>
    </row>
    <row r="20" spans="1:32" ht="36.950000000000003" customHeight="1" thickBot="1">
      <c r="A20" s="499"/>
      <c r="B20" s="514"/>
      <c r="C20" s="139" t="s">
        <v>42</v>
      </c>
      <c r="D20" s="135">
        <v>44617</v>
      </c>
      <c r="E20" s="141"/>
      <c r="F20" s="142"/>
      <c r="G20" s="142"/>
      <c r="H20" s="149"/>
      <c r="I20" s="146"/>
      <c r="J20" s="143"/>
      <c r="K20" s="143"/>
      <c r="L20" s="158"/>
      <c r="M20" s="153"/>
      <c r="N20" s="142"/>
      <c r="O20" s="142"/>
      <c r="P20" s="162"/>
      <c r="Q20" s="160"/>
      <c r="R20" s="144"/>
      <c r="S20" s="144"/>
      <c r="T20" s="166"/>
      <c r="U20" s="146">
        <v>44972</v>
      </c>
      <c r="V20" s="143">
        <v>44985</v>
      </c>
      <c r="W20" s="143" t="s">
        <v>280</v>
      </c>
      <c r="X20" s="187" t="s">
        <v>287</v>
      </c>
      <c r="Y20" s="173">
        <f>N20-M20</f>
        <v>0</v>
      </c>
      <c r="Z20" s="174">
        <v>1</v>
      </c>
      <c r="AA20" s="175">
        <f t="shared" ref="AA20" si="0">Y20+Z20</f>
        <v>1</v>
      </c>
    </row>
    <row r="21" spans="1:32" ht="30.6" customHeight="1" thickBot="1">
      <c r="A21" s="13"/>
      <c r="B21" s="13"/>
      <c r="C21" s="13"/>
      <c r="D21" s="13"/>
      <c r="E21" s="13"/>
      <c r="F21" s="13"/>
      <c r="G21" s="13"/>
      <c r="H21" s="13"/>
      <c r="I21" s="13"/>
      <c r="J21" s="13"/>
      <c r="K21" s="13"/>
      <c r="L21" s="13"/>
      <c r="M21" s="13"/>
      <c r="N21" s="13"/>
      <c r="O21" s="13"/>
      <c r="P21" s="13"/>
      <c r="Q21" s="13"/>
      <c r="R21" s="13"/>
      <c r="S21" s="13"/>
      <c r="T21" s="13"/>
      <c r="U21" s="13"/>
      <c r="V21" s="13"/>
      <c r="W21" s="13"/>
      <c r="X21" s="188" t="s">
        <v>270</v>
      </c>
      <c r="Y21" s="189">
        <f>SUM(Y16:Y20)</f>
        <v>109</v>
      </c>
      <c r="Z21" s="190">
        <f>SUM(Z16:Z20)</f>
        <v>6</v>
      </c>
      <c r="AA21" s="191">
        <f>SUM(AA16:AA20)</f>
        <v>115</v>
      </c>
    </row>
    <row r="23" spans="1:32" ht="15" thickBot="1"/>
    <row r="24" spans="1:32" ht="23.45" customHeight="1" thickBot="1">
      <c r="D24" s="251"/>
      <c r="E24" s="520" t="s">
        <v>265</v>
      </c>
      <c r="F24" s="521"/>
      <c r="G24" s="521"/>
      <c r="H24" s="522"/>
      <c r="I24" s="495" t="s">
        <v>266</v>
      </c>
      <c r="J24" s="496"/>
      <c r="K24" s="496"/>
      <c r="L24" s="497"/>
      <c r="M24" s="519" t="s">
        <v>267</v>
      </c>
      <c r="N24" s="516"/>
      <c r="O24" s="517"/>
      <c r="P24" s="518"/>
      <c r="Q24" s="519" t="s">
        <v>268</v>
      </c>
      <c r="R24" s="516"/>
      <c r="S24" s="517"/>
      <c r="T24" s="518"/>
      <c r="U24" s="515" t="s">
        <v>269</v>
      </c>
      <c r="V24" s="516"/>
      <c r="W24" s="517"/>
      <c r="X24" s="518"/>
      <c r="Y24" s="496" t="s">
        <v>270</v>
      </c>
      <c r="Z24" s="496"/>
      <c r="AA24" s="497"/>
      <c r="AE24" s="71"/>
    </row>
    <row r="25" spans="1:32" ht="78" thickBot="1">
      <c r="A25" s="112" t="s">
        <v>3</v>
      </c>
      <c r="B25" s="111" t="s">
        <v>271</v>
      </c>
      <c r="C25" s="106" t="s">
        <v>131</v>
      </c>
      <c r="D25" s="114" t="s">
        <v>272</v>
      </c>
      <c r="E25" s="105" t="s">
        <v>273</v>
      </c>
      <c r="F25" s="106" t="s">
        <v>274</v>
      </c>
      <c r="G25" s="107" t="s">
        <v>275</v>
      </c>
      <c r="H25" s="114" t="s">
        <v>276</v>
      </c>
      <c r="I25" s="105" t="s">
        <v>273</v>
      </c>
      <c r="J25" s="106" t="s">
        <v>274</v>
      </c>
      <c r="K25" s="107" t="s">
        <v>275</v>
      </c>
      <c r="L25" s="114" t="s">
        <v>276</v>
      </c>
      <c r="M25" s="105" t="s">
        <v>273</v>
      </c>
      <c r="N25" s="106" t="s">
        <v>274</v>
      </c>
      <c r="O25" s="107" t="s">
        <v>275</v>
      </c>
      <c r="P25" s="114" t="s">
        <v>276</v>
      </c>
      <c r="Q25" s="105" t="s">
        <v>273</v>
      </c>
      <c r="R25" s="106" t="s">
        <v>274</v>
      </c>
      <c r="S25" s="107" t="s">
        <v>275</v>
      </c>
      <c r="T25" s="114" t="s">
        <v>276</v>
      </c>
      <c r="U25" s="296" t="s">
        <v>273</v>
      </c>
      <c r="V25" s="106" t="s">
        <v>274</v>
      </c>
      <c r="W25" s="107" t="s">
        <v>275</v>
      </c>
      <c r="X25" s="114" t="s">
        <v>276</v>
      </c>
      <c r="Y25" s="296" t="s">
        <v>277</v>
      </c>
      <c r="Z25" s="106" t="s">
        <v>278</v>
      </c>
      <c r="AA25" s="114" t="s">
        <v>279</v>
      </c>
    </row>
    <row r="26" spans="1:32" ht="44.1" customHeight="1">
      <c r="A26" s="498" t="s">
        <v>15</v>
      </c>
      <c r="B26" s="500">
        <v>267</v>
      </c>
      <c r="C26" s="278" t="s">
        <v>55</v>
      </c>
      <c r="D26" s="307">
        <v>44749</v>
      </c>
      <c r="E26" s="279"/>
      <c r="F26" s="280"/>
      <c r="G26" s="280"/>
      <c r="H26" s="281"/>
      <c r="I26" s="279"/>
      <c r="J26" s="282"/>
      <c r="K26" s="283"/>
      <c r="L26" s="284"/>
      <c r="M26" s="285"/>
      <c r="N26" s="286"/>
      <c r="O26" s="286"/>
      <c r="P26" s="284"/>
      <c r="Q26" s="287"/>
      <c r="R26" s="288"/>
      <c r="S26" s="288"/>
      <c r="T26" s="289"/>
      <c r="U26" s="313">
        <v>44971</v>
      </c>
      <c r="V26" s="290">
        <v>45038</v>
      </c>
      <c r="W26" s="291" t="s">
        <v>280</v>
      </c>
      <c r="X26" s="306" t="s">
        <v>287</v>
      </c>
      <c r="Y26" s="305">
        <v>0</v>
      </c>
      <c r="Z26" s="274">
        <v>1</v>
      </c>
      <c r="AA26" s="275">
        <f>Y26+Z26</f>
        <v>1</v>
      </c>
    </row>
    <row r="27" spans="1:32" ht="44.45" customHeight="1">
      <c r="A27" s="498"/>
      <c r="B27" s="500"/>
      <c r="C27" s="295" t="s">
        <v>63</v>
      </c>
      <c r="D27" s="134">
        <v>44776</v>
      </c>
      <c r="E27" s="298"/>
      <c r="F27" s="294"/>
      <c r="G27" s="294"/>
      <c r="H27" s="299"/>
      <c r="I27" s="298"/>
      <c r="J27" s="294"/>
      <c r="K27" s="294"/>
      <c r="L27" s="299"/>
      <c r="M27" s="303">
        <v>44784</v>
      </c>
      <c r="N27" s="126">
        <v>44980</v>
      </c>
      <c r="O27" s="293" t="s">
        <v>280</v>
      </c>
      <c r="P27" s="186" t="s">
        <v>288</v>
      </c>
      <c r="Q27" s="298"/>
      <c r="R27" s="294"/>
      <c r="S27" s="294"/>
      <c r="T27" s="299"/>
      <c r="U27" s="297"/>
      <c r="V27" s="294"/>
      <c r="W27" s="294"/>
      <c r="X27" s="276"/>
      <c r="Y27" s="316">
        <f>(R6-'Downdays summary'!M27)*70%</f>
        <v>99.399999999999991</v>
      </c>
      <c r="Z27" s="317">
        <f>(N27-R7)*70%</f>
        <v>37.099999999999994</v>
      </c>
      <c r="AA27" s="318">
        <f>Y27+Z27</f>
        <v>136.5</v>
      </c>
    </row>
    <row r="28" spans="1:32" ht="32.450000000000003" customHeight="1" thickBot="1">
      <c r="A28" s="499"/>
      <c r="B28" s="501"/>
      <c r="C28" s="308" t="s">
        <v>64</v>
      </c>
      <c r="D28" s="315">
        <v>44776</v>
      </c>
      <c r="E28" s="300"/>
      <c r="F28" s="301"/>
      <c r="G28" s="301"/>
      <c r="H28" s="302"/>
      <c r="I28" s="300"/>
      <c r="J28" s="301"/>
      <c r="K28" s="301"/>
      <c r="L28" s="302"/>
      <c r="M28" s="304">
        <v>44829</v>
      </c>
      <c r="N28" s="143">
        <v>44980</v>
      </c>
      <c r="O28" s="309" t="s">
        <v>283</v>
      </c>
      <c r="P28" s="310" t="s">
        <v>289</v>
      </c>
      <c r="Q28" s="204"/>
      <c r="R28" s="87"/>
      <c r="S28" s="87"/>
      <c r="T28" s="277"/>
      <c r="U28" s="314"/>
      <c r="V28" s="87"/>
      <c r="W28" s="87"/>
      <c r="X28" s="277"/>
      <c r="Y28" s="311">
        <f>R6-M28</f>
        <v>97</v>
      </c>
      <c r="Z28" s="312">
        <f>N28-R7</f>
        <v>53</v>
      </c>
      <c r="AA28" s="319">
        <f>Y28+Z28</f>
        <v>150</v>
      </c>
    </row>
    <row r="29" spans="1:32" ht="27.6" customHeight="1" thickBot="1">
      <c r="A29" s="192"/>
      <c r="B29" s="192"/>
      <c r="C29" s="192"/>
      <c r="D29" s="192"/>
      <c r="E29" s="192"/>
      <c r="F29" s="192"/>
      <c r="G29" s="192"/>
      <c r="H29" s="192"/>
      <c r="I29" s="192"/>
      <c r="J29" s="192"/>
      <c r="K29" s="192"/>
      <c r="X29" s="292" t="s">
        <v>270</v>
      </c>
      <c r="Y29" s="320">
        <f>SUM(Y26:Y28)</f>
        <v>196.39999999999998</v>
      </c>
      <c r="Z29" s="321">
        <f>SUM(Z26:Z28)</f>
        <v>91.1</v>
      </c>
      <c r="AA29" s="322">
        <f>SUM(AA26:AA28)</f>
        <v>287.5</v>
      </c>
    </row>
    <row r="30" spans="1:32">
      <c r="A30" s="192"/>
      <c r="B30" s="192"/>
      <c r="C30" s="192"/>
      <c r="D30" s="192"/>
      <c r="E30" s="192"/>
      <c r="F30" s="192"/>
      <c r="G30" s="192"/>
      <c r="H30" s="192"/>
      <c r="I30" s="192"/>
      <c r="J30" s="192"/>
      <c r="K30" s="192"/>
    </row>
    <row r="31" spans="1:32">
      <c r="A31" s="192"/>
      <c r="B31" s="192"/>
      <c r="C31" s="192"/>
      <c r="D31" s="192"/>
      <c r="E31" s="192"/>
      <c r="F31" s="192"/>
      <c r="G31" s="192"/>
      <c r="H31" s="192"/>
      <c r="I31" s="192"/>
      <c r="J31" s="192"/>
      <c r="K31" s="192"/>
    </row>
    <row r="32" spans="1:32">
      <c r="A32" s="192"/>
      <c r="B32" s="192"/>
      <c r="C32" s="192"/>
      <c r="D32" s="192"/>
      <c r="E32" s="192"/>
      <c r="F32" s="192"/>
      <c r="G32" s="192"/>
      <c r="H32" s="192"/>
      <c r="I32" s="192"/>
      <c r="J32" s="192"/>
      <c r="K32" s="192"/>
    </row>
    <row r="33" spans="1:11">
      <c r="A33" s="192"/>
      <c r="B33" s="192"/>
      <c r="C33" s="192"/>
      <c r="D33" s="192"/>
      <c r="E33" s="192"/>
      <c r="F33" s="192"/>
      <c r="G33" s="192"/>
      <c r="H33" s="192"/>
      <c r="I33" s="192"/>
      <c r="J33" s="192"/>
      <c r="K33" s="192"/>
    </row>
    <row r="34" spans="1:11">
      <c r="A34" s="192"/>
      <c r="B34" s="192"/>
      <c r="C34" s="192"/>
      <c r="D34" s="192"/>
      <c r="E34" s="192"/>
      <c r="F34" s="192"/>
      <c r="G34" s="192"/>
      <c r="H34" s="192"/>
      <c r="I34" s="192"/>
      <c r="J34" s="192"/>
      <c r="K34" s="192"/>
    </row>
    <row r="35" spans="1:11">
      <c r="A35" s="192"/>
      <c r="B35" s="192"/>
      <c r="C35" s="192"/>
      <c r="D35" s="192"/>
      <c r="E35" s="192"/>
      <c r="F35" s="192"/>
      <c r="G35" s="192"/>
      <c r="H35" s="192"/>
      <c r="I35" s="192"/>
      <c r="J35" s="192"/>
      <c r="K35" s="192"/>
    </row>
    <row r="36" spans="1:11">
      <c r="D36"/>
    </row>
    <row r="37" spans="1:11">
      <c r="D37"/>
    </row>
    <row r="38" spans="1:11">
      <c r="D38"/>
    </row>
    <row r="39" spans="1:11">
      <c r="D39"/>
    </row>
    <row r="40" spans="1:11">
      <c r="D40"/>
    </row>
    <row r="41" spans="1:11">
      <c r="D41"/>
    </row>
    <row r="42" spans="1:11">
      <c r="D42"/>
    </row>
    <row r="43" spans="1:11">
      <c r="D43"/>
    </row>
  </sheetData>
  <mergeCells count="17">
    <mergeCell ref="E14:H14"/>
    <mergeCell ref="I14:L14"/>
    <mergeCell ref="A26:A28"/>
    <mergeCell ref="B26:B28"/>
    <mergeCell ref="A3:O11"/>
    <mergeCell ref="Y14:AA14"/>
    <mergeCell ref="A16:A20"/>
    <mergeCell ref="B16:B20"/>
    <mergeCell ref="U24:X24"/>
    <mergeCell ref="Y24:AA24"/>
    <mergeCell ref="M14:P14"/>
    <mergeCell ref="Q14:T14"/>
    <mergeCell ref="U14:X14"/>
    <mergeCell ref="E24:H24"/>
    <mergeCell ref="I24:L24"/>
    <mergeCell ref="M24:P24"/>
    <mergeCell ref="Q24:T2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E5AE0-331E-436B-A023-5A4F77A0567F}">
  <dimension ref="B1:F87"/>
  <sheetViews>
    <sheetView topLeftCell="A4" zoomScale="70" zoomScaleNormal="70" workbookViewId="0">
      <selection activeCell="G12" sqref="G12"/>
    </sheetView>
  </sheetViews>
  <sheetFormatPr defaultRowHeight="14.45"/>
  <cols>
    <col min="2" max="2" width="33.140625" customWidth="1"/>
    <col min="3" max="4" width="44.5703125" customWidth="1"/>
    <col min="5" max="5" width="28.7109375" customWidth="1"/>
    <col min="6" max="6" width="47.5703125" customWidth="1"/>
    <col min="7" max="7" width="18.140625" customWidth="1"/>
  </cols>
  <sheetData>
    <row r="1" spans="2:6" ht="18.600000000000001">
      <c r="B1" s="30" t="s">
        <v>14</v>
      </c>
    </row>
    <row r="3" spans="2:6" ht="24.75" customHeight="1">
      <c r="B3" s="15" t="s">
        <v>290</v>
      </c>
      <c r="C3" s="16" t="s">
        <v>291</v>
      </c>
      <c r="D3" s="16" t="s">
        <v>292</v>
      </c>
      <c r="E3" s="16" t="s">
        <v>293</v>
      </c>
      <c r="F3" s="16" t="s">
        <v>294</v>
      </c>
    </row>
    <row r="4" spans="2:6" ht="51" customHeight="1">
      <c r="B4" s="17" t="s">
        <v>295</v>
      </c>
      <c r="C4" s="18" t="s">
        <v>296</v>
      </c>
      <c r="D4" s="19">
        <f>D5*(1-D6)*(1-D7)</f>
        <v>4773.37</v>
      </c>
      <c r="E4" s="20" t="s">
        <v>297</v>
      </c>
      <c r="F4" s="18" t="s">
        <v>298</v>
      </c>
    </row>
    <row r="5" spans="2:6" ht="32.25" customHeight="1">
      <c r="B5" s="20" t="s">
        <v>299</v>
      </c>
      <c r="C5" s="24" t="s">
        <v>300</v>
      </c>
      <c r="D5" s="21">
        <f>'Project Technology Days'!H31</f>
        <v>4921</v>
      </c>
      <c r="E5" s="20" t="s">
        <v>297</v>
      </c>
      <c r="F5" s="20" t="s">
        <v>301</v>
      </c>
    </row>
    <row r="6" spans="2:6" ht="50.25" customHeight="1">
      <c r="B6" s="22" t="s">
        <v>302</v>
      </c>
      <c r="C6" s="18" t="s">
        <v>303</v>
      </c>
      <c r="D6" s="34">
        <v>0.03</v>
      </c>
      <c r="E6" s="20" t="s">
        <v>304</v>
      </c>
      <c r="F6" s="20" t="s">
        <v>305</v>
      </c>
    </row>
    <row r="7" spans="2:6" ht="34.5" customHeight="1">
      <c r="B7" s="20" t="s">
        <v>306</v>
      </c>
      <c r="C7" s="18" t="s">
        <v>307</v>
      </c>
      <c r="D7" s="34">
        <v>0</v>
      </c>
      <c r="E7" s="20" t="s">
        <v>304</v>
      </c>
      <c r="F7" s="20" t="s">
        <v>305</v>
      </c>
    </row>
    <row r="9" spans="2:6">
      <c r="B9" s="16" t="s">
        <v>308</v>
      </c>
      <c r="C9" s="16" t="s">
        <v>291</v>
      </c>
      <c r="D9" s="16" t="s">
        <v>309</v>
      </c>
      <c r="E9" s="16" t="s">
        <v>293</v>
      </c>
      <c r="F9" s="16" t="s">
        <v>294</v>
      </c>
    </row>
    <row r="10" spans="2:6" ht="29.1">
      <c r="B10" s="18" t="s">
        <v>310</v>
      </c>
      <c r="C10" s="25" t="s">
        <v>311</v>
      </c>
      <c r="D10" s="26">
        <f>D11-D12</f>
        <v>1.71</v>
      </c>
      <c r="E10" s="20" t="s">
        <v>312</v>
      </c>
      <c r="F10" s="18" t="s">
        <v>298</v>
      </c>
    </row>
    <row r="11" spans="2:6" ht="29.1">
      <c r="B11" s="18" t="s">
        <v>313</v>
      </c>
      <c r="C11" s="25" t="s">
        <v>314</v>
      </c>
      <c r="D11" s="216">
        <v>2.2999999999999998</v>
      </c>
      <c r="E11" s="20" t="s">
        <v>312</v>
      </c>
      <c r="F11" s="20" t="s">
        <v>315</v>
      </c>
    </row>
    <row r="12" spans="2:6" ht="29.1">
      <c r="B12" s="18" t="s">
        <v>316</v>
      </c>
      <c r="C12" s="25" t="s">
        <v>317</v>
      </c>
      <c r="D12" s="217">
        <v>0.59</v>
      </c>
      <c r="E12" s="20" t="s">
        <v>312</v>
      </c>
      <c r="F12" s="20" t="s">
        <v>318</v>
      </c>
    </row>
    <row r="14" spans="2:6">
      <c r="B14" s="15" t="s">
        <v>319</v>
      </c>
      <c r="C14" s="16" t="s">
        <v>291</v>
      </c>
      <c r="D14" s="15" t="s">
        <v>320</v>
      </c>
      <c r="E14" s="16" t="s">
        <v>293</v>
      </c>
      <c r="F14" s="16" t="s">
        <v>294</v>
      </c>
    </row>
    <row r="15" spans="2:6" ht="43.5">
      <c r="B15" s="18" t="s">
        <v>321</v>
      </c>
      <c r="C15" s="18" t="s">
        <v>322</v>
      </c>
      <c r="D15" s="266">
        <f>D16*(1-D17)*D18</f>
        <v>3527.0430929999998</v>
      </c>
      <c r="E15" s="20" t="s">
        <v>297</v>
      </c>
      <c r="F15" s="18" t="s">
        <v>298</v>
      </c>
    </row>
    <row r="16" spans="2:6" ht="29.1">
      <c r="B16" s="18" t="s">
        <v>299</v>
      </c>
      <c r="C16" s="18" t="s">
        <v>300</v>
      </c>
      <c r="D16" s="267">
        <f>'Project Technology Days'!H31</f>
        <v>4921</v>
      </c>
      <c r="E16" s="20" t="s">
        <v>297</v>
      </c>
      <c r="F16" s="20" t="s">
        <v>301</v>
      </c>
    </row>
    <row r="17" spans="2:6" ht="43.5">
      <c r="B17" s="18" t="s">
        <v>302</v>
      </c>
      <c r="C17" s="18" t="s">
        <v>303</v>
      </c>
      <c r="D17" s="268">
        <v>0.03</v>
      </c>
      <c r="E17" s="20" t="s">
        <v>304</v>
      </c>
      <c r="F17" s="20" t="s">
        <v>315</v>
      </c>
    </row>
    <row r="18" spans="2:6" ht="16.5">
      <c r="B18" s="18" t="s">
        <v>323</v>
      </c>
      <c r="C18" s="18" t="s">
        <v>324</v>
      </c>
      <c r="D18" s="265">
        <v>0.7389</v>
      </c>
      <c r="E18" s="20" t="s">
        <v>304</v>
      </c>
      <c r="F18" s="20" t="s">
        <v>325</v>
      </c>
    </row>
    <row r="19" spans="2:6">
      <c r="B19" s="18"/>
      <c r="C19" s="18"/>
      <c r="D19" s="29"/>
      <c r="E19" s="20"/>
      <c r="F19" s="20"/>
    </row>
    <row r="20" spans="2:6">
      <c r="B20" s="15" t="s">
        <v>326</v>
      </c>
      <c r="C20" s="16" t="s">
        <v>291</v>
      </c>
      <c r="D20" s="16"/>
      <c r="E20" s="16" t="s">
        <v>293</v>
      </c>
      <c r="F20" s="16" t="s">
        <v>293</v>
      </c>
    </row>
    <row r="21" spans="2:6" ht="29.1">
      <c r="B21" s="18" t="s">
        <v>327</v>
      </c>
      <c r="C21" s="18" t="s">
        <v>328</v>
      </c>
      <c r="D21" s="264">
        <f>Summary!B6</f>
        <v>5273</v>
      </c>
      <c r="E21" s="20" t="s">
        <v>329</v>
      </c>
      <c r="F21" s="20" t="s">
        <v>330</v>
      </c>
    </row>
    <row r="23" spans="2:6" ht="21">
      <c r="B23" s="13" t="s">
        <v>15</v>
      </c>
    </row>
    <row r="25" spans="2:6">
      <c r="B25" s="15" t="s">
        <v>290</v>
      </c>
      <c r="C25" s="16" t="s">
        <v>291</v>
      </c>
      <c r="D25" s="16" t="s">
        <v>292</v>
      </c>
      <c r="E25" s="16" t="s">
        <v>293</v>
      </c>
      <c r="F25" s="16" t="s">
        <v>294</v>
      </c>
    </row>
    <row r="26" spans="2:6" ht="43.5">
      <c r="B26" s="17" t="s">
        <v>295</v>
      </c>
      <c r="C26" s="18" t="s">
        <v>296</v>
      </c>
      <c r="D26" s="33">
        <f>D27*(1-D28)*(1-D29)</f>
        <v>5190.47</v>
      </c>
      <c r="E26" s="20" t="s">
        <v>297</v>
      </c>
      <c r="F26" s="18" t="s">
        <v>298</v>
      </c>
    </row>
    <row r="27" spans="2:6" ht="29.1">
      <c r="B27" s="20" t="s">
        <v>299</v>
      </c>
      <c r="C27" s="18" t="s">
        <v>300</v>
      </c>
      <c r="D27" s="21">
        <f>'Project Technology Days'!H61</f>
        <v>5351</v>
      </c>
      <c r="E27" s="20" t="s">
        <v>297</v>
      </c>
      <c r="F27" s="20" t="s">
        <v>301</v>
      </c>
    </row>
    <row r="28" spans="2:6" ht="43.5">
      <c r="B28" s="22" t="s">
        <v>302</v>
      </c>
      <c r="C28" s="18" t="s">
        <v>303</v>
      </c>
      <c r="D28" s="34">
        <v>0.03</v>
      </c>
      <c r="E28" s="20" t="s">
        <v>304</v>
      </c>
      <c r="F28" s="20" t="s">
        <v>305</v>
      </c>
    </row>
    <row r="29" spans="2:6" ht="29.1">
      <c r="B29" s="20" t="s">
        <v>306</v>
      </c>
      <c r="C29" s="18" t="s">
        <v>307</v>
      </c>
      <c r="D29" s="23">
        <v>0</v>
      </c>
      <c r="E29" s="20" t="s">
        <v>304</v>
      </c>
      <c r="F29" s="20" t="s">
        <v>305</v>
      </c>
    </row>
    <row r="30" spans="2:6">
      <c r="B30" s="31"/>
      <c r="C30" s="31"/>
      <c r="D30" s="31"/>
      <c r="E30" s="31"/>
    </row>
    <row r="31" spans="2:6">
      <c r="B31" s="16" t="s">
        <v>308</v>
      </c>
      <c r="C31" s="16" t="s">
        <v>291</v>
      </c>
      <c r="D31" s="16" t="s">
        <v>331</v>
      </c>
      <c r="E31" s="16" t="s">
        <v>293</v>
      </c>
      <c r="F31" s="16" t="s">
        <v>294</v>
      </c>
    </row>
    <row r="32" spans="2:6" ht="29.1">
      <c r="B32" s="18" t="s">
        <v>310</v>
      </c>
      <c r="C32" s="25" t="s">
        <v>332</v>
      </c>
      <c r="D32" s="26">
        <f>D33-D34</f>
        <v>1.71</v>
      </c>
      <c r="E32" s="20" t="s">
        <v>312</v>
      </c>
      <c r="F32" s="18" t="s">
        <v>298</v>
      </c>
    </row>
    <row r="33" spans="2:6" ht="29.1">
      <c r="B33" s="18" t="s">
        <v>313</v>
      </c>
      <c r="C33" s="25" t="s">
        <v>333</v>
      </c>
      <c r="D33" s="27">
        <v>2.2999999999999998</v>
      </c>
      <c r="E33" s="20" t="s">
        <v>312</v>
      </c>
      <c r="F33" s="20" t="s">
        <v>315</v>
      </c>
    </row>
    <row r="34" spans="2:6" ht="29.1">
      <c r="B34" s="18" t="s">
        <v>316</v>
      </c>
      <c r="C34" s="25" t="s">
        <v>334</v>
      </c>
      <c r="D34" s="28">
        <v>0.59</v>
      </c>
      <c r="E34" s="20" t="s">
        <v>312</v>
      </c>
      <c r="F34" s="20" t="s">
        <v>318</v>
      </c>
    </row>
    <row r="35" spans="2:6">
      <c r="B35" s="31"/>
      <c r="C35" s="31"/>
      <c r="D35" s="31"/>
      <c r="E35" s="31"/>
    </row>
    <row r="36" spans="2:6">
      <c r="B36" s="15" t="s">
        <v>319</v>
      </c>
      <c r="C36" s="16" t="s">
        <v>291</v>
      </c>
      <c r="D36" s="16" t="s">
        <v>320</v>
      </c>
      <c r="E36" s="16" t="s">
        <v>293</v>
      </c>
      <c r="F36" s="16" t="s">
        <v>294</v>
      </c>
    </row>
    <row r="37" spans="2:6" ht="43.5">
      <c r="B37" s="18" t="s">
        <v>321</v>
      </c>
      <c r="C37" s="18" t="s">
        <v>322</v>
      </c>
      <c r="D37" s="266">
        <f>D38*(1-D39)*D40</f>
        <v>3835.2382830000001</v>
      </c>
      <c r="E37" s="20" t="s">
        <v>297</v>
      </c>
      <c r="F37" s="18" t="s">
        <v>298</v>
      </c>
    </row>
    <row r="38" spans="2:6" ht="29.1">
      <c r="B38" s="18" t="s">
        <v>299</v>
      </c>
      <c r="C38" s="18" t="s">
        <v>300</v>
      </c>
      <c r="D38" s="267">
        <f>'Project Technology Days'!H61</f>
        <v>5351</v>
      </c>
      <c r="E38" s="20" t="s">
        <v>297</v>
      </c>
      <c r="F38" s="20" t="s">
        <v>301</v>
      </c>
    </row>
    <row r="39" spans="2:6" ht="43.5">
      <c r="B39" s="18" t="s">
        <v>302</v>
      </c>
      <c r="C39" s="18" t="s">
        <v>303</v>
      </c>
      <c r="D39" s="268">
        <f>D28</f>
        <v>0.03</v>
      </c>
      <c r="E39" s="20" t="s">
        <v>304</v>
      </c>
      <c r="F39" s="20" t="s">
        <v>315</v>
      </c>
    </row>
    <row r="40" spans="2:6" ht="16.5">
      <c r="B40" s="18" t="s">
        <v>323</v>
      </c>
      <c r="C40" s="18" t="s">
        <v>324</v>
      </c>
      <c r="D40" s="265">
        <v>0.7389</v>
      </c>
      <c r="E40" s="20" t="s">
        <v>304</v>
      </c>
      <c r="F40" s="20" t="s">
        <v>325</v>
      </c>
    </row>
    <row r="41" spans="2:6">
      <c r="B41" s="31"/>
      <c r="C41" s="31"/>
      <c r="D41" s="31"/>
      <c r="E41" s="31"/>
    </row>
    <row r="42" spans="2:6">
      <c r="B42" s="15" t="s">
        <v>326</v>
      </c>
      <c r="C42" s="16" t="s">
        <v>291</v>
      </c>
      <c r="D42" s="16"/>
      <c r="E42" s="16" t="s">
        <v>293</v>
      </c>
      <c r="F42" s="16" t="s">
        <v>293</v>
      </c>
    </row>
    <row r="43" spans="2:6">
      <c r="B43" s="18" t="s">
        <v>327</v>
      </c>
      <c r="C43" s="20" t="s">
        <v>328</v>
      </c>
      <c r="D43" s="32">
        <f>Summary!B7</f>
        <v>3890</v>
      </c>
      <c r="E43" s="20" t="s">
        <v>329</v>
      </c>
      <c r="F43" s="20" t="s">
        <v>330</v>
      </c>
    </row>
    <row r="45" spans="2:6" ht="21">
      <c r="B45" s="13" t="s">
        <v>16</v>
      </c>
    </row>
    <row r="47" spans="2:6">
      <c r="B47" s="15" t="s">
        <v>290</v>
      </c>
      <c r="C47" s="16" t="s">
        <v>291</v>
      </c>
      <c r="D47" s="16" t="s">
        <v>292</v>
      </c>
      <c r="E47" s="16" t="s">
        <v>293</v>
      </c>
      <c r="F47" s="16" t="s">
        <v>294</v>
      </c>
    </row>
    <row r="48" spans="2:6" ht="43.5">
      <c r="B48" s="17" t="s">
        <v>295</v>
      </c>
      <c r="C48" s="18" t="s">
        <v>296</v>
      </c>
      <c r="D48" s="33">
        <f>D49*(1-D50)*(1-D51)</f>
        <v>6930.65</v>
      </c>
      <c r="E48" s="20" t="s">
        <v>297</v>
      </c>
      <c r="F48" s="18" t="s">
        <v>298</v>
      </c>
    </row>
    <row r="49" spans="2:6" ht="33.950000000000003" customHeight="1">
      <c r="B49" s="20" t="s">
        <v>299</v>
      </c>
      <c r="C49" s="218" t="s">
        <v>300</v>
      </c>
      <c r="D49" s="21">
        <f>'Project Technology Days'!H91</f>
        <v>7145</v>
      </c>
      <c r="E49" s="20" t="s">
        <v>297</v>
      </c>
      <c r="F49" s="20" t="s">
        <v>301</v>
      </c>
    </row>
    <row r="50" spans="2:6" ht="43.5">
      <c r="B50" s="22" t="s">
        <v>302</v>
      </c>
      <c r="C50" s="18" t="s">
        <v>303</v>
      </c>
      <c r="D50" s="34">
        <v>0.03</v>
      </c>
      <c r="E50" s="20" t="s">
        <v>304</v>
      </c>
      <c r="F50" s="20" t="s">
        <v>305</v>
      </c>
    </row>
    <row r="51" spans="2:6" ht="29.1">
      <c r="B51" s="20" t="s">
        <v>306</v>
      </c>
      <c r="C51" s="18" t="s">
        <v>307</v>
      </c>
      <c r="D51" s="23">
        <v>0</v>
      </c>
      <c r="E51" s="20" t="s">
        <v>304</v>
      </c>
      <c r="F51" s="20" t="s">
        <v>305</v>
      </c>
    </row>
    <row r="52" spans="2:6">
      <c r="B52" s="31"/>
      <c r="C52" s="31"/>
      <c r="D52" s="31"/>
      <c r="E52" s="31"/>
    </row>
    <row r="53" spans="2:6">
      <c r="B53" s="16" t="s">
        <v>308</v>
      </c>
      <c r="C53" s="16" t="s">
        <v>291</v>
      </c>
      <c r="D53" s="16" t="s">
        <v>331</v>
      </c>
      <c r="E53" s="16" t="s">
        <v>293</v>
      </c>
      <c r="F53" s="16" t="s">
        <v>294</v>
      </c>
    </row>
    <row r="54" spans="2:6" ht="29.1">
      <c r="B54" s="18" t="s">
        <v>310</v>
      </c>
      <c r="C54" s="25" t="s">
        <v>332</v>
      </c>
      <c r="D54" s="26">
        <f>D55-D56</f>
        <v>1.71</v>
      </c>
      <c r="E54" s="20" t="s">
        <v>312</v>
      </c>
      <c r="F54" s="18" t="s">
        <v>298</v>
      </c>
    </row>
    <row r="55" spans="2:6" ht="29.1">
      <c r="B55" s="18" t="s">
        <v>313</v>
      </c>
      <c r="C55" s="25" t="s">
        <v>333</v>
      </c>
      <c r="D55" s="27">
        <v>2.2999999999999998</v>
      </c>
      <c r="E55" s="20" t="s">
        <v>312</v>
      </c>
      <c r="F55" s="20" t="s">
        <v>315</v>
      </c>
    </row>
    <row r="56" spans="2:6" ht="29.1">
      <c r="B56" s="18" t="s">
        <v>316</v>
      </c>
      <c r="C56" s="25" t="s">
        <v>334</v>
      </c>
      <c r="D56" s="28">
        <v>0.59</v>
      </c>
      <c r="E56" s="20" t="s">
        <v>312</v>
      </c>
      <c r="F56" s="20" t="s">
        <v>318</v>
      </c>
    </row>
    <row r="57" spans="2:6">
      <c r="B57" s="31"/>
      <c r="C57" s="31"/>
      <c r="D57" s="31"/>
      <c r="E57" s="31"/>
    </row>
    <row r="58" spans="2:6">
      <c r="B58" s="15" t="s">
        <v>319</v>
      </c>
      <c r="C58" s="16" t="s">
        <v>291</v>
      </c>
      <c r="D58" s="16" t="s">
        <v>320</v>
      </c>
      <c r="E58" s="16" t="s">
        <v>293</v>
      </c>
      <c r="F58" s="16" t="s">
        <v>294</v>
      </c>
    </row>
    <row r="59" spans="2:6" ht="43.5">
      <c r="B59" s="18" t="s">
        <v>321</v>
      </c>
      <c r="C59" s="18" t="s">
        <v>322</v>
      </c>
      <c r="D59" s="266">
        <f>D60*(1-D61)*D62</f>
        <v>5121.0572849999999</v>
      </c>
      <c r="E59" s="20" t="s">
        <v>297</v>
      </c>
      <c r="F59" s="18" t="s">
        <v>298</v>
      </c>
    </row>
    <row r="60" spans="2:6" ht="29.1">
      <c r="B60" s="18" t="s">
        <v>299</v>
      </c>
      <c r="C60" s="18" t="s">
        <v>300</v>
      </c>
      <c r="D60" s="267">
        <f>'Project Technology Days'!H91</f>
        <v>7145</v>
      </c>
      <c r="E60" s="20" t="s">
        <v>297</v>
      </c>
      <c r="F60" s="20" t="s">
        <v>301</v>
      </c>
    </row>
    <row r="61" spans="2:6" ht="43.5">
      <c r="B61" s="18" t="s">
        <v>302</v>
      </c>
      <c r="C61" s="18" t="s">
        <v>303</v>
      </c>
      <c r="D61" s="268">
        <f>D50</f>
        <v>0.03</v>
      </c>
      <c r="E61" s="20" t="s">
        <v>304</v>
      </c>
      <c r="F61" s="20" t="s">
        <v>315</v>
      </c>
    </row>
    <row r="62" spans="2:6" ht="16.5">
      <c r="B62" s="18" t="s">
        <v>323</v>
      </c>
      <c r="C62" s="18" t="s">
        <v>324</v>
      </c>
      <c r="D62" s="265">
        <v>0.7389</v>
      </c>
      <c r="E62" s="20" t="s">
        <v>304</v>
      </c>
      <c r="F62" s="20" t="s">
        <v>325</v>
      </c>
    </row>
    <row r="63" spans="2:6">
      <c r="B63" s="31"/>
      <c r="C63" s="31"/>
      <c r="D63" s="31"/>
      <c r="E63" s="31"/>
    </row>
    <row r="64" spans="2:6">
      <c r="B64" s="15" t="s">
        <v>326</v>
      </c>
      <c r="C64" s="16" t="s">
        <v>291</v>
      </c>
      <c r="D64" s="16"/>
      <c r="E64" s="16" t="s">
        <v>293</v>
      </c>
      <c r="F64" s="16" t="s">
        <v>293</v>
      </c>
    </row>
    <row r="65" spans="2:6">
      <c r="B65" s="18" t="s">
        <v>327</v>
      </c>
      <c r="C65" s="20" t="s">
        <v>328</v>
      </c>
      <c r="D65" s="32">
        <f>Summary!B8</f>
        <v>1600</v>
      </c>
      <c r="E65" s="20" t="s">
        <v>329</v>
      </c>
      <c r="F65" s="20" t="s">
        <v>330</v>
      </c>
    </row>
    <row r="67" spans="2:6" ht="23.45">
      <c r="B67" s="35" t="s">
        <v>17</v>
      </c>
    </row>
    <row r="69" spans="2:6">
      <c r="B69" s="15" t="s">
        <v>290</v>
      </c>
      <c r="C69" s="16" t="s">
        <v>291</v>
      </c>
      <c r="D69" s="16" t="s">
        <v>292</v>
      </c>
      <c r="E69" s="16" t="s">
        <v>293</v>
      </c>
      <c r="F69" s="16" t="s">
        <v>294</v>
      </c>
    </row>
    <row r="70" spans="2:6" ht="43.5">
      <c r="B70" s="17" t="s">
        <v>295</v>
      </c>
      <c r="C70" s="18" t="s">
        <v>296</v>
      </c>
      <c r="D70" s="33">
        <f>D71*(1-D72)*(1-D73)</f>
        <v>7287.61</v>
      </c>
      <c r="E70" s="20" t="s">
        <v>297</v>
      </c>
      <c r="F70" s="18" t="s">
        <v>298</v>
      </c>
    </row>
    <row r="71" spans="2:6" ht="36.6" customHeight="1">
      <c r="B71" s="20" t="s">
        <v>299</v>
      </c>
      <c r="C71" s="218" t="s">
        <v>300</v>
      </c>
      <c r="D71" s="21">
        <f>'Project Technology Days'!H120</f>
        <v>7513</v>
      </c>
      <c r="E71" s="20" t="s">
        <v>297</v>
      </c>
      <c r="F71" s="20" t="s">
        <v>301</v>
      </c>
    </row>
    <row r="72" spans="2:6" ht="43.5">
      <c r="B72" s="22" t="s">
        <v>302</v>
      </c>
      <c r="C72" s="18" t="s">
        <v>303</v>
      </c>
      <c r="D72" s="34">
        <v>0.03</v>
      </c>
      <c r="E72" s="20" t="s">
        <v>304</v>
      </c>
      <c r="F72" s="20" t="s">
        <v>305</v>
      </c>
    </row>
    <row r="73" spans="2:6" ht="29.1">
      <c r="B73" s="20" t="s">
        <v>306</v>
      </c>
      <c r="C73" s="18" t="s">
        <v>307</v>
      </c>
      <c r="D73" s="23">
        <v>0</v>
      </c>
      <c r="E73" s="20" t="s">
        <v>304</v>
      </c>
      <c r="F73" s="20" t="s">
        <v>305</v>
      </c>
    </row>
    <row r="74" spans="2:6">
      <c r="B74" s="31"/>
      <c r="C74" s="31"/>
      <c r="D74" s="31"/>
      <c r="E74" s="31"/>
    </row>
    <row r="75" spans="2:6">
      <c r="B75" s="16" t="s">
        <v>308</v>
      </c>
      <c r="C75" s="16" t="s">
        <v>291</v>
      </c>
      <c r="D75" s="16" t="s">
        <v>331</v>
      </c>
      <c r="E75" s="16" t="s">
        <v>293</v>
      </c>
      <c r="F75" s="16" t="s">
        <v>294</v>
      </c>
    </row>
    <row r="76" spans="2:6" ht="29.1">
      <c r="B76" s="18" t="s">
        <v>310</v>
      </c>
      <c r="C76" s="25" t="s">
        <v>332</v>
      </c>
      <c r="D76" s="26">
        <f>D77-D78</f>
        <v>1.71</v>
      </c>
      <c r="E76" s="20" t="s">
        <v>312</v>
      </c>
      <c r="F76" s="18" t="s">
        <v>298</v>
      </c>
    </row>
    <row r="77" spans="2:6" ht="29.1">
      <c r="B77" s="18" t="s">
        <v>313</v>
      </c>
      <c r="C77" s="25" t="s">
        <v>333</v>
      </c>
      <c r="D77" s="27">
        <v>2.2999999999999998</v>
      </c>
      <c r="E77" s="20" t="s">
        <v>312</v>
      </c>
      <c r="F77" s="20" t="s">
        <v>315</v>
      </c>
    </row>
    <row r="78" spans="2:6" ht="29.1">
      <c r="B78" s="18" t="s">
        <v>316</v>
      </c>
      <c r="C78" s="25" t="s">
        <v>334</v>
      </c>
      <c r="D78" s="28">
        <v>0.59</v>
      </c>
      <c r="E78" s="20" t="s">
        <v>312</v>
      </c>
      <c r="F78" s="20" t="s">
        <v>318</v>
      </c>
    </row>
    <row r="79" spans="2:6">
      <c r="B79" s="31"/>
      <c r="C79" s="31"/>
      <c r="D79" s="31"/>
      <c r="E79" s="31"/>
    </row>
    <row r="80" spans="2:6">
      <c r="B80" s="15" t="s">
        <v>319</v>
      </c>
      <c r="C80" s="16" t="s">
        <v>291</v>
      </c>
      <c r="D80" s="16" t="s">
        <v>320</v>
      </c>
      <c r="E80" s="16" t="s">
        <v>293</v>
      </c>
      <c r="F80" s="16" t="s">
        <v>294</v>
      </c>
    </row>
    <row r="81" spans="2:6" ht="43.5">
      <c r="B81" s="18" t="s">
        <v>321</v>
      </c>
      <c r="C81" s="18" t="s">
        <v>322</v>
      </c>
      <c r="D81" s="266">
        <f>D82*(1-D83)*D84</f>
        <v>5384.8150289999994</v>
      </c>
      <c r="E81" s="20" t="s">
        <v>297</v>
      </c>
      <c r="F81" s="18" t="s">
        <v>298</v>
      </c>
    </row>
    <row r="82" spans="2:6" ht="29.1">
      <c r="B82" s="18" t="s">
        <v>299</v>
      </c>
      <c r="C82" s="18" t="s">
        <v>300</v>
      </c>
      <c r="D82" s="267">
        <f>'Project Technology Days'!H120</f>
        <v>7513</v>
      </c>
      <c r="E82" s="20" t="s">
        <v>297</v>
      </c>
      <c r="F82" s="20" t="s">
        <v>301</v>
      </c>
    </row>
    <row r="83" spans="2:6" ht="43.5">
      <c r="B83" s="18" t="s">
        <v>302</v>
      </c>
      <c r="C83" s="18" t="s">
        <v>303</v>
      </c>
      <c r="D83" s="268">
        <f>D72</f>
        <v>0.03</v>
      </c>
      <c r="E83" s="20" t="s">
        <v>304</v>
      </c>
      <c r="F83" s="20" t="s">
        <v>315</v>
      </c>
    </row>
    <row r="84" spans="2:6" ht="16.5">
      <c r="B84" s="18" t="s">
        <v>323</v>
      </c>
      <c r="C84" s="18" t="s">
        <v>324</v>
      </c>
      <c r="D84" s="265">
        <v>0.7389</v>
      </c>
      <c r="E84" s="20" t="s">
        <v>304</v>
      </c>
      <c r="F84" s="20" t="s">
        <v>325</v>
      </c>
    </row>
    <row r="85" spans="2:6">
      <c r="B85" s="31"/>
      <c r="C85" s="31"/>
      <c r="D85" s="31"/>
      <c r="E85" s="31"/>
    </row>
    <row r="86" spans="2:6">
      <c r="B86" s="15" t="s">
        <v>326</v>
      </c>
      <c r="C86" s="16" t="s">
        <v>291</v>
      </c>
      <c r="D86" s="16"/>
      <c r="E86" s="16" t="s">
        <v>293</v>
      </c>
      <c r="F86" s="16" t="s">
        <v>293</v>
      </c>
    </row>
    <row r="87" spans="2:6">
      <c r="B87" s="18" t="s">
        <v>327</v>
      </c>
      <c r="C87" s="20" t="s">
        <v>328</v>
      </c>
      <c r="D87" s="36">
        <f>Summary!B9</f>
        <v>827</v>
      </c>
      <c r="E87" s="20" t="s">
        <v>329</v>
      </c>
      <c r="F87" s="20" t="s">
        <v>330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F6B7-F67A-4C15-9895-8A5434FC3076}">
  <dimension ref="A1:AG606"/>
  <sheetViews>
    <sheetView topLeftCell="F24" zoomScale="90" zoomScaleNormal="90" workbookViewId="0">
      <selection activeCell="K7" sqref="K7"/>
    </sheetView>
  </sheetViews>
  <sheetFormatPr defaultRowHeight="14.45"/>
  <cols>
    <col min="2" max="2" width="42.7109375" customWidth="1"/>
    <col min="3" max="3" width="15.5703125" customWidth="1"/>
    <col min="4" max="4" width="10.5703125" customWidth="1"/>
    <col min="5" max="5" width="12" customWidth="1"/>
    <col min="7" max="7" width="42.42578125" customWidth="1"/>
    <col min="8" max="8" width="15.140625" customWidth="1"/>
    <col min="9" max="9" width="11.140625" customWidth="1"/>
    <col min="10" max="10" width="12.140625" customWidth="1"/>
    <col min="12" max="12" width="40.140625" customWidth="1"/>
    <col min="13" max="13" width="15.5703125" customWidth="1"/>
    <col min="14" max="14" width="11.140625" customWidth="1"/>
    <col min="15" max="15" width="12.7109375" customWidth="1"/>
  </cols>
  <sheetData>
    <row r="1" spans="1:33">
      <c r="A1" s="55"/>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5"/>
    </row>
    <row r="2" spans="1:33" ht="14.45" customHeight="1">
      <c r="A2" s="56"/>
      <c r="B2" s="529" t="s">
        <v>335</v>
      </c>
      <c r="C2" s="529"/>
      <c r="D2" s="529"/>
      <c r="E2" s="529"/>
      <c r="F2" s="56"/>
      <c r="G2" s="529" t="s">
        <v>336</v>
      </c>
      <c r="H2" s="529"/>
      <c r="I2" s="529"/>
      <c r="J2" s="529"/>
      <c r="K2" s="56"/>
      <c r="L2" s="529" t="s">
        <v>337</v>
      </c>
      <c r="M2" s="529"/>
      <c r="N2" s="529"/>
      <c r="O2" s="529"/>
      <c r="P2" s="56"/>
      <c r="Q2" s="56"/>
      <c r="R2" s="56"/>
      <c r="S2" s="56"/>
      <c r="T2" s="56"/>
      <c r="U2" s="56"/>
      <c r="V2" s="56"/>
      <c r="W2" s="56"/>
      <c r="X2" s="56"/>
      <c r="Y2" s="56"/>
      <c r="Z2" s="56"/>
      <c r="AA2" s="56"/>
      <c r="AB2" s="56"/>
      <c r="AC2" s="56"/>
      <c r="AD2" s="56"/>
      <c r="AE2" s="56"/>
      <c r="AF2" s="56"/>
      <c r="AG2" s="55"/>
    </row>
    <row r="3" spans="1:33">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5"/>
    </row>
    <row r="4" spans="1:33">
      <c r="A4" s="56"/>
      <c r="B4" s="526" t="s">
        <v>338</v>
      </c>
      <c r="C4" s="527"/>
      <c r="D4" s="527"/>
      <c r="E4" s="528"/>
      <c r="F4" s="56"/>
      <c r="G4" s="526" t="s">
        <v>338</v>
      </c>
      <c r="H4" s="527"/>
      <c r="I4" s="527"/>
      <c r="J4" s="528"/>
      <c r="K4" s="56"/>
      <c r="L4" s="525" t="s">
        <v>338</v>
      </c>
      <c r="M4" s="525"/>
      <c r="N4" s="525"/>
      <c r="O4" s="525"/>
      <c r="P4" s="56"/>
      <c r="Q4" s="56"/>
      <c r="R4" s="56"/>
      <c r="S4" s="56"/>
      <c r="T4" s="56"/>
      <c r="U4" s="56"/>
      <c r="V4" s="56"/>
      <c r="W4" s="56"/>
      <c r="X4" s="56"/>
      <c r="Y4" s="56"/>
      <c r="Z4" s="56"/>
      <c r="AA4" s="56"/>
      <c r="AB4" s="56"/>
      <c r="AC4" s="56"/>
      <c r="AD4" s="56"/>
      <c r="AE4" s="56"/>
      <c r="AF4" s="56"/>
      <c r="AG4" s="55"/>
    </row>
    <row r="5" spans="1:33">
      <c r="A5" s="56"/>
      <c r="B5" s="57" t="s">
        <v>339</v>
      </c>
      <c r="C5" s="57" t="s">
        <v>302</v>
      </c>
      <c r="D5" s="57" t="s">
        <v>340</v>
      </c>
      <c r="E5" s="256">
        <v>0.03</v>
      </c>
      <c r="F5" s="56"/>
      <c r="G5" s="57" t="s">
        <v>339</v>
      </c>
      <c r="H5" s="57" t="s">
        <v>302</v>
      </c>
      <c r="I5" s="57" t="s">
        <v>340</v>
      </c>
      <c r="J5" s="252">
        <v>0.03</v>
      </c>
      <c r="K5" s="56"/>
      <c r="L5" s="57" t="s">
        <v>339</v>
      </c>
      <c r="M5" s="57" t="s">
        <v>302</v>
      </c>
      <c r="N5" s="57" t="s">
        <v>340</v>
      </c>
      <c r="O5" s="252">
        <v>0.03</v>
      </c>
      <c r="P5" s="56"/>
      <c r="Q5" s="56"/>
      <c r="R5" s="56"/>
      <c r="S5" s="56"/>
      <c r="T5" s="56"/>
      <c r="U5" s="56"/>
      <c r="V5" s="56"/>
      <c r="W5" s="56"/>
      <c r="X5" s="56"/>
      <c r="Y5" s="56"/>
      <c r="Z5" s="56"/>
      <c r="AA5" s="56"/>
      <c r="AB5" s="56"/>
      <c r="AC5" s="56"/>
      <c r="AD5" s="56"/>
      <c r="AE5" s="56"/>
      <c r="AF5" s="56"/>
      <c r="AG5" s="55"/>
    </row>
    <row r="6" spans="1:33">
      <c r="A6" s="56"/>
      <c r="B6" s="57" t="s">
        <v>341</v>
      </c>
      <c r="C6" s="57" t="s">
        <v>342</v>
      </c>
      <c r="D6" s="57"/>
      <c r="E6" s="254">
        <f>'Project Technology Days'!AE28</f>
        <v>1528456.9</v>
      </c>
      <c r="F6" s="56"/>
      <c r="G6" s="57" t="s">
        <v>341</v>
      </c>
      <c r="H6" s="57" t="s">
        <v>342</v>
      </c>
      <c r="I6" s="57"/>
      <c r="J6" s="254">
        <f>'Project Technology Days'!Z28</f>
        <v>1280684.55</v>
      </c>
      <c r="K6" s="56"/>
      <c r="L6" s="57" t="s">
        <v>341</v>
      </c>
      <c r="M6" s="57" t="s">
        <v>342</v>
      </c>
      <c r="N6" s="57"/>
      <c r="O6" s="254">
        <f>'Project Technology Days'!AD28</f>
        <v>247772.34999999998</v>
      </c>
      <c r="P6" s="56"/>
      <c r="Q6" s="56"/>
      <c r="R6" s="56"/>
      <c r="S6" s="56"/>
      <c r="T6" s="56"/>
      <c r="U6" s="56"/>
      <c r="V6" s="56"/>
      <c r="W6" s="56"/>
      <c r="X6" s="56"/>
      <c r="Y6" s="56"/>
      <c r="Z6" s="56"/>
      <c r="AA6" s="56"/>
      <c r="AB6" s="56"/>
      <c r="AC6" s="56"/>
      <c r="AD6" s="56"/>
      <c r="AE6" s="56"/>
      <c r="AF6" s="56"/>
      <c r="AG6" s="55"/>
    </row>
    <row r="7" spans="1:33" ht="30">
      <c r="A7" s="56"/>
      <c r="B7" s="59" t="s">
        <v>343</v>
      </c>
      <c r="C7" s="57" t="s">
        <v>344</v>
      </c>
      <c r="D7" s="57" t="s">
        <v>345</v>
      </c>
      <c r="E7" s="252">
        <v>4.0000000000000002E-4</v>
      </c>
      <c r="F7" s="56"/>
      <c r="G7" s="59" t="s">
        <v>343</v>
      </c>
      <c r="H7" s="57" t="s">
        <v>344</v>
      </c>
      <c r="I7" s="57" t="s">
        <v>345</v>
      </c>
      <c r="J7" s="258">
        <v>4.0000000000000002E-4</v>
      </c>
      <c r="K7" s="56"/>
      <c r="L7" s="59" t="s">
        <v>343</v>
      </c>
      <c r="M7" s="57" t="s">
        <v>344</v>
      </c>
      <c r="N7" s="57" t="s">
        <v>345</v>
      </c>
      <c r="O7" s="252">
        <v>4.0000000000000002E-4</v>
      </c>
      <c r="P7" s="56"/>
      <c r="Q7" s="56"/>
      <c r="R7" s="56"/>
      <c r="S7" s="56"/>
      <c r="T7" s="56"/>
      <c r="U7" s="56"/>
      <c r="V7" s="56"/>
      <c r="W7" s="56"/>
      <c r="X7" s="56"/>
      <c r="Y7" s="56"/>
      <c r="Z7" s="56"/>
      <c r="AA7" s="56"/>
      <c r="AB7" s="56"/>
      <c r="AC7" s="56"/>
      <c r="AD7" s="56"/>
      <c r="AE7" s="56"/>
      <c r="AF7" s="56"/>
      <c r="AG7" s="55"/>
    </row>
    <row r="8" spans="1:33" ht="33" customHeight="1">
      <c r="A8" s="56"/>
      <c r="B8" s="235" t="s">
        <v>346</v>
      </c>
      <c r="C8" s="57" t="s">
        <v>347</v>
      </c>
      <c r="D8" s="57" t="s">
        <v>348</v>
      </c>
      <c r="E8" s="252">
        <v>7</v>
      </c>
      <c r="F8" s="56"/>
      <c r="G8" s="235" t="s">
        <v>346</v>
      </c>
      <c r="H8" s="57" t="s">
        <v>347</v>
      </c>
      <c r="I8" s="57" t="s">
        <v>348</v>
      </c>
      <c r="J8" s="252">
        <v>7</v>
      </c>
      <c r="K8" s="56"/>
      <c r="L8" s="59" t="s">
        <v>346</v>
      </c>
      <c r="M8" s="57" t="s">
        <v>347</v>
      </c>
      <c r="N8" s="57" t="s">
        <v>348</v>
      </c>
      <c r="O8" s="252">
        <v>7</v>
      </c>
      <c r="P8" s="56"/>
      <c r="Q8" s="56"/>
      <c r="R8" s="56"/>
      <c r="S8" s="56"/>
      <c r="T8" s="56"/>
      <c r="U8" s="56"/>
      <c r="V8" s="56"/>
      <c r="W8" s="56"/>
      <c r="X8" s="56"/>
      <c r="Y8" s="56"/>
      <c r="Z8" s="56"/>
      <c r="AA8" s="56"/>
      <c r="AB8" s="56"/>
      <c r="AC8" s="56"/>
      <c r="AD8" s="56"/>
      <c r="AE8" s="56"/>
      <c r="AF8" s="56"/>
      <c r="AG8" s="55"/>
    </row>
    <row r="9" spans="1:33" ht="33.6" customHeight="1">
      <c r="A9" s="56"/>
      <c r="B9" s="59" t="s">
        <v>349</v>
      </c>
      <c r="C9" s="57" t="s">
        <v>350</v>
      </c>
      <c r="D9" s="57" t="s">
        <v>348</v>
      </c>
      <c r="E9" s="252">
        <v>0</v>
      </c>
      <c r="F9" s="56"/>
      <c r="G9" s="59" t="s">
        <v>349</v>
      </c>
      <c r="H9" s="57" t="s">
        <v>350</v>
      </c>
      <c r="I9" s="57" t="s">
        <v>348</v>
      </c>
      <c r="J9" s="252">
        <v>0</v>
      </c>
      <c r="K9" s="56"/>
      <c r="L9" s="59" t="s">
        <v>349</v>
      </c>
      <c r="M9" s="57" t="s">
        <v>350</v>
      </c>
      <c r="N9" s="57" t="s">
        <v>348</v>
      </c>
      <c r="O9" s="252">
        <v>0</v>
      </c>
      <c r="P9" s="56"/>
      <c r="Q9" s="56"/>
      <c r="R9" s="56"/>
      <c r="S9" s="56"/>
      <c r="T9" s="56"/>
      <c r="U9" s="56"/>
      <c r="V9" s="56"/>
      <c r="W9" s="56"/>
      <c r="X9" s="56"/>
      <c r="Y9" s="56"/>
      <c r="Z9" s="56"/>
      <c r="AA9" s="56"/>
      <c r="AB9" s="56"/>
      <c r="AC9" s="56"/>
      <c r="AD9" s="56"/>
      <c r="AE9" s="56"/>
      <c r="AF9" s="56"/>
      <c r="AG9" s="55"/>
    </row>
    <row r="10" spans="1:33">
      <c r="A10" s="56"/>
      <c r="B10" s="57" t="s">
        <v>351</v>
      </c>
      <c r="C10" s="57" t="s">
        <v>352</v>
      </c>
      <c r="D10" s="57" t="s">
        <v>353</v>
      </c>
      <c r="E10" s="257">
        <f>ROUNDDOWN((1-E5)*E6*E7*(E8+E9),0)</f>
        <v>4151</v>
      </c>
      <c r="F10" s="56"/>
      <c r="G10" s="59" t="s">
        <v>351</v>
      </c>
      <c r="H10" s="57" t="s">
        <v>352</v>
      </c>
      <c r="I10" s="57" t="s">
        <v>353</v>
      </c>
      <c r="J10" s="257">
        <f>ROUNDDOWN((1-J5)*J6*J7*(J8+J9),0)</f>
        <v>3478</v>
      </c>
      <c r="K10" s="56"/>
      <c r="L10" s="59" t="s">
        <v>351</v>
      </c>
      <c r="M10" s="57" t="s">
        <v>352</v>
      </c>
      <c r="N10" s="57" t="s">
        <v>353</v>
      </c>
      <c r="O10" s="257">
        <f>ROUNDDOWN((1-O5)*O6*O7*(O8+O9),0)</f>
        <v>672</v>
      </c>
      <c r="P10" s="56"/>
      <c r="Q10" s="56"/>
      <c r="R10" s="56"/>
      <c r="S10" s="56"/>
      <c r="T10" s="56"/>
      <c r="U10" s="56"/>
      <c r="V10" s="56"/>
      <c r="W10" s="56"/>
      <c r="X10" s="56"/>
      <c r="Y10" s="56"/>
      <c r="Z10" s="56"/>
      <c r="AA10" s="56"/>
      <c r="AB10" s="56"/>
      <c r="AC10" s="56"/>
      <c r="AD10" s="56"/>
      <c r="AE10" s="56"/>
      <c r="AF10" s="56"/>
      <c r="AG10" s="55"/>
    </row>
    <row r="11" spans="1:33">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5"/>
    </row>
    <row r="12" spans="1:33">
      <c r="A12" s="56"/>
      <c r="B12" s="526" t="s">
        <v>354</v>
      </c>
      <c r="C12" s="527"/>
      <c r="D12" s="527"/>
      <c r="E12" s="528"/>
      <c r="F12" s="56"/>
      <c r="G12" s="526" t="s">
        <v>354</v>
      </c>
      <c r="H12" s="527"/>
      <c r="I12" s="527"/>
      <c r="J12" s="528"/>
      <c r="K12" s="56"/>
      <c r="L12" s="525" t="s">
        <v>354</v>
      </c>
      <c r="M12" s="525"/>
      <c r="N12" s="525"/>
      <c r="O12" s="525"/>
      <c r="P12" s="56"/>
      <c r="Q12" s="56"/>
      <c r="R12" s="56"/>
      <c r="S12" s="56"/>
      <c r="T12" s="56"/>
      <c r="U12" s="56"/>
      <c r="V12" s="56"/>
      <c r="W12" s="56"/>
      <c r="X12" s="56"/>
      <c r="Y12" s="56"/>
      <c r="Z12" s="56"/>
      <c r="AA12" s="56"/>
      <c r="AB12" s="56"/>
      <c r="AC12" s="56"/>
      <c r="AD12" s="56"/>
      <c r="AE12" s="56"/>
      <c r="AF12" s="56"/>
      <c r="AG12" s="55"/>
    </row>
    <row r="13" spans="1:33">
      <c r="A13" s="56"/>
      <c r="B13" s="57" t="s">
        <v>355</v>
      </c>
      <c r="C13" s="57" t="s">
        <v>302</v>
      </c>
      <c r="D13" s="57" t="s">
        <v>340</v>
      </c>
      <c r="E13" s="252">
        <v>0.03</v>
      </c>
      <c r="F13" s="56"/>
      <c r="G13" s="57" t="s">
        <v>355</v>
      </c>
      <c r="H13" s="57" t="s">
        <v>302</v>
      </c>
      <c r="I13" s="57" t="s">
        <v>340</v>
      </c>
      <c r="J13" s="252">
        <v>0.03</v>
      </c>
      <c r="K13" s="56"/>
      <c r="L13" s="57" t="s">
        <v>355</v>
      </c>
      <c r="M13" s="57" t="s">
        <v>302</v>
      </c>
      <c r="N13" s="57" t="s">
        <v>340</v>
      </c>
      <c r="O13" s="252">
        <v>0.03</v>
      </c>
      <c r="P13" s="56"/>
      <c r="Q13" s="56"/>
      <c r="R13" s="56"/>
      <c r="S13" s="56"/>
      <c r="T13" s="56"/>
      <c r="U13" s="56"/>
      <c r="V13" s="56"/>
      <c r="W13" s="56"/>
      <c r="X13" s="56"/>
      <c r="Y13" s="56"/>
      <c r="Z13" s="56"/>
      <c r="AA13" s="56"/>
      <c r="AB13" s="56"/>
      <c r="AC13" s="56"/>
      <c r="AD13" s="56"/>
      <c r="AE13" s="56"/>
      <c r="AF13" s="56"/>
      <c r="AG13" s="55"/>
    </row>
    <row r="14" spans="1:33">
      <c r="A14" s="56"/>
      <c r="B14" s="57" t="s">
        <v>356</v>
      </c>
      <c r="C14" s="57" t="s">
        <v>342</v>
      </c>
      <c r="D14" s="57"/>
      <c r="E14" s="254">
        <f>'Project Technology Days'!AE28</f>
        <v>1528456.9</v>
      </c>
      <c r="F14" s="56"/>
      <c r="G14" s="57" t="s">
        <v>356</v>
      </c>
      <c r="H14" s="57" t="s">
        <v>342</v>
      </c>
      <c r="I14" s="57"/>
      <c r="J14" s="254">
        <f>'Project Technology Days'!Z28</f>
        <v>1280684.55</v>
      </c>
      <c r="K14" s="56"/>
      <c r="L14" s="57" t="s">
        <v>356</v>
      </c>
      <c r="M14" s="57" t="s">
        <v>342</v>
      </c>
      <c r="N14" s="57"/>
      <c r="O14" s="254">
        <f>'Project Technology Days'!AD28</f>
        <v>247772.34999999998</v>
      </c>
      <c r="P14" s="56"/>
      <c r="Q14" s="56"/>
      <c r="R14" s="56"/>
      <c r="S14" s="56"/>
      <c r="T14" s="56"/>
      <c r="U14" s="56"/>
      <c r="V14" s="56"/>
      <c r="W14" s="56"/>
      <c r="X14" s="56"/>
      <c r="Y14" s="56"/>
      <c r="Z14" s="56"/>
      <c r="AA14" s="56"/>
      <c r="AB14" s="56"/>
      <c r="AC14" s="56"/>
      <c r="AD14" s="56"/>
      <c r="AE14" s="56"/>
      <c r="AF14" s="56"/>
      <c r="AG14" s="55"/>
    </row>
    <row r="15" spans="1:33" ht="29.1">
      <c r="A15" s="56"/>
      <c r="B15" s="59" t="s">
        <v>357</v>
      </c>
      <c r="C15" s="57" t="s">
        <v>358</v>
      </c>
      <c r="D15" s="57" t="s">
        <v>345</v>
      </c>
      <c r="E15" s="58">
        <v>4.0000000000000002E-4</v>
      </c>
      <c r="F15" s="56"/>
      <c r="G15" s="59" t="s">
        <v>357</v>
      </c>
      <c r="H15" s="57" t="s">
        <v>358</v>
      </c>
      <c r="I15" s="57" t="s">
        <v>345</v>
      </c>
      <c r="J15" s="252">
        <v>4.0000000000000002E-4</v>
      </c>
      <c r="K15" s="56"/>
      <c r="L15" s="59" t="s">
        <v>357</v>
      </c>
      <c r="M15" s="57" t="s">
        <v>358</v>
      </c>
      <c r="N15" s="57" t="s">
        <v>345</v>
      </c>
      <c r="O15" s="252">
        <v>4.0000000000000002E-4</v>
      </c>
      <c r="P15" s="56"/>
      <c r="Q15" s="56"/>
      <c r="R15" s="56"/>
      <c r="S15" s="56"/>
      <c r="T15" s="56"/>
      <c r="U15" s="56"/>
      <c r="V15" s="56"/>
      <c r="W15" s="56"/>
      <c r="X15" s="56"/>
      <c r="Y15" s="56"/>
      <c r="Z15" s="56"/>
      <c r="AA15" s="56"/>
      <c r="AB15" s="56"/>
      <c r="AC15" s="56"/>
      <c r="AD15" s="56"/>
      <c r="AE15" s="56"/>
      <c r="AF15" s="56"/>
      <c r="AG15" s="55"/>
    </row>
    <row r="16" spans="1:33" ht="29.1">
      <c r="A16" s="56"/>
      <c r="B16" s="59" t="s">
        <v>359</v>
      </c>
      <c r="C16" s="57" t="s">
        <v>350</v>
      </c>
      <c r="D16" s="57" t="s">
        <v>348</v>
      </c>
      <c r="E16" s="58">
        <v>0</v>
      </c>
      <c r="F16" s="56"/>
      <c r="G16" s="59" t="s">
        <v>359</v>
      </c>
      <c r="H16" s="57" t="s">
        <v>350</v>
      </c>
      <c r="I16" s="57" t="s">
        <v>348</v>
      </c>
      <c r="J16" s="252">
        <v>0</v>
      </c>
      <c r="K16" s="56"/>
      <c r="L16" s="59" t="s">
        <v>359</v>
      </c>
      <c r="M16" s="57" t="s">
        <v>350</v>
      </c>
      <c r="N16" s="57" t="s">
        <v>348</v>
      </c>
      <c r="O16" s="252">
        <v>0</v>
      </c>
      <c r="P16" s="56"/>
      <c r="Q16" s="56"/>
      <c r="R16" s="56"/>
      <c r="S16" s="56"/>
      <c r="T16" s="56"/>
      <c r="U16" s="56"/>
      <c r="V16" s="56"/>
      <c r="W16" s="56"/>
      <c r="X16" s="56"/>
      <c r="Y16" s="56"/>
      <c r="Z16" s="56"/>
      <c r="AA16" s="56"/>
      <c r="AB16" s="56"/>
      <c r="AC16" s="56"/>
      <c r="AD16" s="56"/>
      <c r="AE16" s="56"/>
      <c r="AF16" s="56"/>
      <c r="AG16" s="55"/>
    </row>
    <row r="17" spans="1:33">
      <c r="A17" s="56"/>
      <c r="B17" s="59" t="s">
        <v>360</v>
      </c>
      <c r="C17" s="57" t="s">
        <v>361</v>
      </c>
      <c r="D17" s="57" t="s">
        <v>348</v>
      </c>
      <c r="E17" s="58">
        <v>0</v>
      </c>
      <c r="F17" s="56"/>
      <c r="G17" s="59" t="s">
        <v>360</v>
      </c>
      <c r="H17" s="57" t="s">
        <v>361</v>
      </c>
      <c r="I17" s="57" t="s">
        <v>348</v>
      </c>
      <c r="J17" s="252">
        <v>0</v>
      </c>
      <c r="K17" s="56"/>
      <c r="L17" s="59" t="s">
        <v>360</v>
      </c>
      <c r="M17" s="57" t="s">
        <v>361</v>
      </c>
      <c r="N17" s="57" t="s">
        <v>348</v>
      </c>
      <c r="O17" s="252">
        <v>0</v>
      </c>
      <c r="P17" s="56"/>
      <c r="Q17" s="56"/>
      <c r="R17" s="56"/>
      <c r="S17" s="56"/>
      <c r="T17" s="56"/>
      <c r="U17" s="56"/>
      <c r="V17" s="56"/>
      <c r="W17" s="56"/>
      <c r="X17" s="56"/>
      <c r="Y17" s="56"/>
      <c r="Z17" s="56"/>
      <c r="AA17" s="56"/>
      <c r="AB17" s="56"/>
      <c r="AC17" s="56"/>
      <c r="AD17" s="56"/>
      <c r="AE17" s="56"/>
      <c r="AF17" s="56"/>
      <c r="AG17" s="55"/>
    </row>
    <row r="18" spans="1:33" ht="29.1">
      <c r="A18" s="56"/>
      <c r="B18" s="59" t="s">
        <v>362</v>
      </c>
      <c r="C18" s="57" t="s">
        <v>363</v>
      </c>
      <c r="D18" s="57" t="s">
        <v>353</v>
      </c>
      <c r="E18" s="252">
        <f>ROUNDDOWN((1-E13)*E14*E15*(E16+E17),0)</f>
        <v>0</v>
      </c>
      <c r="F18" s="56"/>
      <c r="G18" s="59" t="s">
        <v>362</v>
      </c>
      <c r="H18" s="57" t="s">
        <v>363</v>
      </c>
      <c r="I18" s="57" t="s">
        <v>353</v>
      </c>
      <c r="J18" s="252">
        <f>ROUNDDOWN((1-J13)*J14*J15*(J16+J17),0)</f>
        <v>0</v>
      </c>
      <c r="K18" s="56"/>
      <c r="L18" s="59" t="s">
        <v>362</v>
      </c>
      <c r="M18" s="57" t="s">
        <v>363</v>
      </c>
      <c r="N18" s="57" t="s">
        <v>353</v>
      </c>
      <c r="O18" s="252">
        <f>ROUNDDOWN((1-O13)*O14*O15*(O16+O17),0)</f>
        <v>0</v>
      </c>
      <c r="P18" s="56"/>
      <c r="Q18" s="56"/>
      <c r="R18" s="56"/>
      <c r="S18" s="56"/>
      <c r="T18" s="56"/>
      <c r="U18" s="56"/>
      <c r="V18" s="56"/>
      <c r="W18" s="56"/>
      <c r="X18" s="56"/>
      <c r="Y18" s="56"/>
      <c r="Z18" s="56"/>
      <c r="AA18" s="56"/>
      <c r="AB18" s="56"/>
      <c r="AC18" s="56"/>
      <c r="AD18" s="56"/>
      <c r="AE18" s="56"/>
      <c r="AF18" s="56"/>
      <c r="AG18" s="55"/>
    </row>
    <row r="19" spans="1:33">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5"/>
    </row>
    <row r="20" spans="1:33">
      <c r="A20" s="56"/>
      <c r="B20" s="525" t="s">
        <v>364</v>
      </c>
      <c r="C20" s="525"/>
      <c r="D20" s="525"/>
      <c r="E20" s="525"/>
      <c r="F20" s="56"/>
      <c r="G20" s="525" t="s">
        <v>364</v>
      </c>
      <c r="H20" s="525"/>
      <c r="I20" s="525"/>
      <c r="J20" s="525"/>
      <c r="K20" s="56"/>
      <c r="L20" s="525" t="s">
        <v>364</v>
      </c>
      <c r="M20" s="525"/>
      <c r="N20" s="525"/>
      <c r="O20" s="525"/>
      <c r="P20" s="56"/>
      <c r="Q20" s="56"/>
      <c r="R20" s="56"/>
      <c r="S20" s="56"/>
      <c r="T20" s="56"/>
      <c r="U20" s="56"/>
      <c r="V20" s="56"/>
      <c r="W20" s="56"/>
      <c r="X20" s="56"/>
      <c r="Y20" s="56"/>
      <c r="Z20" s="56"/>
      <c r="AA20" s="56"/>
      <c r="AB20" s="56"/>
      <c r="AC20" s="56"/>
      <c r="AD20" s="56"/>
      <c r="AE20" s="56"/>
      <c r="AF20" s="56"/>
      <c r="AG20" s="55"/>
    </row>
    <row r="21" spans="1:33">
      <c r="A21" s="56"/>
      <c r="B21" s="59" t="s">
        <v>365</v>
      </c>
      <c r="C21" s="57" t="s">
        <v>365</v>
      </c>
      <c r="D21" s="57" t="s">
        <v>366</v>
      </c>
      <c r="E21" s="253">
        <v>0.9</v>
      </c>
      <c r="F21" s="56"/>
      <c r="G21" s="59" t="s">
        <v>365</v>
      </c>
      <c r="H21" s="57" t="s">
        <v>365</v>
      </c>
      <c r="I21" s="57" t="s">
        <v>366</v>
      </c>
      <c r="J21" s="253">
        <v>0.9</v>
      </c>
      <c r="K21" s="56"/>
      <c r="L21" s="59" t="s">
        <v>365</v>
      </c>
      <c r="M21" s="57" t="s">
        <v>365</v>
      </c>
      <c r="N21" s="57" t="s">
        <v>366</v>
      </c>
      <c r="O21" s="253">
        <v>0.9</v>
      </c>
      <c r="P21" s="56"/>
      <c r="Q21" s="56"/>
      <c r="R21" s="56"/>
      <c r="S21" s="56"/>
      <c r="T21" s="56"/>
      <c r="U21" s="56"/>
      <c r="V21" s="56"/>
      <c r="W21" s="56"/>
      <c r="X21" s="56"/>
      <c r="Y21" s="56"/>
      <c r="Z21" s="56"/>
      <c r="AA21" s="56"/>
      <c r="AB21" s="56"/>
      <c r="AC21" s="56"/>
      <c r="AD21" s="56"/>
      <c r="AE21" s="56"/>
      <c r="AF21" s="56"/>
      <c r="AG21" s="55"/>
    </row>
    <row r="22" spans="1:33">
      <c r="A22" s="56"/>
      <c r="B22" s="57" t="s">
        <v>367</v>
      </c>
      <c r="C22" s="57" t="s">
        <v>368</v>
      </c>
      <c r="D22" s="57" t="s">
        <v>369</v>
      </c>
      <c r="E22" s="252">
        <v>112</v>
      </c>
      <c r="F22" s="56"/>
      <c r="G22" s="57" t="s">
        <v>367</v>
      </c>
      <c r="H22" s="57" t="s">
        <v>368</v>
      </c>
      <c r="I22" s="57" t="s">
        <v>369</v>
      </c>
      <c r="J22" s="252">
        <v>112</v>
      </c>
      <c r="K22" s="56"/>
      <c r="L22" s="57" t="s">
        <v>367</v>
      </c>
      <c r="M22" s="57" t="s">
        <v>368</v>
      </c>
      <c r="N22" s="57" t="s">
        <v>369</v>
      </c>
      <c r="O22" s="252">
        <v>112</v>
      </c>
      <c r="P22" s="56"/>
      <c r="Q22" s="56"/>
      <c r="R22" s="56"/>
      <c r="S22" s="56"/>
      <c r="T22" s="56"/>
      <c r="U22" s="56"/>
      <c r="V22" s="56"/>
      <c r="W22" s="56"/>
      <c r="X22" s="56"/>
      <c r="Y22" s="56"/>
      <c r="Z22" s="56"/>
      <c r="AA22" s="56"/>
      <c r="AB22" s="56"/>
      <c r="AC22" s="56"/>
      <c r="AD22" s="56"/>
      <c r="AE22" s="56"/>
      <c r="AF22" s="56"/>
      <c r="AG22" s="55"/>
    </row>
    <row r="23" spans="1:33">
      <c r="A23" s="56"/>
      <c r="B23" s="57" t="s">
        <v>370</v>
      </c>
      <c r="C23" s="57" t="s">
        <v>371</v>
      </c>
      <c r="D23" s="57" t="s">
        <v>372</v>
      </c>
      <c r="E23" s="252">
        <v>9.4600000000000009</v>
      </c>
      <c r="F23" s="56"/>
      <c r="G23" s="57" t="s">
        <v>370</v>
      </c>
      <c r="H23" s="57" t="s">
        <v>371</v>
      </c>
      <c r="I23" s="57" t="s">
        <v>372</v>
      </c>
      <c r="J23" s="252">
        <v>9.4600000000000009</v>
      </c>
      <c r="K23" s="56"/>
      <c r="L23" s="57" t="s">
        <v>370</v>
      </c>
      <c r="M23" s="57" t="s">
        <v>371</v>
      </c>
      <c r="N23" s="57" t="s">
        <v>372</v>
      </c>
      <c r="O23" s="252">
        <v>9.4600000000000009</v>
      </c>
      <c r="P23" s="56"/>
      <c r="Q23" s="56"/>
      <c r="R23" s="56"/>
      <c r="S23" s="56"/>
      <c r="T23" s="56"/>
      <c r="U23" s="56"/>
      <c r="V23" s="56"/>
      <c r="W23" s="56"/>
      <c r="X23" s="56"/>
      <c r="Y23" s="56"/>
      <c r="Z23" s="56"/>
      <c r="AA23" s="56"/>
      <c r="AB23" s="56"/>
      <c r="AC23" s="56"/>
      <c r="AD23" s="56"/>
      <c r="AE23" s="56"/>
      <c r="AF23" s="56"/>
      <c r="AG23" s="55"/>
    </row>
    <row r="24" spans="1:33">
      <c r="A24" s="56"/>
      <c r="B24" s="57" t="s">
        <v>373</v>
      </c>
      <c r="C24" s="57" t="s">
        <v>374</v>
      </c>
      <c r="D24" s="57" t="s">
        <v>375</v>
      </c>
      <c r="E24" s="252">
        <v>1.5599999999999999E-2</v>
      </c>
      <c r="F24" s="56"/>
      <c r="G24" s="57" t="s">
        <v>373</v>
      </c>
      <c r="H24" s="57" t="s">
        <v>374</v>
      </c>
      <c r="I24" s="57" t="s">
        <v>375</v>
      </c>
      <c r="J24" s="252">
        <v>1.5599999999999999E-2</v>
      </c>
      <c r="K24" s="56"/>
      <c r="L24" s="57" t="s">
        <v>373</v>
      </c>
      <c r="M24" s="57" t="s">
        <v>374</v>
      </c>
      <c r="N24" s="57" t="s">
        <v>375</v>
      </c>
      <c r="O24" s="252">
        <v>1.5599999999999999E-2</v>
      </c>
      <c r="P24" s="56"/>
      <c r="Q24" s="56"/>
      <c r="R24" s="56"/>
      <c r="S24" s="56"/>
      <c r="T24" s="56"/>
      <c r="U24" s="56"/>
      <c r="V24" s="56"/>
      <c r="W24" s="56"/>
      <c r="X24" s="56"/>
      <c r="Y24" s="56"/>
      <c r="Z24" s="56"/>
      <c r="AA24" s="56"/>
      <c r="AB24" s="56"/>
      <c r="AC24" s="56"/>
      <c r="AD24" s="56"/>
      <c r="AE24" s="56"/>
      <c r="AF24" s="56"/>
      <c r="AG24" s="55"/>
    </row>
    <row r="25" spans="1:33">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5"/>
    </row>
    <row r="26" spans="1:33">
      <c r="A26" s="56"/>
      <c r="B26" s="525" t="s">
        <v>376</v>
      </c>
      <c r="C26" s="525"/>
      <c r="D26" s="525"/>
      <c r="E26" s="525"/>
      <c r="F26" s="56"/>
      <c r="G26" s="525" t="s">
        <v>376</v>
      </c>
      <c r="H26" s="525"/>
      <c r="I26" s="525"/>
      <c r="J26" s="525"/>
      <c r="K26" s="56"/>
      <c r="L26" s="525" t="s">
        <v>376</v>
      </c>
      <c r="M26" s="525"/>
      <c r="N26" s="525"/>
      <c r="O26" s="525"/>
      <c r="P26" s="56"/>
      <c r="Q26" s="56"/>
      <c r="R26" s="56"/>
      <c r="S26" s="56"/>
      <c r="T26" s="56"/>
      <c r="U26" s="56"/>
      <c r="V26" s="56"/>
      <c r="W26" s="56"/>
      <c r="X26" s="56"/>
      <c r="Y26" s="56"/>
      <c r="Z26" s="56"/>
      <c r="AA26" s="56"/>
      <c r="AB26" s="56"/>
      <c r="AC26" s="56"/>
      <c r="AD26" s="56"/>
      <c r="AE26" s="56"/>
      <c r="AF26" s="56"/>
      <c r="AG26" s="55"/>
    </row>
    <row r="27" spans="1:33">
      <c r="A27" s="56"/>
      <c r="B27" s="57" t="s">
        <v>377</v>
      </c>
      <c r="C27" s="57" t="s">
        <v>378</v>
      </c>
      <c r="D27" s="57" t="s">
        <v>379</v>
      </c>
      <c r="E27" s="254">
        <f>ROUNDDOWN(E10*((E21*E22)+E23)*E24,0)</f>
        <v>7139</v>
      </c>
      <c r="F27" s="55"/>
      <c r="G27" s="57" t="s">
        <v>377</v>
      </c>
      <c r="H27" s="57" t="s">
        <v>378</v>
      </c>
      <c r="I27" s="57" t="s">
        <v>379</v>
      </c>
      <c r="J27" s="254">
        <f>ROUNDDOWN(J10*((J21*J22)+J23)*J24,0)</f>
        <v>5982</v>
      </c>
      <c r="K27" s="56"/>
      <c r="L27" s="57" t="s">
        <v>377</v>
      </c>
      <c r="M27" s="57" t="s">
        <v>378</v>
      </c>
      <c r="N27" s="57" t="s">
        <v>379</v>
      </c>
      <c r="O27" s="254">
        <f>ROUNDDOWN(O10*((O21*O22)+O23)*O24,0)</f>
        <v>1155</v>
      </c>
      <c r="P27" s="56"/>
      <c r="Q27" s="56"/>
      <c r="R27" s="56"/>
      <c r="S27" s="56"/>
      <c r="T27" s="56"/>
      <c r="U27" s="56"/>
      <c r="V27" s="56"/>
      <c r="W27" s="56"/>
      <c r="X27" s="56"/>
      <c r="Y27" s="56"/>
      <c r="Z27" s="56"/>
      <c r="AA27" s="56"/>
      <c r="AB27" s="56"/>
      <c r="AC27" s="56"/>
      <c r="AD27" s="56"/>
      <c r="AE27" s="56"/>
      <c r="AF27" s="56"/>
      <c r="AG27" s="55"/>
    </row>
    <row r="28" spans="1:33">
      <c r="A28" s="56"/>
      <c r="B28" s="57" t="s">
        <v>380</v>
      </c>
      <c r="C28" s="57" t="s">
        <v>381</v>
      </c>
      <c r="D28" s="57" t="s">
        <v>379</v>
      </c>
      <c r="E28" s="252">
        <f>E18*((E22*E21)+E23)*E24</f>
        <v>0</v>
      </c>
      <c r="F28" s="55"/>
      <c r="G28" s="57" t="s">
        <v>380</v>
      </c>
      <c r="H28" s="57" t="s">
        <v>381</v>
      </c>
      <c r="I28" s="57" t="s">
        <v>379</v>
      </c>
      <c r="J28" s="252">
        <f>J18*((J22*J21)+J23)*J24</f>
        <v>0</v>
      </c>
      <c r="K28" s="56"/>
      <c r="L28" s="57" t="s">
        <v>380</v>
      </c>
      <c r="M28" s="57" t="s">
        <v>381</v>
      </c>
      <c r="N28" s="57" t="s">
        <v>379</v>
      </c>
      <c r="O28" s="252">
        <f>O18*((O22*O21)+O23)*O24</f>
        <v>0</v>
      </c>
      <c r="P28" s="56"/>
      <c r="Q28" s="56"/>
      <c r="R28" s="56"/>
      <c r="S28" s="56"/>
      <c r="T28" s="56"/>
      <c r="U28" s="56"/>
      <c r="V28" s="56"/>
      <c r="W28" s="56"/>
      <c r="X28" s="56"/>
      <c r="Y28" s="56"/>
      <c r="Z28" s="56"/>
      <c r="AA28" s="56"/>
      <c r="AB28" s="56"/>
      <c r="AC28" s="56"/>
      <c r="AD28" s="56"/>
      <c r="AE28" s="56"/>
      <c r="AF28" s="56"/>
      <c r="AG28" s="55"/>
    </row>
    <row r="29" spans="1:33">
      <c r="A29" s="56"/>
      <c r="B29" s="57" t="s">
        <v>382</v>
      </c>
      <c r="C29" s="57" t="s">
        <v>383</v>
      </c>
      <c r="D29" s="57" t="s">
        <v>340</v>
      </c>
      <c r="E29" s="252">
        <v>0.7389</v>
      </c>
      <c r="F29" s="55"/>
      <c r="G29" s="57" t="s">
        <v>382</v>
      </c>
      <c r="H29" s="57" t="s">
        <v>383</v>
      </c>
      <c r="I29" s="57" t="s">
        <v>340</v>
      </c>
      <c r="J29" s="252">
        <v>0.7389</v>
      </c>
      <c r="K29" s="56"/>
      <c r="L29" s="57" t="s">
        <v>382</v>
      </c>
      <c r="M29" s="57" t="s">
        <v>383</v>
      </c>
      <c r="N29" s="57" t="s">
        <v>340</v>
      </c>
      <c r="O29" s="252">
        <v>0.7389</v>
      </c>
      <c r="P29" s="56"/>
      <c r="Q29" s="56"/>
      <c r="R29" s="56"/>
      <c r="S29" s="56"/>
      <c r="T29" s="56"/>
      <c r="U29" s="56"/>
      <c r="V29" s="56"/>
      <c r="W29" s="56"/>
      <c r="X29" s="56"/>
      <c r="Y29" s="56"/>
      <c r="Z29" s="56"/>
      <c r="AA29" s="56"/>
      <c r="AB29" s="56"/>
      <c r="AC29" s="56"/>
      <c r="AD29" s="56"/>
      <c r="AE29" s="56"/>
      <c r="AF29" s="56"/>
      <c r="AG29" s="55"/>
    </row>
    <row r="30" spans="1:33">
      <c r="A30" s="56"/>
      <c r="B30" s="57" t="s">
        <v>384</v>
      </c>
      <c r="C30" s="57" t="s">
        <v>385</v>
      </c>
      <c r="D30" s="57" t="s">
        <v>379</v>
      </c>
      <c r="E30" s="252">
        <v>0</v>
      </c>
      <c r="F30" s="55"/>
      <c r="G30" s="57" t="s">
        <v>384</v>
      </c>
      <c r="H30" s="57" t="s">
        <v>385</v>
      </c>
      <c r="I30" s="57" t="s">
        <v>379</v>
      </c>
      <c r="J30" s="252">
        <v>0</v>
      </c>
      <c r="K30" s="56"/>
      <c r="L30" s="57" t="s">
        <v>384</v>
      </c>
      <c r="M30" s="57" t="s">
        <v>385</v>
      </c>
      <c r="N30" s="57" t="s">
        <v>379</v>
      </c>
      <c r="O30" s="252">
        <v>0</v>
      </c>
      <c r="P30" s="56"/>
      <c r="Q30" s="56"/>
      <c r="R30" s="56"/>
      <c r="S30" s="56"/>
      <c r="T30" s="56"/>
      <c r="U30" s="56"/>
      <c r="V30" s="56"/>
      <c r="W30" s="56"/>
      <c r="X30" s="56"/>
      <c r="Y30" s="56"/>
      <c r="Z30" s="56"/>
      <c r="AA30" s="56"/>
      <c r="AB30" s="56"/>
      <c r="AC30" s="56"/>
      <c r="AD30" s="56"/>
      <c r="AE30" s="56"/>
      <c r="AF30" s="56"/>
      <c r="AG30" s="55"/>
    </row>
    <row r="31" spans="1:33">
      <c r="A31" s="56"/>
      <c r="B31" s="57" t="s">
        <v>335</v>
      </c>
      <c r="C31" s="57" t="s">
        <v>386</v>
      </c>
      <c r="D31" s="57" t="s">
        <v>379</v>
      </c>
      <c r="E31" s="252">
        <f>ROUNDDOWN(((E27-E28)*E29)-E30,0)</f>
        <v>5275</v>
      </c>
      <c r="F31" s="55"/>
      <c r="G31" s="57" t="s">
        <v>335</v>
      </c>
      <c r="H31" s="57" t="s">
        <v>386</v>
      </c>
      <c r="I31" s="57" t="s">
        <v>379</v>
      </c>
      <c r="J31" s="252">
        <f>ROUNDDOWN(((J27-J28)*J29)-J30,0)</f>
        <v>4420</v>
      </c>
      <c r="K31" s="56"/>
      <c r="L31" s="57" t="s">
        <v>335</v>
      </c>
      <c r="M31" s="57" t="s">
        <v>386</v>
      </c>
      <c r="N31" s="57" t="s">
        <v>379</v>
      </c>
      <c r="O31" s="252">
        <f>ROUNDDOWN(((O27-O28)*O29)-O30,0)</f>
        <v>853</v>
      </c>
      <c r="P31" s="56"/>
      <c r="Q31" s="56"/>
      <c r="R31" s="56"/>
      <c r="S31" s="56"/>
      <c r="T31" s="56"/>
      <c r="U31" s="56"/>
      <c r="V31" s="56"/>
      <c r="W31" s="56"/>
      <c r="X31" s="56"/>
      <c r="Y31" s="56"/>
      <c r="Z31" s="56"/>
      <c r="AA31" s="56"/>
      <c r="AB31" s="56"/>
      <c r="AC31" s="56"/>
      <c r="AD31" s="56"/>
      <c r="AE31" s="56"/>
      <c r="AF31" s="56"/>
      <c r="AG31" s="55"/>
    </row>
    <row r="32" spans="1:33">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5"/>
    </row>
    <row r="33" spans="1:33">
      <c r="A33" s="56"/>
      <c r="B33" s="525" t="s">
        <v>387</v>
      </c>
      <c r="C33" s="525"/>
      <c r="D33" s="525"/>
      <c r="E33" s="525"/>
      <c r="F33" s="56"/>
      <c r="G33" s="525" t="s">
        <v>387</v>
      </c>
      <c r="H33" s="525"/>
      <c r="I33" s="525"/>
      <c r="J33" s="525"/>
      <c r="K33" s="56"/>
      <c r="L33" s="525" t="s">
        <v>387</v>
      </c>
      <c r="M33" s="525"/>
      <c r="N33" s="525"/>
      <c r="O33" s="525"/>
      <c r="P33" s="56"/>
      <c r="Q33" s="56"/>
      <c r="R33" s="56"/>
      <c r="S33" s="56"/>
      <c r="T33" s="56"/>
      <c r="U33" s="56"/>
      <c r="V33" s="56"/>
      <c r="W33" s="56"/>
      <c r="X33" s="56"/>
      <c r="Y33" s="56"/>
      <c r="Z33" s="56"/>
      <c r="AA33" s="56"/>
      <c r="AB33" s="56"/>
      <c r="AC33" s="56"/>
      <c r="AD33" s="56"/>
      <c r="AE33" s="56"/>
      <c r="AF33" s="56"/>
      <c r="AG33" s="55"/>
    </row>
    <row r="34" spans="1:33">
      <c r="A34" s="56"/>
      <c r="B34" s="57" t="s">
        <v>388</v>
      </c>
      <c r="C34" s="57"/>
      <c r="D34" s="57" t="s">
        <v>389</v>
      </c>
      <c r="E34" s="255">
        <v>1</v>
      </c>
      <c r="F34" s="55"/>
      <c r="G34" s="57" t="s">
        <v>388</v>
      </c>
      <c r="H34" s="57"/>
      <c r="I34" s="57" t="s">
        <v>389</v>
      </c>
      <c r="J34" s="255">
        <v>1</v>
      </c>
      <c r="K34" s="56"/>
      <c r="L34" s="57" t="s">
        <v>388</v>
      </c>
      <c r="M34" s="57"/>
      <c r="N34" s="57" t="s">
        <v>389</v>
      </c>
      <c r="O34" s="255">
        <v>1</v>
      </c>
      <c r="P34" s="56"/>
      <c r="Q34" s="56"/>
      <c r="R34" s="56"/>
      <c r="S34" s="56"/>
      <c r="T34" s="56"/>
      <c r="U34" s="56"/>
      <c r="V34" s="56"/>
      <c r="W34" s="56"/>
      <c r="X34" s="56"/>
      <c r="Y34" s="56"/>
      <c r="Z34" s="56"/>
      <c r="AA34" s="56"/>
      <c r="AB34" s="56"/>
      <c r="AC34" s="56"/>
      <c r="AD34" s="56"/>
      <c r="AE34" s="56"/>
      <c r="AF34" s="56"/>
      <c r="AG34" s="55"/>
    </row>
    <row r="35" spans="1:33">
      <c r="A35" s="56"/>
      <c r="B35" s="57" t="s">
        <v>390</v>
      </c>
      <c r="C35" s="57" t="s">
        <v>391</v>
      </c>
      <c r="D35" s="57" t="s">
        <v>389</v>
      </c>
      <c r="E35" s="255">
        <v>0</v>
      </c>
      <c r="F35" s="55"/>
      <c r="G35" s="57" t="s">
        <v>390</v>
      </c>
      <c r="H35" s="57" t="s">
        <v>391</v>
      </c>
      <c r="I35" s="57" t="s">
        <v>389</v>
      </c>
      <c r="J35" s="255">
        <v>0</v>
      </c>
      <c r="K35" s="56"/>
      <c r="L35" s="57" t="s">
        <v>390</v>
      </c>
      <c r="M35" s="57" t="s">
        <v>391</v>
      </c>
      <c r="N35" s="57" t="s">
        <v>389</v>
      </c>
      <c r="O35" s="255">
        <v>0</v>
      </c>
      <c r="P35" s="56"/>
      <c r="Q35" s="56"/>
      <c r="R35" s="56"/>
      <c r="S35" s="56"/>
      <c r="T35" s="56"/>
      <c r="U35" s="56"/>
      <c r="V35" s="56"/>
      <c r="W35" s="56"/>
      <c r="X35" s="56"/>
      <c r="Y35" s="56"/>
      <c r="Z35" s="56"/>
      <c r="AA35" s="56"/>
      <c r="AB35" s="56"/>
      <c r="AC35" s="56"/>
      <c r="AD35" s="56"/>
      <c r="AE35" s="56"/>
      <c r="AF35" s="56"/>
      <c r="AG35" s="55"/>
    </row>
    <row r="36" spans="1:33" ht="37.5" customHeight="1">
      <c r="A36" s="56"/>
      <c r="B36" s="219" t="s">
        <v>392</v>
      </c>
      <c r="C36" s="62" t="s">
        <v>386</v>
      </c>
      <c r="D36" s="62" t="s">
        <v>379</v>
      </c>
      <c r="E36" s="269">
        <f>SUM(J36,O36)</f>
        <v>5273</v>
      </c>
      <c r="F36" s="55"/>
      <c r="G36" s="219" t="s">
        <v>392</v>
      </c>
      <c r="H36" s="62" t="s">
        <v>386</v>
      </c>
      <c r="I36" s="62" t="s">
        <v>379</v>
      </c>
      <c r="J36" s="270">
        <f>ROUNDDOWN(J31*(1-J35),0)</f>
        <v>4420</v>
      </c>
      <c r="K36" s="56"/>
      <c r="L36" s="219" t="s">
        <v>392</v>
      </c>
      <c r="M36" s="62" t="s">
        <v>386</v>
      </c>
      <c r="N36" s="62" t="s">
        <v>379</v>
      </c>
      <c r="O36" s="270">
        <f>ROUNDDOWN(O31*(1-O35),0)</f>
        <v>853</v>
      </c>
      <c r="P36" s="56"/>
      <c r="Q36" s="56"/>
      <c r="R36" s="56"/>
      <c r="S36" s="56"/>
      <c r="T36" s="56"/>
      <c r="U36" s="56"/>
      <c r="V36" s="56"/>
      <c r="W36" s="56"/>
      <c r="X36" s="56"/>
      <c r="Y36" s="56"/>
      <c r="Z36" s="56"/>
      <c r="AA36" s="56"/>
      <c r="AB36" s="56"/>
      <c r="AC36" s="56"/>
      <c r="AD36" s="56"/>
      <c r="AE36" s="56"/>
      <c r="AF36" s="56"/>
      <c r="AG36" s="55"/>
    </row>
    <row r="37" spans="1:33">
      <c r="A37" s="56"/>
      <c r="B37" s="56"/>
      <c r="C37" s="56"/>
      <c r="D37" s="56"/>
      <c r="E37" s="56"/>
      <c r="F37" s="55"/>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5"/>
    </row>
    <row r="38" spans="1:33">
      <c r="A38" s="56"/>
      <c r="B38" s="64" t="s">
        <v>393</v>
      </c>
      <c r="C38" s="62"/>
      <c r="D38" s="63" t="s">
        <v>379</v>
      </c>
      <c r="E38" s="269">
        <f>J38+O38</f>
        <v>5273</v>
      </c>
      <c r="F38" s="55"/>
      <c r="G38" s="60" t="s">
        <v>394</v>
      </c>
      <c r="H38" s="57"/>
      <c r="I38" s="61" t="s">
        <v>379</v>
      </c>
      <c r="J38" s="270">
        <f>ROUNDDOWN(IF(E36&gt;10000,J6*'Project Technology Days'!W31,J36),0)</f>
        <v>4420</v>
      </c>
      <c r="K38" s="56"/>
      <c r="L38" s="64" t="s">
        <v>393</v>
      </c>
      <c r="M38" s="62"/>
      <c r="N38" s="63" t="s">
        <v>379</v>
      </c>
      <c r="O38" s="270">
        <f>ROUNDDOWN(IF(E36&gt;10000,O6*'Project Technology Days'!W31,O36),0)</f>
        <v>853</v>
      </c>
      <c r="P38" s="56"/>
      <c r="Q38" s="56"/>
      <c r="R38" s="56"/>
      <c r="S38" s="56"/>
      <c r="T38" s="56"/>
      <c r="U38" s="56"/>
      <c r="V38" s="56"/>
      <c r="W38" s="56"/>
      <c r="X38" s="56"/>
      <c r="Y38" s="56"/>
      <c r="Z38" s="56"/>
      <c r="AA38" s="56"/>
      <c r="AB38" s="56"/>
      <c r="AC38" s="56"/>
      <c r="AD38" s="56"/>
      <c r="AE38" s="56"/>
      <c r="AF38" s="56"/>
      <c r="AG38" s="55"/>
    </row>
    <row r="39" spans="1:33">
      <c r="A39" s="56"/>
      <c r="B39" s="523"/>
      <c r="C39" s="523"/>
      <c r="D39" s="523"/>
      <c r="E39" s="523"/>
      <c r="F39" s="55"/>
      <c r="G39" s="524"/>
      <c r="H39" s="524"/>
      <c r="I39" s="524"/>
      <c r="J39" s="524"/>
      <c r="K39" s="56"/>
      <c r="L39" s="524"/>
      <c r="M39" s="524"/>
      <c r="N39" s="524"/>
      <c r="O39" s="524"/>
      <c r="P39" s="56"/>
      <c r="Q39" s="56"/>
      <c r="R39" s="56"/>
      <c r="S39" s="56"/>
      <c r="T39" s="56"/>
      <c r="U39" s="56"/>
      <c r="V39" s="56"/>
      <c r="W39" s="56"/>
      <c r="X39" s="56"/>
      <c r="Y39" s="56"/>
      <c r="Z39" s="56"/>
      <c r="AA39" s="56"/>
      <c r="AB39" s="56"/>
      <c r="AC39" s="56"/>
      <c r="AD39" s="56"/>
      <c r="AE39" s="56"/>
      <c r="AF39" s="56"/>
      <c r="AG39" s="55"/>
    </row>
    <row r="40" spans="1:33">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5"/>
    </row>
    <row r="41" spans="1:33">
      <c r="A41" s="56"/>
      <c r="B41" s="5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5"/>
    </row>
    <row r="42" spans="1:33">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5"/>
    </row>
    <row r="43" spans="1:33">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5"/>
    </row>
    <row r="44" spans="1:33">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5"/>
    </row>
    <row r="45" spans="1:33">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5"/>
    </row>
    <row r="46" spans="1:33">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5"/>
    </row>
    <row r="47" spans="1:33">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5"/>
    </row>
    <row r="48" spans="1:33">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5"/>
    </row>
    <row r="49" spans="1:33">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5"/>
    </row>
    <row r="50" spans="1:33">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5"/>
    </row>
    <row r="51" spans="1:33">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5"/>
    </row>
    <row r="52" spans="1:33">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5"/>
    </row>
    <row r="53" spans="1:33">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5"/>
    </row>
    <row r="54" spans="1:33">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5"/>
    </row>
    <row r="55" spans="1:33">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5"/>
    </row>
    <row r="56" spans="1:33">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5"/>
    </row>
    <row r="57" spans="1:33">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5"/>
    </row>
    <row r="58" spans="1:33">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5"/>
    </row>
    <row r="59" spans="1:33">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5"/>
    </row>
    <row r="60" spans="1:33">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5"/>
    </row>
    <row r="61" spans="1:33">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5"/>
    </row>
    <row r="62" spans="1:33">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5"/>
    </row>
    <row r="63" spans="1:33">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5"/>
    </row>
    <row r="64" spans="1:33">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5"/>
    </row>
    <row r="65" spans="1:33">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5"/>
    </row>
    <row r="66" spans="1:33">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5"/>
    </row>
    <row r="67" spans="1:33">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5"/>
    </row>
    <row r="68" spans="1:33">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5"/>
    </row>
    <row r="69" spans="1:33">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5"/>
    </row>
    <row r="70" spans="1:33">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5"/>
    </row>
    <row r="71" spans="1:33">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5"/>
    </row>
    <row r="72" spans="1:33">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5"/>
    </row>
    <row r="73" spans="1:33">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5"/>
    </row>
    <row r="74" spans="1:33">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5"/>
    </row>
    <row r="75" spans="1:33">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5"/>
    </row>
    <row r="76" spans="1:33">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5"/>
    </row>
    <row r="77" spans="1:33">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5"/>
    </row>
    <row r="78" spans="1:33">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5"/>
    </row>
    <row r="79" spans="1:33">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5"/>
    </row>
    <row r="80" spans="1:33">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5"/>
    </row>
    <row r="81" spans="1:33">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5"/>
    </row>
    <row r="82" spans="1:33">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5"/>
    </row>
    <row r="83" spans="1:33">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5"/>
    </row>
    <row r="84" spans="1:33">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5"/>
    </row>
    <row r="85" spans="1:33">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5"/>
    </row>
    <row r="86" spans="1:33">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5"/>
    </row>
    <row r="87" spans="1:33">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5"/>
    </row>
    <row r="88" spans="1:33">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5"/>
    </row>
    <row r="89" spans="1:33">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5"/>
    </row>
    <row r="90" spans="1:33">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5"/>
    </row>
    <row r="91" spans="1:33">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5"/>
    </row>
    <row r="92" spans="1:33">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5"/>
    </row>
    <row r="93" spans="1:33">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5"/>
    </row>
    <row r="94" spans="1:33">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5"/>
    </row>
    <row r="95" spans="1:33">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5"/>
    </row>
    <row r="96" spans="1:33">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5"/>
    </row>
    <row r="97" spans="1:33">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5"/>
    </row>
    <row r="98" spans="1:33">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5"/>
    </row>
    <row r="99" spans="1:33">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5"/>
    </row>
    <row r="100" spans="1:33">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5"/>
    </row>
    <row r="101" spans="1:33">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5"/>
    </row>
    <row r="102" spans="1:33">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5"/>
    </row>
    <row r="103" spans="1:33">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5"/>
    </row>
    <row r="104" spans="1:33">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5"/>
    </row>
    <row r="105" spans="1:33">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5"/>
    </row>
    <row r="106" spans="1:33">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5"/>
    </row>
    <row r="107" spans="1:33">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5"/>
    </row>
    <row r="108" spans="1:33">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5"/>
    </row>
    <row r="109" spans="1:33">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5"/>
    </row>
    <row r="110" spans="1:33">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5"/>
    </row>
    <row r="111" spans="1:33">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5"/>
    </row>
    <row r="112" spans="1:33">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5"/>
    </row>
    <row r="113" spans="1:33">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5"/>
    </row>
    <row r="114" spans="1:33">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5"/>
    </row>
    <row r="115" spans="1:33">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5"/>
    </row>
    <row r="116" spans="1:33">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5"/>
    </row>
    <row r="117" spans="1:33">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5"/>
    </row>
    <row r="118" spans="1:33">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5"/>
    </row>
    <row r="119" spans="1:33">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5"/>
    </row>
    <row r="120" spans="1:33">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5"/>
    </row>
    <row r="121" spans="1:33">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5"/>
    </row>
    <row r="122" spans="1:33">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5"/>
    </row>
    <row r="123" spans="1:33">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5"/>
    </row>
    <row r="124" spans="1:33">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5"/>
    </row>
    <row r="125" spans="1:33">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5"/>
    </row>
    <row r="126" spans="1:33">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5"/>
    </row>
    <row r="127" spans="1:33">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5"/>
    </row>
    <row r="128" spans="1:33">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5"/>
    </row>
    <row r="129" spans="1:33">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5"/>
    </row>
    <row r="130" spans="1:33">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5"/>
    </row>
    <row r="131" spans="1:33">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5"/>
    </row>
    <row r="132" spans="1:33">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5"/>
    </row>
    <row r="133" spans="1:33">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5"/>
    </row>
    <row r="134" spans="1:33">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5"/>
    </row>
    <row r="135" spans="1:33">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5"/>
    </row>
    <row r="136" spans="1:33">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5"/>
    </row>
    <row r="137" spans="1:33">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5"/>
    </row>
    <row r="138" spans="1:33">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5"/>
    </row>
    <row r="139" spans="1:33">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5"/>
    </row>
    <row r="140" spans="1:33">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5"/>
    </row>
    <row r="141" spans="1:33">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5"/>
    </row>
    <row r="142" spans="1:33">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5"/>
    </row>
    <row r="143" spans="1:33">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5"/>
    </row>
    <row r="144" spans="1:33">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5"/>
    </row>
    <row r="145" spans="1:33">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5"/>
    </row>
    <row r="146" spans="1:33">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5"/>
    </row>
    <row r="147" spans="1:33">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5"/>
    </row>
    <row r="148" spans="1:33">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5"/>
    </row>
    <row r="149" spans="1:33">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5"/>
    </row>
    <row r="150" spans="1:33">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5"/>
    </row>
    <row r="151" spans="1:33">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5"/>
    </row>
    <row r="152" spans="1:33">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5"/>
    </row>
    <row r="153" spans="1:33">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5"/>
    </row>
    <row r="154" spans="1:33">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5"/>
    </row>
    <row r="155" spans="1:33">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5"/>
    </row>
    <row r="156" spans="1:33">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5"/>
    </row>
    <row r="157" spans="1:33">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5"/>
    </row>
    <row r="158" spans="1:33">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5"/>
    </row>
    <row r="159" spans="1:33">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5"/>
    </row>
    <row r="160" spans="1:33">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5"/>
    </row>
    <row r="161" spans="1:33">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5"/>
    </row>
    <row r="162" spans="1:33">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5"/>
    </row>
    <row r="163" spans="1:33">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5"/>
    </row>
    <row r="164" spans="1:33">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5"/>
    </row>
    <row r="165" spans="1:33">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5"/>
    </row>
    <row r="166" spans="1:33">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5"/>
    </row>
    <row r="167" spans="1:33">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5"/>
    </row>
    <row r="168" spans="1:33">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5"/>
    </row>
    <row r="169" spans="1:33">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5"/>
    </row>
    <row r="170" spans="1:33">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5"/>
    </row>
    <row r="171" spans="1:33">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5"/>
    </row>
    <row r="172" spans="1:33">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5"/>
    </row>
    <row r="173" spans="1:33">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5"/>
    </row>
    <row r="174" spans="1:33">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5"/>
    </row>
    <row r="175" spans="1:33">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5"/>
    </row>
    <row r="176" spans="1:33">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5"/>
    </row>
    <row r="177" spans="1:33">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5"/>
    </row>
    <row r="178" spans="1:33">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5"/>
    </row>
    <row r="179" spans="1:33">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5"/>
    </row>
    <row r="180" spans="1:33">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5"/>
    </row>
    <row r="181" spans="1:33">
      <c r="A181" s="55"/>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5"/>
    </row>
    <row r="182" spans="1:33">
      <c r="A182" s="5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5"/>
    </row>
    <row r="183" spans="1:33">
      <c r="A183" s="5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5"/>
    </row>
    <row r="184" spans="1:33">
      <c r="A184" s="5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5"/>
    </row>
    <row r="185" spans="1:33">
      <c r="A185" s="5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5"/>
    </row>
    <row r="186" spans="1:33">
      <c r="A186" s="5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5"/>
    </row>
    <row r="187" spans="1:33">
      <c r="A187" s="5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5"/>
    </row>
    <row r="188" spans="1:33">
      <c r="A188" s="5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5"/>
    </row>
    <row r="189" spans="1:33">
      <c r="A189" s="5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5"/>
    </row>
    <row r="190" spans="1:33">
      <c r="A190" s="5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5"/>
    </row>
    <row r="191" spans="1:33">
      <c r="A191" s="5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5"/>
    </row>
    <row r="192" spans="1:33">
      <c r="A192" s="5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5"/>
    </row>
    <row r="193" spans="1:33">
      <c r="A193" s="5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5"/>
    </row>
    <row r="194" spans="1:33">
      <c r="A194" s="5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5"/>
    </row>
    <row r="195" spans="1:33">
      <c r="A195" s="5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5"/>
    </row>
    <row r="196" spans="1:33">
      <c r="A196" s="5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5"/>
    </row>
    <row r="197" spans="1:33">
      <c r="A197" s="55"/>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5"/>
    </row>
    <row r="198" spans="1:33">
      <c r="A198" s="55"/>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5"/>
    </row>
    <row r="199" spans="1:33">
      <c r="A199" s="55"/>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5"/>
    </row>
    <row r="200" spans="1:33">
      <c r="A200" s="55"/>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5"/>
    </row>
    <row r="201" spans="1:33">
      <c r="A201" s="55"/>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5"/>
    </row>
    <row r="202" spans="1:33">
      <c r="A202" s="55"/>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5"/>
    </row>
    <row r="203" spans="1:33">
      <c r="A203" s="55"/>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5"/>
    </row>
    <row r="204" spans="1:33">
      <c r="A204" s="55"/>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5"/>
    </row>
    <row r="205" spans="1:33">
      <c r="A205" s="55"/>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5"/>
    </row>
    <row r="206" spans="1:33">
      <c r="A206" s="55"/>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5"/>
    </row>
    <row r="207" spans="1:33">
      <c r="A207" s="55"/>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5"/>
    </row>
    <row r="208" spans="1:33">
      <c r="A208" s="55"/>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5"/>
    </row>
    <row r="209" spans="1:33">
      <c r="A209" s="55"/>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5"/>
    </row>
    <row r="210" spans="1:33">
      <c r="A210" s="55"/>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5"/>
    </row>
    <row r="211" spans="1:33">
      <c r="A211" s="55"/>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5"/>
    </row>
    <row r="212" spans="1:33">
      <c r="A212" s="55"/>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5"/>
    </row>
    <row r="213" spans="1:33">
      <c r="A213" s="55"/>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5"/>
    </row>
    <row r="214" spans="1:33">
      <c r="A214" s="55"/>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5"/>
    </row>
    <row r="215" spans="1:33">
      <c r="A215" s="55"/>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5"/>
    </row>
    <row r="216" spans="1:33">
      <c r="A216" s="55"/>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5"/>
    </row>
    <row r="217" spans="1:33">
      <c r="A217" s="55"/>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5"/>
    </row>
    <row r="218" spans="1:33">
      <c r="A218" s="55"/>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5"/>
    </row>
    <row r="219" spans="1:33">
      <c r="A219" s="55"/>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5"/>
    </row>
    <row r="220" spans="1:33">
      <c r="A220" s="55"/>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5"/>
    </row>
    <row r="221" spans="1:33">
      <c r="A221" s="55"/>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5"/>
    </row>
    <row r="222" spans="1:33">
      <c r="A222" s="55"/>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5"/>
    </row>
    <row r="223" spans="1:33">
      <c r="A223" s="55"/>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5"/>
    </row>
    <row r="224" spans="1:33">
      <c r="A224" s="55"/>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5"/>
    </row>
    <row r="225" spans="1:33">
      <c r="A225" s="55"/>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5"/>
    </row>
    <row r="226" spans="1:33">
      <c r="A226" s="55"/>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5"/>
    </row>
    <row r="227" spans="1:33">
      <c r="A227" s="55"/>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5"/>
    </row>
    <row r="228" spans="1:33">
      <c r="A228" s="55"/>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5"/>
    </row>
    <row r="229" spans="1:33">
      <c r="A229" s="55"/>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5"/>
    </row>
    <row r="230" spans="1:33">
      <c r="A230" s="55"/>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5"/>
    </row>
    <row r="231" spans="1:33">
      <c r="A231" s="55"/>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5"/>
    </row>
    <row r="232" spans="1:33">
      <c r="A232" s="55"/>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5"/>
    </row>
    <row r="233" spans="1:33">
      <c r="A233" s="55"/>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5"/>
    </row>
    <row r="234" spans="1:33">
      <c r="A234" s="55"/>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5"/>
    </row>
    <row r="235" spans="1:33">
      <c r="A235" s="55"/>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5"/>
    </row>
    <row r="236" spans="1:33">
      <c r="A236" s="55"/>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5"/>
    </row>
    <row r="237" spans="1:33">
      <c r="A237" s="55"/>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5"/>
    </row>
    <row r="238" spans="1:33">
      <c r="A238" s="55"/>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5"/>
    </row>
    <row r="239" spans="1:33">
      <c r="A239" s="55"/>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5"/>
    </row>
    <row r="240" spans="1:33">
      <c r="A240" s="55"/>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5"/>
    </row>
    <row r="241" spans="1:33">
      <c r="A241" s="55"/>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5"/>
    </row>
    <row r="242" spans="1:33">
      <c r="A242" s="55"/>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5"/>
    </row>
    <row r="243" spans="1:33">
      <c r="A243" s="55"/>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5"/>
    </row>
    <row r="244" spans="1:33">
      <c r="A244" s="55"/>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5"/>
    </row>
    <row r="245" spans="1:33">
      <c r="A245" s="55"/>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5"/>
    </row>
    <row r="246" spans="1:33">
      <c r="A246" s="55"/>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5"/>
    </row>
    <row r="247" spans="1:33">
      <c r="A247" s="55"/>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5"/>
    </row>
    <row r="248" spans="1:33">
      <c r="A248" s="55"/>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5"/>
    </row>
    <row r="249" spans="1:33">
      <c r="A249" s="55"/>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5"/>
    </row>
    <row r="250" spans="1:33">
      <c r="A250" s="55"/>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5"/>
    </row>
    <row r="251" spans="1:33">
      <c r="A251" s="55"/>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5"/>
    </row>
    <row r="252" spans="1:33">
      <c r="A252" s="55"/>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5"/>
    </row>
    <row r="253" spans="1:33">
      <c r="A253" s="55"/>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5"/>
    </row>
    <row r="254" spans="1:33">
      <c r="A254" s="55"/>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5"/>
    </row>
    <row r="255" spans="1:33">
      <c r="A255" s="55"/>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5"/>
    </row>
    <row r="256" spans="1:33">
      <c r="A256" s="55"/>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5"/>
    </row>
    <row r="257" spans="1:33">
      <c r="A257" s="55"/>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5"/>
    </row>
    <row r="258" spans="1:33">
      <c r="A258" s="55"/>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5"/>
    </row>
    <row r="259" spans="1:33">
      <c r="A259" s="55"/>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5"/>
    </row>
    <row r="260" spans="1:33">
      <c r="A260" s="55"/>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5"/>
    </row>
    <row r="261" spans="1:33">
      <c r="A261" s="55"/>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5"/>
    </row>
    <row r="262" spans="1:33">
      <c r="A262" s="55"/>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5"/>
    </row>
    <row r="263" spans="1:33">
      <c r="A263" s="55"/>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5"/>
    </row>
    <row r="264" spans="1:33">
      <c r="A264" s="55"/>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5"/>
    </row>
    <row r="265" spans="1:33">
      <c r="A265" s="55"/>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5"/>
    </row>
    <row r="266" spans="1:33">
      <c r="A266" s="55"/>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5"/>
    </row>
    <row r="267" spans="1:33">
      <c r="A267" s="55"/>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5"/>
    </row>
    <row r="268" spans="1:33">
      <c r="A268" s="55"/>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5"/>
    </row>
    <row r="269" spans="1:33">
      <c r="A269" s="55"/>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5"/>
    </row>
    <row r="270" spans="1:33">
      <c r="A270" s="55"/>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5"/>
    </row>
    <row r="271" spans="1:33">
      <c r="A271" s="55"/>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5"/>
    </row>
    <row r="272" spans="1:33">
      <c r="A272" s="55"/>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5"/>
    </row>
    <row r="273" spans="1:33">
      <c r="A273" s="55"/>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5"/>
    </row>
    <row r="274" spans="1:33">
      <c r="A274" s="55"/>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5"/>
    </row>
    <row r="275" spans="1:33">
      <c r="A275" s="55"/>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5"/>
    </row>
    <row r="276" spans="1:33">
      <c r="A276" s="55"/>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5"/>
    </row>
    <row r="277" spans="1:33">
      <c r="A277" s="55"/>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5"/>
    </row>
    <row r="278" spans="1:33">
      <c r="A278" s="55"/>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5"/>
    </row>
    <row r="279" spans="1:33">
      <c r="A279" s="55"/>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5"/>
    </row>
    <row r="280" spans="1:33">
      <c r="A280" s="55"/>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5"/>
    </row>
    <row r="281" spans="1:33">
      <c r="A281" s="55"/>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5"/>
    </row>
    <row r="282" spans="1:33">
      <c r="A282" s="55"/>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5"/>
    </row>
    <row r="283" spans="1:33">
      <c r="A283" s="55"/>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5"/>
    </row>
    <row r="284" spans="1:33">
      <c r="A284" s="55"/>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5"/>
    </row>
    <row r="285" spans="1:33">
      <c r="A285" s="55"/>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5"/>
    </row>
    <row r="286" spans="1:33">
      <c r="A286" s="55"/>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5"/>
    </row>
    <row r="287" spans="1:33">
      <c r="A287" s="55"/>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5"/>
    </row>
    <row r="288" spans="1:33">
      <c r="A288" s="55"/>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5"/>
    </row>
    <row r="289" spans="1:33">
      <c r="A289" s="55"/>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5"/>
    </row>
    <row r="290" spans="1:33">
      <c r="A290" s="55"/>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5"/>
    </row>
    <row r="291" spans="1:33">
      <c r="A291" s="55"/>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5"/>
    </row>
    <row r="292" spans="1:33">
      <c r="A292" s="55"/>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5"/>
    </row>
    <row r="293" spans="1:33">
      <c r="A293" s="55"/>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5"/>
    </row>
    <row r="294" spans="1:33">
      <c r="A294" s="55"/>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5"/>
    </row>
    <row r="295" spans="1:33">
      <c r="A295" s="55"/>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5"/>
    </row>
    <row r="296" spans="1:33">
      <c r="A296" s="55"/>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5"/>
    </row>
    <row r="297" spans="1:33">
      <c r="A297" s="55"/>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5"/>
    </row>
    <row r="298" spans="1:33">
      <c r="A298" s="55"/>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5"/>
    </row>
    <row r="299" spans="1:33">
      <c r="A299" s="55"/>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5"/>
    </row>
    <row r="300" spans="1:33">
      <c r="A300" s="55"/>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5"/>
    </row>
    <row r="301" spans="1:33">
      <c r="A301" s="55"/>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5"/>
    </row>
    <row r="302" spans="1:33">
      <c r="A302" s="55"/>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5"/>
    </row>
    <row r="303" spans="1:33">
      <c r="A303" s="55"/>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5"/>
    </row>
    <row r="304" spans="1:33">
      <c r="A304" s="55"/>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5"/>
    </row>
    <row r="305" spans="1:33">
      <c r="A305" s="55"/>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5"/>
    </row>
    <row r="306" spans="1:33">
      <c r="A306" s="55"/>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5"/>
    </row>
    <row r="307" spans="1:33">
      <c r="A307" s="55"/>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5"/>
    </row>
    <row r="308" spans="1:33">
      <c r="A308" s="55"/>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5"/>
    </row>
    <row r="309" spans="1:33">
      <c r="A309" s="55"/>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5"/>
    </row>
    <row r="310" spans="1:33">
      <c r="A310" s="55"/>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5"/>
    </row>
    <row r="311" spans="1:33">
      <c r="A311" s="55"/>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5"/>
    </row>
    <row r="312" spans="1:33">
      <c r="A312" s="55"/>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5"/>
    </row>
    <row r="313" spans="1:33">
      <c r="A313" s="55"/>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5"/>
    </row>
    <row r="314" spans="1:33">
      <c r="A314" s="55"/>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5"/>
    </row>
    <row r="315" spans="1:33">
      <c r="A315" s="55"/>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5"/>
    </row>
    <row r="316" spans="1:33">
      <c r="A316" s="55"/>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5"/>
    </row>
    <row r="317" spans="1:33">
      <c r="A317" s="55"/>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5"/>
    </row>
    <row r="318" spans="1:33">
      <c r="A318" s="55"/>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5"/>
    </row>
    <row r="319" spans="1:33">
      <c r="A319" s="55"/>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5"/>
    </row>
    <row r="320" spans="1:33">
      <c r="A320" s="55"/>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5"/>
    </row>
    <row r="321" spans="1:33">
      <c r="A321" s="55"/>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5"/>
    </row>
    <row r="322" spans="1:33">
      <c r="A322" s="55"/>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5"/>
    </row>
    <row r="323" spans="1:33">
      <c r="A323" s="55"/>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5"/>
    </row>
    <row r="324" spans="1:33">
      <c r="A324" s="55"/>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5"/>
    </row>
    <row r="325" spans="1:33">
      <c r="A325" s="55"/>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5"/>
    </row>
    <row r="326" spans="1:33">
      <c r="A326" s="55"/>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5"/>
    </row>
    <row r="327" spans="1:33">
      <c r="A327" s="55"/>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5"/>
    </row>
    <row r="328" spans="1:33">
      <c r="A328" s="55"/>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5"/>
    </row>
    <row r="329" spans="1:3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5"/>
    </row>
    <row r="330" spans="1:33">
      <c r="A330" s="55"/>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5"/>
    </row>
    <row r="331" spans="1:33">
      <c r="A331" s="55"/>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5"/>
    </row>
    <row r="332" spans="1:33">
      <c r="A332" s="55"/>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5"/>
    </row>
    <row r="333" spans="1:33">
      <c r="A333" s="55"/>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5"/>
    </row>
    <row r="334" spans="1:33">
      <c r="A334" s="55"/>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5"/>
    </row>
    <row r="335" spans="1:33">
      <c r="A335" s="55"/>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5"/>
    </row>
    <row r="336" spans="1:33">
      <c r="A336" s="55"/>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5"/>
    </row>
    <row r="337" spans="1:33">
      <c r="A337" s="55"/>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5"/>
    </row>
    <row r="338" spans="1:33">
      <c r="A338" s="55"/>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5"/>
    </row>
    <row r="339" spans="1:33">
      <c r="A339" s="55"/>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5"/>
    </row>
    <row r="340" spans="1:33">
      <c r="A340" s="55"/>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5"/>
    </row>
    <row r="341" spans="1:33">
      <c r="A341" s="55"/>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5"/>
    </row>
    <row r="342" spans="1:33">
      <c r="A342" s="55"/>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5"/>
    </row>
    <row r="343" spans="1:33">
      <c r="A343" s="55"/>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5"/>
    </row>
    <row r="344" spans="1:33">
      <c r="A344" s="55"/>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5"/>
    </row>
    <row r="345" spans="1:33">
      <c r="A345" s="55"/>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5"/>
    </row>
    <row r="346" spans="1:33">
      <c r="A346" s="55"/>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5"/>
    </row>
    <row r="347" spans="1:33">
      <c r="A347" s="55"/>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5"/>
    </row>
    <row r="348" spans="1:33">
      <c r="A348" s="55"/>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5"/>
    </row>
    <row r="349" spans="1:33">
      <c r="A349" s="55"/>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5"/>
    </row>
    <row r="350" spans="1:33">
      <c r="A350" s="55"/>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5"/>
    </row>
    <row r="351" spans="1:33">
      <c r="A351" s="55"/>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5"/>
    </row>
    <row r="352" spans="1:33">
      <c r="A352" s="55"/>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5"/>
    </row>
    <row r="353" spans="1:33">
      <c r="A353" s="55"/>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5"/>
    </row>
    <row r="354" spans="1:33">
      <c r="A354" s="55"/>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5"/>
    </row>
    <row r="355" spans="1:33">
      <c r="A355" s="55"/>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5"/>
    </row>
    <row r="356" spans="1:33">
      <c r="A356" s="55"/>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5"/>
    </row>
    <row r="357" spans="1:33">
      <c r="A357" s="55"/>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5"/>
    </row>
    <row r="358" spans="1:33">
      <c r="A358" s="55"/>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5"/>
    </row>
    <row r="359" spans="1:33">
      <c r="A359" s="55"/>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5"/>
    </row>
    <row r="360" spans="1:33">
      <c r="A360" s="55"/>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5"/>
    </row>
    <row r="361" spans="1:33">
      <c r="A361" s="55"/>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5"/>
    </row>
    <row r="362" spans="1:33">
      <c r="A362" s="55"/>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5"/>
    </row>
    <row r="363" spans="1:33">
      <c r="A363" s="55"/>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5"/>
    </row>
    <row r="364" spans="1:33">
      <c r="A364" s="55"/>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5"/>
    </row>
    <row r="365" spans="1:33">
      <c r="A365" s="55"/>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5"/>
    </row>
    <row r="366" spans="1:33">
      <c r="A366" s="55"/>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5"/>
    </row>
    <row r="367" spans="1:33">
      <c r="A367" s="55"/>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5"/>
    </row>
    <row r="368" spans="1:33">
      <c r="A368" s="55"/>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5"/>
    </row>
    <row r="369" spans="1:33">
      <c r="A369" s="55"/>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5"/>
    </row>
    <row r="370" spans="1:33">
      <c r="A370" s="55"/>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5"/>
    </row>
    <row r="371" spans="1:33">
      <c r="A371" s="55"/>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5"/>
    </row>
    <row r="372" spans="1:33">
      <c r="A372" s="55"/>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5"/>
    </row>
    <row r="373" spans="1:33">
      <c r="A373" s="55"/>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5"/>
    </row>
    <row r="374" spans="1:33">
      <c r="A374" s="55"/>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5"/>
    </row>
    <row r="375" spans="1:33">
      <c r="A375" s="55"/>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5"/>
    </row>
    <row r="376" spans="1:33">
      <c r="A376" s="55"/>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5"/>
    </row>
    <row r="377" spans="1:33">
      <c r="A377" s="55"/>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5"/>
    </row>
    <row r="378" spans="1:33">
      <c r="A378" s="55"/>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5"/>
    </row>
    <row r="379" spans="1:33">
      <c r="A379" s="55"/>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5"/>
    </row>
    <row r="380" spans="1:33">
      <c r="A380" s="55"/>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5"/>
    </row>
    <row r="381" spans="1:33">
      <c r="A381" s="55"/>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5"/>
    </row>
    <row r="382" spans="1:33">
      <c r="A382" s="55"/>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5"/>
    </row>
    <row r="383" spans="1:33">
      <c r="A383" s="55"/>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5"/>
    </row>
    <row r="384" spans="1:33">
      <c r="A384" s="55"/>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5"/>
    </row>
    <row r="385" spans="1:33">
      <c r="A385" s="55"/>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5"/>
    </row>
    <row r="386" spans="1:33">
      <c r="A386" s="55"/>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5"/>
    </row>
    <row r="387" spans="1:33">
      <c r="A387" s="55"/>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5"/>
    </row>
    <row r="388" spans="1:33">
      <c r="A388" s="55"/>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5"/>
    </row>
    <row r="389" spans="1:33">
      <c r="A389" s="55"/>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5"/>
    </row>
    <row r="390" spans="1:33">
      <c r="A390" s="55"/>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5"/>
    </row>
    <row r="391" spans="1:33">
      <c r="A391" s="55"/>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5"/>
    </row>
    <row r="392" spans="1:33">
      <c r="A392" s="55"/>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5"/>
    </row>
    <row r="393" spans="1:33">
      <c r="A393" s="55"/>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5"/>
    </row>
    <row r="394" spans="1:33">
      <c r="A394" s="55"/>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5"/>
    </row>
    <row r="395" spans="1:33">
      <c r="A395" s="55"/>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5"/>
    </row>
    <row r="396" spans="1:33">
      <c r="A396" s="55"/>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5"/>
    </row>
    <row r="397" spans="1:33">
      <c r="A397" s="55"/>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5"/>
    </row>
    <row r="398" spans="1:33">
      <c r="A398" s="55"/>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5"/>
    </row>
    <row r="399" spans="1:33">
      <c r="A399" s="55"/>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5"/>
    </row>
    <row r="400" spans="1:33">
      <c r="A400" s="55"/>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5"/>
    </row>
    <row r="401" spans="1:33">
      <c r="A401" s="55"/>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5"/>
    </row>
    <row r="402" spans="1:33">
      <c r="A402" s="55"/>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5"/>
    </row>
    <row r="403" spans="1:33">
      <c r="A403" s="55"/>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5"/>
    </row>
    <row r="404" spans="1:33">
      <c r="A404" s="55"/>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5"/>
    </row>
    <row r="405" spans="1:33">
      <c r="A405" s="55"/>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5"/>
    </row>
    <row r="406" spans="1:33">
      <c r="A406" s="55"/>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5"/>
    </row>
    <row r="407" spans="1:33">
      <c r="A407" s="55"/>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5"/>
    </row>
    <row r="408" spans="1:33">
      <c r="A408" s="55"/>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5"/>
    </row>
    <row r="409" spans="1:33">
      <c r="A409" s="55"/>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5"/>
    </row>
    <row r="410" spans="1:33">
      <c r="A410" s="55"/>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5"/>
    </row>
    <row r="411" spans="1:33">
      <c r="A411" s="55"/>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5"/>
    </row>
    <row r="412" spans="1:33">
      <c r="A412" s="55"/>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5"/>
    </row>
    <row r="413" spans="1:33">
      <c r="A413" s="55"/>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5"/>
    </row>
    <row r="414" spans="1:33">
      <c r="A414" s="55"/>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5"/>
    </row>
    <row r="415" spans="1:33">
      <c r="A415" s="55"/>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5"/>
    </row>
    <row r="416" spans="1:33">
      <c r="A416" s="55"/>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5"/>
    </row>
    <row r="417" spans="1:33">
      <c r="A417" s="55"/>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5"/>
    </row>
    <row r="418" spans="1:33">
      <c r="A418" s="55"/>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5"/>
    </row>
    <row r="419" spans="1:33">
      <c r="A419" s="55"/>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5"/>
    </row>
    <row r="420" spans="1:33">
      <c r="A420" s="55"/>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5"/>
    </row>
    <row r="421" spans="1:33">
      <c r="A421" s="55"/>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5"/>
    </row>
    <row r="422" spans="1:33">
      <c r="A422" s="55"/>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5"/>
    </row>
    <row r="423" spans="1:33">
      <c r="A423" s="55"/>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5"/>
    </row>
    <row r="424" spans="1:33">
      <c r="A424" s="55"/>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5"/>
    </row>
    <row r="425" spans="1:33">
      <c r="A425" s="55"/>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5"/>
    </row>
    <row r="426" spans="1:33">
      <c r="A426" s="55"/>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5"/>
    </row>
    <row r="427" spans="1:33">
      <c r="A427" s="55"/>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5"/>
    </row>
    <row r="428" spans="1:33">
      <c r="A428" s="55"/>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5"/>
    </row>
    <row r="429" spans="1:33">
      <c r="A429" s="55"/>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5"/>
    </row>
    <row r="430" spans="1:33">
      <c r="A430" s="55"/>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5"/>
    </row>
    <row r="431" spans="1:33">
      <c r="A431" s="55"/>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5"/>
    </row>
    <row r="432" spans="1:33">
      <c r="A432" s="55"/>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5"/>
    </row>
    <row r="433" spans="1:33">
      <c r="A433" s="55"/>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5"/>
    </row>
    <row r="434" spans="1:33">
      <c r="A434" s="55"/>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5"/>
    </row>
    <row r="435" spans="1:33">
      <c r="A435" s="55"/>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5"/>
    </row>
    <row r="436" spans="1:33">
      <c r="A436" s="55"/>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5"/>
    </row>
    <row r="437" spans="1:33">
      <c r="A437" s="55"/>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5"/>
    </row>
    <row r="438" spans="1:33">
      <c r="A438" s="55"/>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5"/>
    </row>
    <row r="439" spans="1:33">
      <c r="A439" s="55"/>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5"/>
    </row>
    <row r="440" spans="1:33">
      <c r="A440" s="55"/>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5"/>
    </row>
    <row r="441" spans="1:33">
      <c r="A441" s="55"/>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5"/>
    </row>
    <row r="442" spans="1:33">
      <c r="A442" s="55"/>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5"/>
    </row>
    <row r="443" spans="1:33">
      <c r="A443" s="55"/>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5"/>
    </row>
    <row r="444" spans="1:33">
      <c r="A444" s="55"/>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5"/>
    </row>
    <row r="445" spans="1:33">
      <c r="A445" s="55"/>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5"/>
    </row>
    <row r="446" spans="1:33">
      <c r="A446" s="55"/>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5"/>
    </row>
    <row r="447" spans="1:33">
      <c r="A447" s="55"/>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5"/>
    </row>
    <row r="448" spans="1:33">
      <c r="A448" s="55"/>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5"/>
    </row>
    <row r="449" spans="1:33">
      <c r="A449" s="55"/>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5"/>
    </row>
    <row r="450" spans="1:33">
      <c r="A450" s="55"/>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5"/>
    </row>
    <row r="451" spans="1:33">
      <c r="A451" s="55"/>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5"/>
    </row>
    <row r="452" spans="1:33">
      <c r="A452" s="55"/>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5"/>
    </row>
    <row r="453" spans="1:33">
      <c r="A453" s="55"/>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5"/>
    </row>
    <row r="454" spans="1:33">
      <c r="A454" s="55"/>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5"/>
    </row>
    <row r="455" spans="1:33">
      <c r="A455" s="55"/>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5"/>
    </row>
    <row r="456" spans="1:33">
      <c r="A456" s="55"/>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5"/>
    </row>
    <row r="457" spans="1:33">
      <c r="A457" s="55"/>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5"/>
    </row>
    <row r="458" spans="1:33">
      <c r="A458" s="55"/>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5"/>
    </row>
    <row r="459" spans="1:33">
      <c r="A459" s="55"/>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5"/>
    </row>
    <row r="460" spans="1:33">
      <c r="A460" s="55"/>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5"/>
    </row>
    <row r="461" spans="1:33">
      <c r="A461" s="55"/>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5"/>
    </row>
    <row r="462" spans="1:33">
      <c r="A462" s="55"/>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5"/>
    </row>
    <row r="463" spans="1:33">
      <c r="A463" s="55"/>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5"/>
    </row>
    <row r="464" spans="1:33">
      <c r="A464" s="55"/>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5"/>
    </row>
    <row r="465" spans="1:33">
      <c r="A465" s="55"/>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5"/>
    </row>
    <row r="466" spans="1:33">
      <c r="A466" s="55"/>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5"/>
    </row>
    <row r="467" spans="1:33">
      <c r="A467" s="55"/>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5"/>
    </row>
    <row r="468" spans="1:33">
      <c r="A468" s="55"/>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5"/>
    </row>
    <row r="469" spans="1:33">
      <c r="A469" s="55"/>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5"/>
    </row>
    <row r="470" spans="1:33">
      <c r="A470" s="55"/>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5"/>
    </row>
    <row r="471" spans="1:33">
      <c r="A471" s="55"/>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5"/>
    </row>
    <row r="472" spans="1:33">
      <c r="A472" s="55"/>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5"/>
    </row>
    <row r="473" spans="1:33">
      <c r="A473" s="55"/>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5"/>
    </row>
    <row r="474" spans="1:33">
      <c r="A474" s="55"/>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5"/>
    </row>
    <row r="475" spans="1:33">
      <c r="A475" s="55"/>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5"/>
    </row>
    <row r="476" spans="1:33">
      <c r="A476" s="55"/>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5"/>
    </row>
    <row r="477" spans="1:33">
      <c r="A477" s="55"/>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5"/>
    </row>
    <row r="478" spans="1:33">
      <c r="A478" s="55"/>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5"/>
    </row>
    <row r="479" spans="1:33">
      <c r="A479" s="55"/>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5"/>
    </row>
    <row r="480" spans="1:33">
      <c r="A480" s="55"/>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5"/>
    </row>
    <row r="481" spans="1:33">
      <c r="A481" s="55"/>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5"/>
    </row>
    <row r="482" spans="1:33">
      <c r="A482" s="55"/>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5"/>
    </row>
    <row r="483" spans="1:33">
      <c r="A483" s="55"/>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5"/>
    </row>
    <row r="484" spans="1:33">
      <c r="A484" s="55"/>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5"/>
    </row>
    <row r="485" spans="1:33">
      <c r="A485" s="55"/>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5"/>
    </row>
    <row r="486" spans="1:33">
      <c r="A486" s="55"/>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5"/>
    </row>
    <row r="487" spans="1:33">
      <c r="A487" s="55"/>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5"/>
    </row>
    <row r="488" spans="1:33">
      <c r="A488" s="55"/>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5"/>
    </row>
    <row r="489" spans="1:33">
      <c r="A489" s="55"/>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5"/>
    </row>
    <row r="490" spans="1:33">
      <c r="A490" s="55"/>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5"/>
    </row>
    <row r="491" spans="1:33">
      <c r="A491" s="55"/>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5"/>
    </row>
    <row r="492" spans="1:33">
      <c r="A492" s="55"/>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5"/>
    </row>
    <row r="493" spans="1:33">
      <c r="A493" s="55"/>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5"/>
    </row>
    <row r="494" spans="1:33">
      <c r="A494" s="55"/>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5"/>
    </row>
    <row r="495" spans="1:33">
      <c r="A495" s="55"/>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5"/>
    </row>
    <row r="496" spans="1:33">
      <c r="A496" s="55"/>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5"/>
    </row>
    <row r="497" spans="1:33">
      <c r="A497" s="55"/>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5"/>
    </row>
    <row r="498" spans="1:33">
      <c r="A498" s="55"/>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5"/>
    </row>
    <row r="499" spans="1:33">
      <c r="A499" s="55"/>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5"/>
    </row>
    <row r="500" spans="1:33">
      <c r="A500" s="55"/>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5"/>
    </row>
    <row r="501" spans="1:33">
      <c r="A501" s="55"/>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5"/>
    </row>
    <row r="502" spans="1:33">
      <c r="A502" s="55"/>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5"/>
    </row>
    <row r="503" spans="1:33">
      <c r="A503" s="55"/>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5"/>
    </row>
    <row r="504" spans="1:33">
      <c r="A504" s="55"/>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5"/>
    </row>
    <row r="505" spans="1:33">
      <c r="A505" s="55"/>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5"/>
    </row>
    <row r="506" spans="1:33">
      <c r="A506" s="55"/>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5"/>
    </row>
    <row r="507" spans="1:33">
      <c r="A507" s="55"/>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5"/>
    </row>
    <row r="508" spans="1:33">
      <c r="A508" s="55"/>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5"/>
    </row>
    <row r="509" spans="1:33">
      <c r="A509" s="55"/>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5"/>
    </row>
    <row r="510" spans="1:33">
      <c r="A510" s="55"/>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5"/>
    </row>
    <row r="511" spans="1:33">
      <c r="A511" s="55"/>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5"/>
    </row>
    <row r="512" spans="1:33">
      <c r="A512" s="55"/>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5"/>
    </row>
    <row r="513" spans="1:33">
      <c r="A513" s="55"/>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5"/>
    </row>
    <row r="514" spans="1:33">
      <c r="A514" s="55"/>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5"/>
    </row>
    <row r="515" spans="1:33">
      <c r="A515" s="55"/>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5"/>
    </row>
    <row r="516" spans="1:33">
      <c r="A516" s="55"/>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5"/>
    </row>
    <row r="517" spans="1:33">
      <c r="A517" s="55"/>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5"/>
    </row>
    <row r="518" spans="1:33">
      <c r="A518" s="55"/>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5"/>
    </row>
    <row r="519" spans="1:33">
      <c r="A519" s="55"/>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5"/>
    </row>
    <row r="520" spans="1:33">
      <c r="A520" s="55"/>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5"/>
    </row>
    <row r="521" spans="1:33">
      <c r="A521" s="55"/>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5"/>
    </row>
    <row r="522" spans="1:33">
      <c r="A522" s="55"/>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5"/>
    </row>
    <row r="523" spans="1:33">
      <c r="A523" s="55"/>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5"/>
    </row>
    <row r="524" spans="1:33">
      <c r="A524" s="55"/>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5"/>
    </row>
    <row r="525" spans="1:33">
      <c r="A525" s="55"/>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5"/>
    </row>
    <row r="526" spans="1:33">
      <c r="A526" s="55"/>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5"/>
    </row>
    <row r="527" spans="1:33">
      <c r="A527" s="55"/>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5"/>
    </row>
    <row r="528" spans="1:33">
      <c r="A528" s="55"/>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5"/>
    </row>
    <row r="529" spans="1:33">
      <c r="A529" s="55"/>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5"/>
    </row>
    <row r="530" spans="1:33">
      <c r="A530" s="55"/>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5"/>
    </row>
    <row r="531" spans="1:33">
      <c r="A531" s="55"/>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5"/>
    </row>
    <row r="532" spans="1:33">
      <c r="A532" s="55"/>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5"/>
    </row>
    <row r="533" spans="1:33">
      <c r="A533" s="55"/>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5"/>
    </row>
    <row r="534" spans="1:33">
      <c r="A534" s="55"/>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5"/>
    </row>
    <row r="535" spans="1:33">
      <c r="A535" s="55"/>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5"/>
    </row>
    <row r="536" spans="1:33">
      <c r="A536" s="55"/>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5"/>
    </row>
    <row r="537" spans="1:33">
      <c r="A537" s="55"/>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5"/>
    </row>
    <row r="538" spans="1:33">
      <c r="A538" s="55"/>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5"/>
    </row>
    <row r="539" spans="1:33">
      <c r="A539" s="55"/>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5"/>
    </row>
    <row r="540" spans="1:33">
      <c r="A540" s="55"/>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5"/>
    </row>
    <row r="541" spans="1:33">
      <c r="A541" s="55"/>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5"/>
    </row>
    <row r="542" spans="1:33">
      <c r="A542" s="55"/>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5"/>
    </row>
    <row r="543" spans="1:33">
      <c r="A543" s="55"/>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5"/>
    </row>
    <row r="544" spans="1:33">
      <c r="A544" s="55"/>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5"/>
    </row>
    <row r="545" spans="1:33">
      <c r="A545" s="55"/>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5"/>
    </row>
    <row r="546" spans="1:33">
      <c r="A546" s="55"/>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5"/>
    </row>
    <row r="547" spans="1:33">
      <c r="A547" s="55"/>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5"/>
    </row>
    <row r="548" spans="1:33">
      <c r="A548" s="55"/>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5"/>
    </row>
    <row r="549" spans="1:33">
      <c r="A549" s="55"/>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5"/>
    </row>
    <row r="550" spans="1:33">
      <c r="A550" s="55"/>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5"/>
    </row>
    <row r="551" spans="1:33">
      <c r="A551" s="55"/>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5"/>
    </row>
    <row r="552" spans="1:33">
      <c r="A552" s="55"/>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5"/>
    </row>
    <row r="553" spans="1:33">
      <c r="A553" s="55"/>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5"/>
    </row>
    <row r="554" spans="1:33">
      <c r="A554" s="55"/>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5"/>
    </row>
    <row r="555" spans="1:33">
      <c r="A555" s="55"/>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5"/>
    </row>
    <row r="556" spans="1:33">
      <c r="A556" s="55"/>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5"/>
    </row>
    <row r="557" spans="1:33">
      <c r="A557" s="55"/>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5"/>
    </row>
    <row r="558" spans="1:33">
      <c r="A558" s="55"/>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5"/>
    </row>
    <row r="559" spans="1:33">
      <c r="A559" s="55"/>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5"/>
    </row>
    <row r="560" spans="1:33">
      <c r="A560" s="55"/>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5"/>
    </row>
    <row r="561" spans="1:33">
      <c r="A561" s="55"/>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5"/>
    </row>
    <row r="562" spans="1:33">
      <c r="A562" s="55"/>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5"/>
    </row>
    <row r="563" spans="1:33">
      <c r="A563" s="55"/>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5"/>
    </row>
    <row r="564" spans="1:33">
      <c r="A564" s="55"/>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5"/>
    </row>
    <row r="565" spans="1:33">
      <c r="A565" s="55"/>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5"/>
    </row>
    <row r="566" spans="1:33">
      <c r="A566" s="55"/>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5"/>
    </row>
    <row r="567" spans="1:33">
      <c r="A567" s="55"/>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5"/>
    </row>
    <row r="568" spans="1:33">
      <c r="A568" s="55"/>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5"/>
    </row>
    <row r="569" spans="1:33">
      <c r="A569" s="55"/>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5"/>
    </row>
    <row r="570" spans="1:33">
      <c r="A570" s="55"/>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5"/>
    </row>
    <row r="571" spans="1:33">
      <c r="A571" s="55"/>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5"/>
    </row>
    <row r="572" spans="1:33">
      <c r="A572" s="55"/>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5"/>
    </row>
    <row r="573" spans="1:33">
      <c r="A573" s="55"/>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5"/>
    </row>
    <row r="574" spans="1:33">
      <c r="A574" s="55"/>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5"/>
    </row>
    <row r="575" spans="1:33">
      <c r="A575" s="55"/>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5"/>
    </row>
    <row r="576" spans="1:33">
      <c r="A576" s="55"/>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5"/>
    </row>
    <row r="577" spans="1:33">
      <c r="A577" s="55"/>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5"/>
    </row>
    <row r="578" spans="1:33">
      <c r="A578" s="55"/>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5"/>
    </row>
    <row r="579" spans="1:33">
      <c r="A579" s="55"/>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5"/>
    </row>
    <row r="580" spans="1:33">
      <c r="A580" s="55"/>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5"/>
    </row>
    <row r="581" spans="1:33">
      <c r="A581" s="55"/>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5"/>
    </row>
    <row r="582" spans="1:33">
      <c r="A582" s="55"/>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5"/>
    </row>
    <row r="583" spans="1:33">
      <c r="A583" s="55"/>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5"/>
    </row>
    <row r="584" spans="1:33">
      <c r="A584" s="55"/>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5"/>
    </row>
    <row r="585" spans="1:33">
      <c r="A585" s="55"/>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5"/>
    </row>
    <row r="586" spans="1:33">
      <c r="A586" s="55"/>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5"/>
    </row>
    <row r="587" spans="1:33">
      <c r="A587" s="55"/>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5"/>
    </row>
    <row r="588" spans="1:33">
      <c r="A588" s="55"/>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5"/>
    </row>
    <row r="589" spans="1:33">
      <c r="A589" s="55"/>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5"/>
    </row>
    <row r="590" spans="1:33">
      <c r="A590" s="55"/>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5"/>
    </row>
    <row r="591" spans="1:33">
      <c r="A591" s="55"/>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5"/>
    </row>
    <row r="592" spans="1:33">
      <c r="A592" s="55"/>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5"/>
    </row>
    <row r="593" spans="1:33">
      <c r="A593" s="55"/>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5"/>
    </row>
    <row r="594" spans="1:33">
      <c r="A594" s="55"/>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5"/>
    </row>
    <row r="595" spans="1:33">
      <c r="A595" s="55"/>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5"/>
    </row>
    <row r="596" spans="1:33">
      <c r="A596" s="55"/>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5"/>
    </row>
    <row r="597" spans="1:33">
      <c r="A597" s="55"/>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5"/>
    </row>
    <row r="598" spans="1:33">
      <c r="A598" s="55"/>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5"/>
    </row>
    <row r="599" spans="1:33">
      <c r="A599" s="55"/>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5"/>
    </row>
    <row r="600" spans="1:33">
      <c r="A600" s="55"/>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5"/>
    </row>
    <row r="601" spans="1:33">
      <c r="A601" s="55"/>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5"/>
    </row>
    <row r="602" spans="1:33">
      <c r="A602" s="55"/>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5"/>
    </row>
    <row r="603" spans="1:33">
      <c r="A603" s="55"/>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5"/>
    </row>
    <row r="604" spans="1:33">
      <c r="A604" s="55"/>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5"/>
    </row>
    <row r="605" spans="1:33">
      <c r="A605" s="55"/>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5"/>
    </row>
    <row r="606" spans="1:33">
      <c r="A606" s="55"/>
      <c r="B606" s="56"/>
      <c r="C606" s="56"/>
      <c r="D606" s="56"/>
      <c r="E606" s="56"/>
      <c r="F606" s="56"/>
      <c r="G606" s="56"/>
      <c r="H606" s="56"/>
      <c r="I606" s="56"/>
      <c r="J606" s="56"/>
      <c r="K606" s="56"/>
      <c r="L606" s="56"/>
      <c r="M606" s="56"/>
      <c r="N606" s="56"/>
      <c r="O606" s="56"/>
      <c r="P606" s="55"/>
      <c r="Q606" s="55"/>
      <c r="R606" s="55"/>
      <c r="S606" s="55"/>
      <c r="T606" s="55"/>
      <c r="U606" s="55"/>
      <c r="V606" s="55"/>
      <c r="W606" s="55"/>
      <c r="X606" s="55"/>
      <c r="Y606" s="55"/>
      <c r="Z606" s="55"/>
      <c r="AA606" s="55"/>
      <c r="AB606" s="55"/>
      <c r="AC606" s="55"/>
      <c r="AD606" s="55"/>
      <c r="AE606" s="55"/>
      <c r="AF606" s="55"/>
      <c r="AG606" s="55"/>
    </row>
  </sheetData>
  <mergeCells count="21">
    <mergeCell ref="B2:E2"/>
    <mergeCell ref="G2:J2"/>
    <mergeCell ref="L2:O2"/>
    <mergeCell ref="B4:E4"/>
    <mergeCell ref="G4:J4"/>
    <mergeCell ref="L4:O4"/>
    <mergeCell ref="B12:E12"/>
    <mergeCell ref="G12:J12"/>
    <mergeCell ref="L12:O12"/>
    <mergeCell ref="B20:E20"/>
    <mergeCell ref="G20:J20"/>
    <mergeCell ref="L20:O20"/>
    <mergeCell ref="B39:E39"/>
    <mergeCell ref="G39:J39"/>
    <mergeCell ref="L39:O39"/>
    <mergeCell ref="B26:E26"/>
    <mergeCell ref="G26:J26"/>
    <mergeCell ref="L26:O26"/>
    <mergeCell ref="B33:E33"/>
    <mergeCell ref="G33:J33"/>
    <mergeCell ref="L33:O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11B1C-4ABF-4E9E-8A42-A1A5C3F3E549}">
  <dimension ref="A1:AF605"/>
  <sheetViews>
    <sheetView topLeftCell="E1" zoomScale="80" zoomScaleNormal="80" workbookViewId="0">
      <selection activeCell="E1" sqref="A1:XFD27"/>
    </sheetView>
  </sheetViews>
  <sheetFormatPr defaultRowHeight="14.45"/>
  <cols>
    <col min="2" max="2" width="51.42578125" style="8" customWidth="1"/>
    <col min="3" max="3" width="16.85546875" style="8" customWidth="1"/>
    <col min="4" max="4" width="11.7109375" style="8" customWidth="1"/>
    <col min="5" max="5" width="12.5703125" style="8" customWidth="1"/>
    <col min="6" max="6" width="9.140625" style="8"/>
    <col min="7" max="7" width="51.85546875" style="8" customWidth="1"/>
    <col min="8" max="8" width="17.5703125" style="8" customWidth="1"/>
    <col min="9" max="10" width="11.28515625" style="8" customWidth="1"/>
    <col min="11" max="11" width="9.140625" style="8"/>
    <col min="12" max="12" width="50" style="8" customWidth="1"/>
    <col min="13" max="13" width="17.140625" style="8" customWidth="1"/>
    <col min="14" max="14" width="11.85546875" style="8" customWidth="1"/>
    <col min="15" max="15" width="13.140625" style="8" customWidth="1"/>
  </cols>
  <sheetData>
    <row r="1" spans="1:32">
      <c r="P1" s="8"/>
      <c r="Q1" s="8"/>
      <c r="R1" s="8"/>
      <c r="S1" s="8"/>
      <c r="T1" s="8"/>
      <c r="U1" s="8"/>
      <c r="V1" s="8"/>
      <c r="W1" s="8"/>
      <c r="X1" s="8"/>
      <c r="Y1" s="8"/>
      <c r="Z1" s="8"/>
      <c r="AA1" s="8"/>
      <c r="AB1" s="8"/>
      <c r="AC1" s="8"/>
      <c r="AD1" s="8"/>
      <c r="AE1" s="8"/>
      <c r="AF1" s="8"/>
    </row>
    <row r="2" spans="1:32">
      <c r="A2" s="8"/>
      <c r="B2" s="530" t="s">
        <v>335</v>
      </c>
      <c r="C2" s="530"/>
      <c r="D2" s="530"/>
      <c r="E2" s="530"/>
      <c r="G2" s="530" t="s">
        <v>336</v>
      </c>
      <c r="H2" s="530"/>
      <c r="I2" s="530"/>
      <c r="J2" s="530"/>
      <c r="L2" s="530" t="s">
        <v>337</v>
      </c>
      <c r="M2" s="530"/>
      <c r="N2" s="530"/>
      <c r="O2" s="530"/>
      <c r="P2" s="8"/>
      <c r="Q2" s="8"/>
      <c r="R2" s="8"/>
      <c r="S2" s="8"/>
      <c r="T2" s="8"/>
      <c r="U2" s="8"/>
      <c r="V2" s="8"/>
      <c r="W2" s="8"/>
      <c r="X2" s="8"/>
      <c r="Y2" s="8"/>
      <c r="Z2" s="8"/>
      <c r="AA2" s="8"/>
      <c r="AB2" s="8"/>
      <c r="AC2" s="8"/>
      <c r="AD2" s="8"/>
      <c r="AE2" s="8"/>
      <c r="AF2" s="8"/>
    </row>
    <row r="3" spans="1:32">
      <c r="A3" s="8"/>
      <c r="P3" s="8"/>
      <c r="Q3" s="8"/>
      <c r="R3" s="8"/>
      <c r="S3" s="8"/>
      <c r="T3" s="8"/>
      <c r="U3" s="8"/>
      <c r="V3" s="8"/>
      <c r="W3" s="8"/>
      <c r="X3" s="8"/>
      <c r="Y3" s="8"/>
      <c r="Z3" s="8"/>
      <c r="AA3" s="8"/>
      <c r="AB3" s="8"/>
      <c r="AC3" s="8"/>
      <c r="AD3" s="8"/>
      <c r="AE3" s="8"/>
      <c r="AF3" s="8"/>
    </row>
    <row r="4" spans="1:32">
      <c r="A4" s="8"/>
      <c r="B4" s="531" t="s">
        <v>338</v>
      </c>
      <c r="C4" s="531"/>
      <c r="D4" s="531"/>
      <c r="E4" s="531"/>
      <c r="G4" s="531" t="s">
        <v>338</v>
      </c>
      <c r="H4" s="531"/>
      <c r="I4" s="531"/>
      <c r="J4" s="531"/>
      <c r="L4" s="532" t="s">
        <v>338</v>
      </c>
      <c r="M4" s="533"/>
      <c r="N4" s="533"/>
      <c r="O4" s="534"/>
      <c r="P4" s="8"/>
      <c r="Q4" s="8"/>
      <c r="R4" s="8"/>
      <c r="S4" s="8"/>
      <c r="T4" s="8"/>
      <c r="U4" s="8"/>
      <c r="V4" s="8"/>
      <c r="W4" s="8"/>
      <c r="X4" s="8"/>
      <c r="Y4" s="8"/>
      <c r="Z4" s="8"/>
      <c r="AA4" s="8"/>
      <c r="AB4" s="8"/>
      <c r="AC4" s="8"/>
      <c r="AD4" s="8"/>
      <c r="AE4" s="8"/>
      <c r="AF4" s="8"/>
    </row>
    <row r="5" spans="1:32">
      <c r="A5" s="8"/>
      <c r="B5" s="14" t="s">
        <v>339</v>
      </c>
      <c r="C5" s="14" t="s">
        <v>302</v>
      </c>
      <c r="D5" s="14" t="s">
        <v>340</v>
      </c>
      <c r="E5" s="41">
        <v>0.03</v>
      </c>
      <c r="G5" s="14" t="s">
        <v>339</v>
      </c>
      <c r="H5" s="14" t="s">
        <v>302</v>
      </c>
      <c r="I5" s="14" t="s">
        <v>340</v>
      </c>
      <c r="J5" s="39">
        <v>0.03</v>
      </c>
      <c r="L5" s="14" t="s">
        <v>339</v>
      </c>
      <c r="M5" s="14" t="s">
        <v>302</v>
      </c>
      <c r="N5" s="14" t="s">
        <v>340</v>
      </c>
      <c r="O5" s="39">
        <v>0.03</v>
      </c>
      <c r="P5" s="8"/>
      <c r="Q5" s="8"/>
      <c r="R5" s="8"/>
      <c r="S5" s="8"/>
      <c r="T5" s="8"/>
      <c r="U5" s="8"/>
      <c r="V5" s="8"/>
      <c r="W5" s="8"/>
      <c r="X5" s="8"/>
      <c r="Y5" s="8"/>
      <c r="Z5" s="8"/>
      <c r="AA5" s="8"/>
      <c r="AB5" s="8"/>
      <c r="AC5" s="8"/>
      <c r="AD5" s="8"/>
      <c r="AE5" s="8"/>
      <c r="AF5" s="8"/>
    </row>
    <row r="6" spans="1:32">
      <c r="A6" s="8"/>
      <c r="B6" s="57" t="s">
        <v>341</v>
      </c>
      <c r="C6" s="14" t="s">
        <v>342</v>
      </c>
      <c r="D6" s="14"/>
      <c r="E6" s="259">
        <f>'Project Technology Days'!AE29</f>
        <v>1127677</v>
      </c>
      <c r="G6" s="57" t="s">
        <v>341</v>
      </c>
      <c r="H6" s="14" t="s">
        <v>342</v>
      </c>
      <c r="I6" s="14"/>
      <c r="J6" s="260">
        <f>'Project Technology Days'!Z29</f>
        <v>854844</v>
      </c>
      <c r="L6" s="57" t="s">
        <v>341</v>
      </c>
      <c r="M6" s="14" t="s">
        <v>342</v>
      </c>
      <c r="N6" s="14"/>
      <c r="O6" s="260">
        <f>'Project Technology Days'!AD29</f>
        <v>272833</v>
      </c>
      <c r="P6" s="8"/>
      <c r="Q6" s="8"/>
      <c r="R6" s="8"/>
      <c r="S6" s="8"/>
      <c r="T6" s="8"/>
      <c r="U6" s="8"/>
      <c r="V6" s="8"/>
      <c r="W6" s="8"/>
      <c r="X6" s="8"/>
      <c r="Y6" s="8"/>
      <c r="Z6" s="8"/>
      <c r="AA6" s="8"/>
      <c r="AB6" s="8"/>
      <c r="AC6" s="8"/>
      <c r="AD6" s="8"/>
      <c r="AE6" s="8"/>
      <c r="AF6" s="8"/>
    </row>
    <row r="7" spans="1:32">
      <c r="A7" s="8"/>
      <c r="B7" s="14" t="s">
        <v>343</v>
      </c>
      <c r="C7" s="14" t="s">
        <v>344</v>
      </c>
      <c r="D7" s="14" t="s">
        <v>345</v>
      </c>
      <c r="E7" s="38">
        <v>4.0000000000000002E-4</v>
      </c>
      <c r="G7" s="14" t="s">
        <v>343</v>
      </c>
      <c r="H7" s="14" t="s">
        <v>344</v>
      </c>
      <c r="I7" s="14" t="s">
        <v>345</v>
      </c>
      <c r="J7" s="262">
        <v>4.0000000000000002E-4</v>
      </c>
      <c r="L7" s="14" t="s">
        <v>343</v>
      </c>
      <c r="M7" s="14" t="s">
        <v>344</v>
      </c>
      <c r="N7" s="14" t="s">
        <v>345</v>
      </c>
      <c r="O7" s="38">
        <v>4.0000000000000002E-4</v>
      </c>
      <c r="P7" s="8"/>
      <c r="Q7" s="8"/>
      <c r="R7" s="8"/>
      <c r="S7" s="8"/>
      <c r="T7" s="8"/>
      <c r="U7" s="8"/>
      <c r="V7" s="8"/>
      <c r="W7" s="8"/>
      <c r="X7" s="8"/>
      <c r="Y7" s="8"/>
      <c r="Z7" s="8"/>
      <c r="AA7" s="8"/>
      <c r="AB7" s="8"/>
      <c r="AC7" s="8"/>
      <c r="AD7" s="8"/>
      <c r="AE7" s="8"/>
      <c r="AF7" s="8"/>
    </row>
    <row r="8" spans="1:32" ht="29.1">
      <c r="A8" s="8"/>
      <c r="B8" s="37" t="s">
        <v>346</v>
      </c>
      <c r="C8" s="14" t="s">
        <v>347</v>
      </c>
      <c r="D8" s="14" t="s">
        <v>348</v>
      </c>
      <c r="E8" s="39">
        <v>7</v>
      </c>
      <c r="G8" s="37" t="s">
        <v>346</v>
      </c>
      <c r="H8" s="14" t="s">
        <v>347</v>
      </c>
      <c r="I8" s="14" t="s">
        <v>348</v>
      </c>
      <c r="J8" s="39">
        <v>7</v>
      </c>
      <c r="L8" s="37" t="s">
        <v>346</v>
      </c>
      <c r="M8" s="14" t="s">
        <v>347</v>
      </c>
      <c r="N8" s="14" t="s">
        <v>348</v>
      </c>
      <c r="O8" s="39">
        <f>E8</f>
        <v>7</v>
      </c>
      <c r="P8" s="8"/>
      <c r="Q8" s="8"/>
      <c r="R8" s="8"/>
      <c r="S8" s="8"/>
      <c r="T8" s="8"/>
      <c r="U8" s="8"/>
      <c r="V8" s="8"/>
      <c r="W8" s="8"/>
      <c r="X8" s="8"/>
      <c r="Y8" s="8"/>
      <c r="Z8" s="8"/>
      <c r="AA8" s="8"/>
      <c r="AB8" s="8"/>
      <c r="AC8" s="8"/>
      <c r="AD8" s="8"/>
      <c r="AE8" s="8"/>
      <c r="AF8" s="8"/>
    </row>
    <row r="9" spans="1:32" ht="29.1">
      <c r="A9" s="8"/>
      <c r="B9" s="37" t="s">
        <v>349</v>
      </c>
      <c r="C9" s="14" t="s">
        <v>350</v>
      </c>
      <c r="D9" s="14" t="s">
        <v>348</v>
      </c>
      <c r="E9" s="40">
        <v>0</v>
      </c>
      <c r="G9" s="37" t="s">
        <v>349</v>
      </c>
      <c r="H9" s="14" t="s">
        <v>350</v>
      </c>
      <c r="I9" s="14" t="s">
        <v>348</v>
      </c>
      <c r="J9" s="39">
        <f>E9</f>
        <v>0</v>
      </c>
      <c r="L9" s="37" t="s">
        <v>349</v>
      </c>
      <c r="M9" s="14" t="s">
        <v>350</v>
      </c>
      <c r="N9" s="14" t="s">
        <v>348</v>
      </c>
      <c r="O9" s="40">
        <f>J9</f>
        <v>0</v>
      </c>
      <c r="P9" s="8"/>
      <c r="Q9" s="8"/>
      <c r="R9" s="8"/>
      <c r="S9" s="8"/>
      <c r="T9" s="8"/>
      <c r="U9" s="8"/>
      <c r="V9" s="8"/>
      <c r="W9" s="8"/>
      <c r="X9" s="8"/>
      <c r="Y9" s="8"/>
      <c r="Z9" s="8"/>
      <c r="AA9" s="8"/>
      <c r="AB9" s="8"/>
      <c r="AC9" s="8"/>
      <c r="AD9" s="8"/>
      <c r="AE9" s="8"/>
      <c r="AF9" s="8"/>
    </row>
    <row r="10" spans="1:32">
      <c r="A10" s="8"/>
      <c r="B10" s="14" t="s">
        <v>351</v>
      </c>
      <c r="C10" s="14" t="s">
        <v>352</v>
      </c>
      <c r="D10" s="14" t="s">
        <v>353</v>
      </c>
      <c r="E10" s="40">
        <f>ROUNDDOWN((1-E5)*E6*E7*(E8+E9),0)</f>
        <v>3062</v>
      </c>
      <c r="G10" s="14" t="s">
        <v>351</v>
      </c>
      <c r="H10" s="14" t="s">
        <v>352</v>
      </c>
      <c r="I10" s="14" t="s">
        <v>353</v>
      </c>
      <c r="J10" s="40">
        <f>ROUNDDOWN((1-J5)*J6*J7*(J8+J9),0)</f>
        <v>2321</v>
      </c>
      <c r="L10" s="14" t="s">
        <v>351</v>
      </c>
      <c r="M10" s="14" t="s">
        <v>352</v>
      </c>
      <c r="N10" s="14" t="s">
        <v>353</v>
      </c>
      <c r="O10" s="40">
        <f>ROUNDDOWN((1-O5)*O6*O7*(O8+O9),0)</f>
        <v>741</v>
      </c>
      <c r="P10" s="8"/>
      <c r="Q10" s="8"/>
      <c r="R10" s="8"/>
      <c r="S10" s="8"/>
      <c r="T10" s="8"/>
      <c r="U10" s="8"/>
      <c r="V10" s="8"/>
      <c r="W10" s="8"/>
      <c r="X10" s="8"/>
      <c r="Y10" s="8"/>
      <c r="Z10" s="8"/>
      <c r="AA10" s="8"/>
      <c r="AB10" s="8"/>
      <c r="AC10" s="8"/>
      <c r="AD10" s="8"/>
      <c r="AE10" s="8"/>
      <c r="AF10" s="8"/>
    </row>
    <row r="11" spans="1:32">
      <c r="A11" s="8"/>
      <c r="P11" s="8"/>
      <c r="Q11" s="8"/>
      <c r="R11" s="8"/>
      <c r="S11" s="8"/>
      <c r="T11" s="8"/>
      <c r="U11" s="8"/>
      <c r="V11" s="8"/>
      <c r="W11" s="8"/>
      <c r="X11" s="8"/>
      <c r="Y11" s="8"/>
      <c r="Z11" s="8"/>
      <c r="AA11" s="8"/>
      <c r="AB11" s="8"/>
      <c r="AC11" s="8"/>
      <c r="AD11" s="8"/>
      <c r="AE11" s="8"/>
      <c r="AF11" s="8"/>
    </row>
    <row r="12" spans="1:32">
      <c r="A12" s="8"/>
      <c r="B12" s="531" t="s">
        <v>354</v>
      </c>
      <c r="C12" s="531"/>
      <c r="D12" s="531"/>
      <c r="E12" s="531"/>
      <c r="G12" s="531" t="s">
        <v>354</v>
      </c>
      <c r="H12" s="531"/>
      <c r="I12" s="531"/>
      <c r="J12" s="531"/>
      <c r="L12" s="532" t="s">
        <v>354</v>
      </c>
      <c r="M12" s="533"/>
      <c r="N12" s="533"/>
      <c r="O12" s="534"/>
      <c r="P12" s="8"/>
      <c r="Q12" s="8"/>
      <c r="R12" s="8"/>
      <c r="S12" s="8"/>
      <c r="T12" s="8"/>
      <c r="U12" s="8"/>
      <c r="V12" s="8"/>
      <c r="W12" s="8"/>
      <c r="X12" s="8"/>
      <c r="Y12" s="8"/>
      <c r="Z12" s="8"/>
      <c r="AA12" s="8"/>
      <c r="AB12" s="8"/>
      <c r="AC12" s="8"/>
      <c r="AD12" s="8"/>
      <c r="AE12" s="8"/>
      <c r="AF12" s="8"/>
    </row>
    <row r="13" spans="1:32">
      <c r="A13" s="8"/>
      <c r="B13" s="14" t="s">
        <v>355</v>
      </c>
      <c r="C13" s="14" t="s">
        <v>302</v>
      </c>
      <c r="D13" s="14" t="s">
        <v>340</v>
      </c>
      <c r="E13" s="39">
        <v>0.03</v>
      </c>
      <c r="G13" s="14" t="s">
        <v>355</v>
      </c>
      <c r="H13" s="14" t="s">
        <v>302</v>
      </c>
      <c r="I13" s="14" t="s">
        <v>340</v>
      </c>
      <c r="J13" s="39">
        <v>0.03</v>
      </c>
      <c r="L13" s="14" t="s">
        <v>355</v>
      </c>
      <c r="M13" s="14" t="s">
        <v>302</v>
      </c>
      <c r="N13" s="14" t="s">
        <v>340</v>
      </c>
      <c r="O13" s="39">
        <v>0.03</v>
      </c>
      <c r="P13" s="8"/>
      <c r="Q13" s="8"/>
      <c r="R13" s="8"/>
      <c r="S13" s="8"/>
      <c r="T13" s="8"/>
      <c r="U13" s="8"/>
      <c r="V13" s="8"/>
      <c r="W13" s="8"/>
      <c r="X13" s="8"/>
      <c r="Y13" s="8"/>
      <c r="Z13" s="8"/>
      <c r="AA13" s="8"/>
      <c r="AB13" s="8"/>
      <c r="AC13" s="8"/>
      <c r="AD13" s="8"/>
      <c r="AE13" s="8"/>
      <c r="AF13" s="8"/>
    </row>
    <row r="14" spans="1:32">
      <c r="A14" s="8"/>
      <c r="B14" s="14" t="s">
        <v>356</v>
      </c>
      <c r="C14" s="14" t="s">
        <v>342</v>
      </c>
      <c r="D14" s="14"/>
      <c r="E14" s="260">
        <f>'Project Technology Days'!AE29</f>
        <v>1127677</v>
      </c>
      <c r="G14" s="14" t="s">
        <v>356</v>
      </c>
      <c r="H14" s="14" t="s">
        <v>342</v>
      </c>
      <c r="I14" s="14"/>
      <c r="J14" s="260">
        <f>'Project Technology Days'!Z29</f>
        <v>854844</v>
      </c>
      <c r="L14" s="14" t="s">
        <v>356</v>
      </c>
      <c r="M14" s="14" t="s">
        <v>342</v>
      </c>
      <c r="N14" s="14"/>
      <c r="O14" s="260">
        <f>'Project Technology Days'!AD29</f>
        <v>272833</v>
      </c>
      <c r="P14" s="8"/>
      <c r="Q14" s="8"/>
      <c r="R14" s="8"/>
      <c r="S14" s="8"/>
      <c r="T14" s="8"/>
      <c r="U14" s="8"/>
      <c r="V14" s="8"/>
      <c r="W14" s="8"/>
      <c r="X14" s="8"/>
      <c r="Y14" s="8"/>
      <c r="Z14" s="8"/>
      <c r="AA14" s="8"/>
      <c r="AB14" s="8"/>
      <c r="AC14" s="8"/>
      <c r="AD14" s="8"/>
      <c r="AE14" s="8"/>
      <c r="AF14" s="8"/>
    </row>
    <row r="15" spans="1:32">
      <c r="A15" s="8"/>
      <c r="B15" s="14" t="s">
        <v>357</v>
      </c>
      <c r="C15" s="14" t="s">
        <v>358</v>
      </c>
      <c r="D15" s="14" t="s">
        <v>345</v>
      </c>
      <c r="E15" s="38">
        <f>E7</f>
        <v>4.0000000000000002E-4</v>
      </c>
      <c r="G15" s="14" t="s">
        <v>357</v>
      </c>
      <c r="H15" s="14" t="s">
        <v>358</v>
      </c>
      <c r="I15" s="14" t="s">
        <v>345</v>
      </c>
      <c r="J15" s="38">
        <f>J7</f>
        <v>4.0000000000000002E-4</v>
      </c>
      <c r="L15" s="14" t="s">
        <v>357</v>
      </c>
      <c r="M15" s="14" t="s">
        <v>358</v>
      </c>
      <c r="N15" s="14" t="s">
        <v>345</v>
      </c>
      <c r="O15" s="38">
        <f>O7</f>
        <v>4.0000000000000002E-4</v>
      </c>
      <c r="P15" s="8"/>
      <c r="Q15" s="8"/>
      <c r="R15" s="8"/>
      <c r="S15" s="8"/>
      <c r="T15" s="8"/>
      <c r="U15" s="8"/>
      <c r="V15" s="8"/>
      <c r="W15" s="8"/>
      <c r="X15" s="8"/>
      <c r="Y15" s="8"/>
      <c r="Z15" s="8"/>
      <c r="AA15" s="8"/>
      <c r="AB15" s="8"/>
      <c r="AC15" s="8"/>
      <c r="AD15" s="8"/>
      <c r="AE15" s="8"/>
      <c r="AF15" s="8"/>
    </row>
    <row r="16" spans="1:32">
      <c r="A16" s="8"/>
      <c r="B16" s="14" t="s">
        <v>359</v>
      </c>
      <c r="C16" s="14" t="s">
        <v>350</v>
      </c>
      <c r="D16" s="14" t="s">
        <v>348</v>
      </c>
      <c r="E16" s="41">
        <v>0</v>
      </c>
      <c r="G16" s="14" t="s">
        <v>359</v>
      </c>
      <c r="H16" s="14" t="s">
        <v>350</v>
      </c>
      <c r="I16" s="14" t="s">
        <v>348</v>
      </c>
      <c r="J16" s="41">
        <v>0</v>
      </c>
      <c r="L16" s="14" t="s">
        <v>359</v>
      </c>
      <c r="M16" s="14" t="s">
        <v>350</v>
      </c>
      <c r="N16" s="14" t="s">
        <v>348</v>
      </c>
      <c r="O16" s="41">
        <v>0</v>
      </c>
      <c r="P16" s="8"/>
      <c r="Q16" s="8"/>
      <c r="R16" s="8"/>
      <c r="S16" s="8"/>
      <c r="T16" s="8"/>
      <c r="U16" s="8"/>
      <c r="V16" s="8"/>
      <c r="W16" s="8"/>
      <c r="X16" s="8"/>
      <c r="Y16" s="8"/>
      <c r="Z16" s="8"/>
      <c r="AA16" s="8"/>
      <c r="AB16" s="8"/>
      <c r="AC16" s="8"/>
      <c r="AD16" s="8"/>
      <c r="AE16" s="8"/>
      <c r="AF16" s="8"/>
    </row>
    <row r="17" spans="1:32">
      <c r="A17" s="8"/>
      <c r="B17" s="14" t="s">
        <v>360</v>
      </c>
      <c r="C17" s="14" t="s">
        <v>361</v>
      </c>
      <c r="D17" s="14" t="s">
        <v>348</v>
      </c>
      <c r="E17" s="41">
        <v>0</v>
      </c>
      <c r="G17" s="14" t="s">
        <v>360</v>
      </c>
      <c r="H17" s="14" t="s">
        <v>361</v>
      </c>
      <c r="I17" s="14" t="s">
        <v>348</v>
      </c>
      <c r="J17" s="41">
        <v>0</v>
      </c>
      <c r="L17" s="14" t="s">
        <v>360</v>
      </c>
      <c r="M17" s="14" t="s">
        <v>361</v>
      </c>
      <c r="N17" s="14" t="s">
        <v>348</v>
      </c>
      <c r="O17" s="41">
        <v>0</v>
      </c>
      <c r="P17" s="8"/>
      <c r="Q17" s="8"/>
      <c r="R17" s="8"/>
      <c r="S17" s="8"/>
      <c r="T17" s="8"/>
      <c r="U17" s="8"/>
      <c r="V17" s="8"/>
      <c r="W17" s="8"/>
      <c r="X17" s="8"/>
      <c r="Y17" s="8"/>
      <c r="Z17" s="8"/>
      <c r="AA17" s="8"/>
      <c r="AB17" s="8"/>
      <c r="AC17" s="8"/>
      <c r="AD17" s="8"/>
      <c r="AE17" s="8"/>
      <c r="AF17" s="8"/>
    </row>
    <row r="18" spans="1:32">
      <c r="A18" s="8"/>
      <c r="B18" s="14" t="s">
        <v>362</v>
      </c>
      <c r="C18" s="14" t="s">
        <v>363</v>
      </c>
      <c r="D18" s="14" t="s">
        <v>353</v>
      </c>
      <c r="E18" s="252">
        <f>ROUNDDOWN((1-E13)*E14*E15*(E16+E17),0)</f>
        <v>0</v>
      </c>
      <c r="G18" s="14" t="s">
        <v>362</v>
      </c>
      <c r="H18" s="14" t="s">
        <v>363</v>
      </c>
      <c r="I18" s="14" t="s">
        <v>353</v>
      </c>
      <c r="J18" s="252">
        <f>ROUNDDOWN((1-J13)*J14*J15*(J16+J17),0)</f>
        <v>0</v>
      </c>
      <c r="L18" s="14" t="s">
        <v>362</v>
      </c>
      <c r="M18" s="14" t="s">
        <v>363</v>
      </c>
      <c r="N18" s="14" t="s">
        <v>353</v>
      </c>
      <c r="O18" s="252">
        <f>ROUNDDOWN((1-O13)*O14*O15*(O16+O17),0)</f>
        <v>0</v>
      </c>
      <c r="P18" s="8"/>
      <c r="Q18" s="8"/>
      <c r="R18" s="8"/>
      <c r="S18" s="8"/>
      <c r="T18" s="8"/>
      <c r="U18" s="8"/>
      <c r="V18" s="8"/>
      <c r="W18" s="8"/>
      <c r="X18" s="8"/>
      <c r="Y18" s="8"/>
      <c r="Z18" s="8"/>
      <c r="AA18" s="8"/>
      <c r="AB18" s="8"/>
      <c r="AC18" s="8"/>
      <c r="AD18" s="8"/>
      <c r="AE18" s="8"/>
      <c r="AF18" s="8"/>
    </row>
    <row r="19" spans="1:32">
      <c r="A19" s="8"/>
      <c r="P19" s="8"/>
      <c r="Q19" s="8"/>
      <c r="R19" s="8"/>
      <c r="S19" s="8"/>
      <c r="T19" s="8"/>
      <c r="U19" s="8"/>
      <c r="V19" s="8"/>
      <c r="W19" s="8"/>
      <c r="X19" s="8"/>
      <c r="Y19" s="8"/>
      <c r="Z19" s="8"/>
      <c r="AA19" s="8"/>
      <c r="AB19" s="8"/>
      <c r="AC19" s="8"/>
      <c r="AD19" s="8"/>
      <c r="AE19" s="8"/>
      <c r="AF19" s="8"/>
    </row>
    <row r="20" spans="1:32">
      <c r="A20" s="8"/>
      <c r="B20" s="532" t="s">
        <v>364</v>
      </c>
      <c r="C20" s="533"/>
      <c r="D20" s="533"/>
      <c r="E20" s="534"/>
      <c r="G20" s="532" t="s">
        <v>364</v>
      </c>
      <c r="H20" s="533"/>
      <c r="I20" s="533"/>
      <c r="J20" s="534"/>
      <c r="L20" s="532" t="s">
        <v>364</v>
      </c>
      <c r="M20" s="533"/>
      <c r="N20" s="533"/>
      <c r="O20" s="534"/>
      <c r="P20" s="8"/>
      <c r="Q20" s="8"/>
      <c r="R20" s="8"/>
      <c r="S20" s="8"/>
      <c r="T20" s="8"/>
      <c r="U20" s="8"/>
      <c r="V20" s="8"/>
      <c r="W20" s="8"/>
      <c r="X20" s="8"/>
      <c r="Y20" s="8"/>
      <c r="Z20" s="8"/>
      <c r="AA20" s="8"/>
      <c r="AB20" s="8"/>
      <c r="AC20" s="8"/>
      <c r="AD20" s="8"/>
      <c r="AE20" s="8"/>
      <c r="AF20" s="8"/>
    </row>
    <row r="21" spans="1:32">
      <c r="A21" s="8"/>
      <c r="B21" s="37" t="s">
        <v>365</v>
      </c>
      <c r="C21" s="14" t="s">
        <v>365</v>
      </c>
      <c r="D21" s="14" t="s">
        <v>366</v>
      </c>
      <c r="E21" s="39">
        <v>0.9</v>
      </c>
      <c r="G21" s="37" t="s">
        <v>365</v>
      </c>
      <c r="H21" s="14" t="s">
        <v>365</v>
      </c>
      <c r="I21" s="14" t="s">
        <v>366</v>
      </c>
      <c r="J21" s="39">
        <v>0.9</v>
      </c>
      <c r="L21" s="37" t="s">
        <v>365</v>
      </c>
      <c r="M21" s="14" t="s">
        <v>365</v>
      </c>
      <c r="N21" s="14" t="s">
        <v>366</v>
      </c>
      <c r="O21" s="39">
        <v>0.9</v>
      </c>
      <c r="P21" s="8"/>
      <c r="Q21" s="8"/>
      <c r="R21" s="8"/>
      <c r="S21" s="8"/>
      <c r="T21" s="8"/>
      <c r="U21" s="8"/>
      <c r="V21" s="8"/>
      <c r="W21" s="8"/>
      <c r="X21" s="8"/>
      <c r="Y21" s="8"/>
      <c r="Z21" s="8"/>
      <c r="AA21" s="8"/>
      <c r="AB21" s="8"/>
      <c r="AC21" s="8"/>
      <c r="AD21" s="8"/>
      <c r="AE21" s="8"/>
      <c r="AF21" s="8"/>
    </row>
    <row r="22" spans="1:32">
      <c r="A22" s="8"/>
      <c r="B22" s="14" t="s">
        <v>367</v>
      </c>
      <c r="C22" s="14" t="s">
        <v>368</v>
      </c>
      <c r="D22" s="14" t="s">
        <v>369</v>
      </c>
      <c r="E22" s="41">
        <v>112</v>
      </c>
      <c r="G22" s="14" t="s">
        <v>367</v>
      </c>
      <c r="H22" s="14" t="s">
        <v>368</v>
      </c>
      <c r="I22" s="14" t="s">
        <v>369</v>
      </c>
      <c r="J22" s="41">
        <v>112</v>
      </c>
      <c r="L22" s="14" t="s">
        <v>367</v>
      </c>
      <c r="M22" s="14" t="s">
        <v>368</v>
      </c>
      <c r="N22" s="14" t="s">
        <v>369</v>
      </c>
      <c r="O22" s="41">
        <v>112</v>
      </c>
      <c r="P22" s="8"/>
      <c r="Q22" s="8"/>
      <c r="R22" s="8"/>
      <c r="S22" s="8"/>
      <c r="T22" s="8"/>
      <c r="U22" s="8"/>
      <c r="V22" s="8"/>
      <c r="W22" s="8"/>
      <c r="X22" s="8"/>
      <c r="Y22" s="8"/>
      <c r="Z22" s="8"/>
      <c r="AA22" s="8"/>
      <c r="AB22" s="8"/>
      <c r="AC22" s="8"/>
      <c r="AD22" s="8"/>
      <c r="AE22" s="8"/>
      <c r="AF22" s="8"/>
    </row>
    <row r="23" spans="1:32">
      <c r="A23" s="8"/>
      <c r="B23" s="14" t="s">
        <v>370</v>
      </c>
      <c r="C23" s="14" t="s">
        <v>371</v>
      </c>
      <c r="D23" s="14" t="s">
        <v>372</v>
      </c>
      <c r="E23" s="41">
        <v>9.4600000000000009</v>
      </c>
      <c r="G23" s="14" t="s">
        <v>370</v>
      </c>
      <c r="H23" s="14" t="s">
        <v>371</v>
      </c>
      <c r="I23" s="14" t="s">
        <v>372</v>
      </c>
      <c r="J23" s="41">
        <v>9.4600000000000009</v>
      </c>
      <c r="L23" s="14" t="s">
        <v>370</v>
      </c>
      <c r="M23" s="14" t="s">
        <v>371</v>
      </c>
      <c r="N23" s="14" t="s">
        <v>372</v>
      </c>
      <c r="O23" s="41">
        <v>9.4600000000000009</v>
      </c>
      <c r="P23" s="8"/>
      <c r="Q23" s="8"/>
      <c r="R23" s="8"/>
      <c r="S23" s="8"/>
      <c r="T23" s="8"/>
      <c r="U23" s="8"/>
      <c r="V23" s="8"/>
      <c r="W23" s="8"/>
      <c r="X23" s="8"/>
      <c r="Y23" s="8"/>
      <c r="Z23" s="8"/>
      <c r="AA23" s="8"/>
      <c r="AB23" s="8"/>
      <c r="AC23" s="8"/>
      <c r="AD23" s="8"/>
      <c r="AE23" s="8"/>
      <c r="AF23" s="8"/>
    </row>
    <row r="24" spans="1:32">
      <c r="A24" s="8"/>
      <c r="B24" s="14" t="s">
        <v>373</v>
      </c>
      <c r="C24" s="14" t="s">
        <v>374</v>
      </c>
      <c r="D24" s="14" t="s">
        <v>375</v>
      </c>
      <c r="E24" s="41">
        <v>1.5599999999999999E-2</v>
      </c>
      <c r="G24" s="14" t="s">
        <v>373</v>
      </c>
      <c r="H24" s="14" t="s">
        <v>374</v>
      </c>
      <c r="I24" s="14" t="s">
        <v>375</v>
      </c>
      <c r="J24" s="41">
        <v>1.5599999999999999E-2</v>
      </c>
      <c r="L24" s="14" t="s">
        <v>373</v>
      </c>
      <c r="M24" s="14" t="s">
        <v>374</v>
      </c>
      <c r="N24" s="14" t="s">
        <v>375</v>
      </c>
      <c r="O24" s="41">
        <v>1.5599999999999999E-2</v>
      </c>
      <c r="P24" s="8"/>
      <c r="Q24" s="8"/>
      <c r="R24" s="8"/>
      <c r="S24" s="8"/>
      <c r="T24" s="8"/>
      <c r="U24" s="8"/>
      <c r="V24" s="8"/>
      <c r="W24" s="8"/>
      <c r="X24" s="8"/>
      <c r="Y24" s="8"/>
      <c r="Z24" s="8"/>
      <c r="AA24" s="8"/>
      <c r="AB24" s="8"/>
      <c r="AC24" s="8"/>
      <c r="AD24" s="8"/>
      <c r="AE24" s="8"/>
      <c r="AF24" s="8"/>
    </row>
    <row r="25" spans="1:32">
      <c r="A25" s="8"/>
      <c r="P25" s="8"/>
      <c r="Q25" s="8"/>
      <c r="R25" s="8"/>
      <c r="S25" s="8"/>
      <c r="T25" s="8"/>
      <c r="U25" s="8"/>
      <c r="V25" s="8"/>
      <c r="W25" s="8"/>
      <c r="X25" s="8"/>
      <c r="Y25" s="8"/>
      <c r="Z25" s="8"/>
      <c r="AA25" s="8"/>
      <c r="AB25" s="8"/>
      <c r="AC25" s="8"/>
      <c r="AD25" s="8"/>
      <c r="AE25" s="8"/>
      <c r="AF25" s="8"/>
    </row>
    <row r="26" spans="1:32">
      <c r="A26" s="8"/>
      <c r="B26" s="532" t="s">
        <v>376</v>
      </c>
      <c r="C26" s="533"/>
      <c r="D26" s="533"/>
      <c r="E26" s="534"/>
      <c r="G26" s="532" t="s">
        <v>376</v>
      </c>
      <c r="H26" s="533"/>
      <c r="I26" s="533"/>
      <c r="J26" s="534"/>
      <c r="L26" s="532" t="s">
        <v>376</v>
      </c>
      <c r="M26" s="533"/>
      <c r="N26" s="533"/>
      <c r="O26" s="534"/>
      <c r="P26" s="8"/>
      <c r="Q26" s="8"/>
      <c r="R26" s="8"/>
      <c r="S26" s="8"/>
      <c r="T26" s="8"/>
      <c r="U26" s="8"/>
      <c r="V26" s="8"/>
      <c r="W26" s="8"/>
      <c r="X26" s="8"/>
      <c r="Y26" s="8"/>
      <c r="Z26" s="8"/>
      <c r="AA26" s="8"/>
      <c r="AB26" s="8"/>
      <c r="AC26" s="8"/>
      <c r="AD26" s="8"/>
      <c r="AE26" s="8"/>
      <c r="AF26" s="8"/>
    </row>
    <row r="27" spans="1:32">
      <c r="A27" s="8"/>
      <c r="B27" s="14" t="s">
        <v>377</v>
      </c>
      <c r="C27" s="14" t="s">
        <v>378</v>
      </c>
      <c r="D27" s="14" t="s">
        <v>379</v>
      </c>
      <c r="E27" s="42">
        <f>ROUNDDOWN(E10*((E22*E21)+E23)*E24,0)</f>
        <v>5266</v>
      </c>
      <c r="G27" s="14" t="s">
        <v>377</v>
      </c>
      <c r="H27" s="14" t="s">
        <v>378</v>
      </c>
      <c r="I27" s="14" t="s">
        <v>379</v>
      </c>
      <c r="J27" s="42">
        <f>ROUNDDOWN(J10*((J22*J21)+J23)*J24,0)</f>
        <v>3992</v>
      </c>
      <c r="L27" s="14" t="s">
        <v>377</v>
      </c>
      <c r="M27" s="14" t="s">
        <v>378</v>
      </c>
      <c r="N27" s="14" t="s">
        <v>379</v>
      </c>
      <c r="O27" s="42">
        <f>ROUNDDOWN(O10*((O22*O21)+O23)*O24,0)</f>
        <v>1274</v>
      </c>
      <c r="P27" s="8"/>
      <c r="Q27" s="8"/>
      <c r="R27" s="8"/>
      <c r="S27" s="8"/>
      <c r="T27" s="8"/>
      <c r="U27" s="8"/>
      <c r="V27" s="8"/>
      <c r="W27" s="8"/>
      <c r="X27" s="8"/>
      <c r="Y27" s="8"/>
      <c r="Z27" s="8"/>
      <c r="AA27" s="8"/>
      <c r="AB27" s="8"/>
      <c r="AC27" s="8"/>
      <c r="AD27" s="8"/>
      <c r="AE27" s="8"/>
      <c r="AF27" s="8"/>
    </row>
    <row r="28" spans="1:32">
      <c r="A28" s="8"/>
      <c r="B28" s="14" t="s">
        <v>380</v>
      </c>
      <c r="C28" s="14" t="s">
        <v>381</v>
      </c>
      <c r="D28" s="14" t="s">
        <v>379</v>
      </c>
      <c r="E28" s="42">
        <f>E18*((E22*E21)+E23)*E24</f>
        <v>0</v>
      </c>
      <c r="G28" s="14" t="s">
        <v>380</v>
      </c>
      <c r="H28" s="14" t="s">
        <v>381</v>
      </c>
      <c r="I28" s="14" t="s">
        <v>379</v>
      </c>
      <c r="J28" s="42">
        <f>J18*((J22*J21)+J23)*J24</f>
        <v>0</v>
      </c>
      <c r="L28" s="14" t="s">
        <v>380</v>
      </c>
      <c r="M28" s="14" t="s">
        <v>381</v>
      </c>
      <c r="N28" s="14" t="s">
        <v>379</v>
      </c>
      <c r="O28" s="42">
        <f>O18*((O22*O21)+O23)*O24</f>
        <v>0</v>
      </c>
      <c r="P28" s="8"/>
      <c r="Q28" s="8"/>
      <c r="R28" s="8"/>
      <c r="S28" s="8"/>
      <c r="T28" s="8"/>
      <c r="U28" s="8"/>
      <c r="V28" s="8"/>
      <c r="W28" s="8"/>
      <c r="X28" s="8"/>
      <c r="Y28" s="8"/>
      <c r="Z28" s="8"/>
      <c r="AA28" s="8"/>
      <c r="AB28" s="8"/>
      <c r="AC28" s="8"/>
      <c r="AD28" s="8"/>
      <c r="AE28" s="8"/>
      <c r="AF28" s="8"/>
    </row>
    <row r="29" spans="1:32">
      <c r="A29" s="8"/>
      <c r="B29" s="14" t="s">
        <v>382</v>
      </c>
      <c r="C29" s="14" t="s">
        <v>383</v>
      </c>
      <c r="D29" s="14" t="s">
        <v>340</v>
      </c>
      <c r="E29" s="41">
        <v>0.7389</v>
      </c>
      <c r="G29" s="14" t="s">
        <v>382</v>
      </c>
      <c r="H29" s="14" t="s">
        <v>383</v>
      </c>
      <c r="I29" s="14" t="s">
        <v>340</v>
      </c>
      <c r="J29" s="41">
        <v>0.7389</v>
      </c>
      <c r="L29" s="14" t="s">
        <v>382</v>
      </c>
      <c r="M29" s="14" t="s">
        <v>383</v>
      </c>
      <c r="N29" s="14" t="s">
        <v>340</v>
      </c>
      <c r="O29" s="41">
        <v>0.7389</v>
      </c>
      <c r="P29" s="8"/>
      <c r="Q29" s="8"/>
      <c r="R29" s="8"/>
      <c r="S29" s="8"/>
      <c r="T29" s="8"/>
      <c r="U29" s="8"/>
      <c r="V29" s="8"/>
      <c r="W29" s="8"/>
      <c r="X29" s="8"/>
      <c r="Y29" s="8"/>
      <c r="Z29" s="8"/>
      <c r="AA29" s="8"/>
      <c r="AB29" s="8"/>
      <c r="AC29" s="8"/>
      <c r="AD29" s="8"/>
      <c r="AE29" s="8"/>
      <c r="AF29" s="8"/>
    </row>
    <row r="30" spans="1:32">
      <c r="A30" s="8"/>
      <c r="B30" s="14" t="s">
        <v>384</v>
      </c>
      <c r="C30" s="14" t="s">
        <v>385</v>
      </c>
      <c r="D30" s="14" t="s">
        <v>379</v>
      </c>
      <c r="E30" s="41">
        <v>0</v>
      </c>
      <c r="G30" s="14" t="s">
        <v>384</v>
      </c>
      <c r="H30" s="14" t="s">
        <v>385</v>
      </c>
      <c r="I30" s="14" t="s">
        <v>379</v>
      </c>
      <c r="J30" s="41">
        <v>0</v>
      </c>
      <c r="L30" s="14" t="s">
        <v>384</v>
      </c>
      <c r="M30" s="14" t="s">
        <v>385</v>
      </c>
      <c r="N30" s="14" t="s">
        <v>379</v>
      </c>
      <c r="O30" s="41">
        <v>0</v>
      </c>
      <c r="P30" s="8"/>
      <c r="Q30" s="8"/>
      <c r="R30" s="8"/>
      <c r="S30" s="8"/>
      <c r="T30" s="8"/>
      <c r="U30" s="8"/>
      <c r="V30" s="8"/>
      <c r="W30" s="8"/>
      <c r="X30" s="8"/>
      <c r="Y30" s="8"/>
      <c r="Z30" s="8"/>
      <c r="AA30" s="8"/>
      <c r="AB30" s="8"/>
      <c r="AC30" s="8"/>
      <c r="AD30" s="8"/>
      <c r="AE30" s="8"/>
      <c r="AF30" s="8"/>
    </row>
    <row r="31" spans="1:32">
      <c r="A31" s="8"/>
      <c r="B31" s="14" t="s">
        <v>335</v>
      </c>
      <c r="C31" s="14" t="s">
        <v>386</v>
      </c>
      <c r="D31" s="14" t="s">
        <v>379</v>
      </c>
      <c r="E31" s="40">
        <f>ROUNDDOWN(((E27-E28)*E29)-E30,0)</f>
        <v>3891</v>
      </c>
      <c r="G31" s="14" t="s">
        <v>335</v>
      </c>
      <c r="H31" s="14" t="s">
        <v>386</v>
      </c>
      <c r="I31" s="14" t="s">
        <v>379</v>
      </c>
      <c r="J31" s="40">
        <f>ROUNDDOWN(((J27-J28)*J29)-J30,0)</f>
        <v>2949</v>
      </c>
      <c r="L31" s="14" t="s">
        <v>335</v>
      </c>
      <c r="M31" s="14" t="s">
        <v>386</v>
      </c>
      <c r="N31" s="14" t="s">
        <v>379</v>
      </c>
      <c r="O31" s="40">
        <f>ROUNDDOWN(((O27-O28)*O29)-O30,0)</f>
        <v>941</v>
      </c>
      <c r="P31" s="8"/>
      <c r="Q31" s="8"/>
      <c r="R31" s="8"/>
      <c r="S31" s="8"/>
      <c r="T31" s="8"/>
      <c r="U31" s="8"/>
      <c r="V31" s="8"/>
      <c r="W31" s="8"/>
      <c r="X31" s="8"/>
      <c r="Y31" s="8"/>
      <c r="Z31" s="8"/>
      <c r="AA31" s="8"/>
      <c r="AB31" s="8"/>
      <c r="AC31" s="8"/>
      <c r="AD31" s="8"/>
      <c r="AE31" s="8"/>
      <c r="AF31" s="8"/>
    </row>
    <row r="32" spans="1:32">
      <c r="A32" s="8"/>
      <c r="D32" s="43"/>
      <c r="I32" s="43"/>
      <c r="N32" s="43"/>
      <c r="P32" s="8"/>
      <c r="Q32" s="8"/>
      <c r="R32" s="8"/>
      <c r="S32" s="8"/>
      <c r="T32" s="8"/>
      <c r="U32" s="8"/>
      <c r="V32" s="8"/>
      <c r="W32" s="8"/>
      <c r="X32" s="8"/>
      <c r="Y32" s="8"/>
      <c r="Z32" s="8"/>
      <c r="AA32" s="8"/>
      <c r="AB32" s="8"/>
      <c r="AC32" s="8"/>
      <c r="AD32" s="8"/>
      <c r="AE32" s="8"/>
      <c r="AF32" s="8"/>
    </row>
    <row r="33" spans="1:32">
      <c r="A33" s="8"/>
      <c r="B33" s="532" t="s">
        <v>387</v>
      </c>
      <c r="C33" s="533"/>
      <c r="D33" s="533"/>
      <c r="E33" s="534"/>
      <c r="G33" s="532" t="s">
        <v>387</v>
      </c>
      <c r="H33" s="533"/>
      <c r="I33" s="533"/>
      <c r="J33" s="534"/>
      <c r="L33" s="532" t="s">
        <v>387</v>
      </c>
      <c r="M33" s="533"/>
      <c r="N33" s="533"/>
      <c r="O33" s="534"/>
      <c r="P33" s="8"/>
      <c r="Q33" s="8"/>
      <c r="R33" s="8"/>
      <c r="S33" s="8"/>
      <c r="T33" s="8"/>
      <c r="U33" s="8"/>
      <c r="V33" s="8"/>
      <c r="W33" s="8"/>
      <c r="X33" s="8"/>
      <c r="Y33" s="8"/>
      <c r="Z33" s="8"/>
      <c r="AA33" s="8"/>
      <c r="AB33" s="8"/>
      <c r="AC33" s="8"/>
      <c r="AD33" s="8"/>
      <c r="AE33" s="8"/>
      <c r="AF33" s="8"/>
    </row>
    <row r="34" spans="1:32">
      <c r="A34" s="8"/>
      <c r="B34" s="44" t="s">
        <v>388</v>
      </c>
      <c r="C34" s="14"/>
      <c r="D34" s="45"/>
      <c r="E34" s="261">
        <v>1</v>
      </c>
      <c r="G34" s="44" t="s">
        <v>388</v>
      </c>
      <c r="H34" s="14"/>
      <c r="I34" s="45"/>
      <c r="J34" s="261">
        <f>E34</f>
        <v>1</v>
      </c>
      <c r="L34" s="44" t="s">
        <v>388</v>
      </c>
      <c r="M34" s="14"/>
      <c r="N34" s="45"/>
      <c r="O34" s="261">
        <f>J34</f>
        <v>1</v>
      </c>
      <c r="P34" s="8"/>
      <c r="Q34" s="8"/>
      <c r="R34" s="8"/>
      <c r="S34" s="8"/>
      <c r="T34" s="8"/>
      <c r="U34" s="8"/>
      <c r="V34" s="8"/>
      <c r="W34" s="8"/>
      <c r="X34" s="8"/>
      <c r="Y34" s="8"/>
      <c r="Z34" s="8"/>
      <c r="AA34" s="8"/>
      <c r="AB34" s="8"/>
      <c r="AC34" s="8"/>
      <c r="AD34" s="8"/>
      <c r="AE34" s="8"/>
      <c r="AF34" s="8"/>
    </row>
    <row r="35" spans="1:32">
      <c r="A35" s="8"/>
      <c r="B35" s="44" t="s">
        <v>395</v>
      </c>
      <c r="C35" s="14" t="s">
        <v>391</v>
      </c>
      <c r="D35" s="45" t="s">
        <v>396</v>
      </c>
      <c r="E35" s="261">
        <v>0</v>
      </c>
      <c r="G35" s="44" t="s">
        <v>395</v>
      </c>
      <c r="H35" s="14" t="s">
        <v>391</v>
      </c>
      <c r="I35" s="45" t="s">
        <v>396</v>
      </c>
      <c r="J35" s="261">
        <f>E35</f>
        <v>0</v>
      </c>
      <c r="L35" s="44" t="s">
        <v>395</v>
      </c>
      <c r="M35" s="14" t="s">
        <v>391</v>
      </c>
      <c r="N35" s="45" t="s">
        <v>396</v>
      </c>
      <c r="O35" s="261">
        <f>J35</f>
        <v>0</v>
      </c>
      <c r="P35" s="8"/>
      <c r="Q35" s="8"/>
      <c r="R35" s="8"/>
      <c r="S35" s="8"/>
      <c r="T35" s="8"/>
      <c r="U35" s="8"/>
      <c r="V35" s="8"/>
      <c r="W35" s="8"/>
      <c r="X35" s="8"/>
      <c r="Y35" s="8"/>
      <c r="Z35" s="8"/>
      <c r="AA35" s="8"/>
      <c r="AB35" s="8"/>
      <c r="AC35" s="8"/>
      <c r="AD35" s="8"/>
      <c r="AE35" s="8"/>
      <c r="AF35" s="8"/>
    </row>
    <row r="36" spans="1:32">
      <c r="A36" s="8"/>
      <c r="B36" s="46" t="s">
        <v>392</v>
      </c>
      <c r="C36" s="47" t="s">
        <v>386</v>
      </c>
      <c r="D36" s="48" t="s">
        <v>379</v>
      </c>
      <c r="E36" s="271">
        <f>ROUNDDOWN(E31*(1-E35),0)</f>
        <v>3891</v>
      </c>
      <c r="G36" s="49" t="s">
        <v>392</v>
      </c>
      <c r="H36" s="47" t="s">
        <v>386</v>
      </c>
      <c r="I36" s="48" t="s">
        <v>379</v>
      </c>
      <c r="J36" s="271">
        <f>ROUNDDOWN(J31*(1-J35),0)</f>
        <v>2949</v>
      </c>
      <c r="L36" s="49" t="s">
        <v>392</v>
      </c>
      <c r="M36" s="47" t="s">
        <v>386</v>
      </c>
      <c r="N36" s="48" t="s">
        <v>379</v>
      </c>
      <c r="O36" s="271">
        <f>ROUNDDOWN(O31*(1-O35),0)</f>
        <v>941</v>
      </c>
      <c r="P36" s="8"/>
      <c r="Q36" s="8"/>
      <c r="R36" s="8"/>
      <c r="S36" s="8"/>
      <c r="T36" s="8"/>
      <c r="U36" s="8"/>
      <c r="V36" s="8"/>
      <c r="W36" s="8"/>
      <c r="X36" s="8"/>
      <c r="Y36" s="8"/>
      <c r="Z36" s="8"/>
      <c r="AA36" s="8"/>
      <c r="AB36" s="8"/>
      <c r="AC36" s="8"/>
      <c r="AD36" s="8"/>
      <c r="AE36" s="8"/>
      <c r="AF36" s="8"/>
    </row>
    <row r="37" spans="1:32">
      <c r="A37" s="8"/>
      <c r="P37" s="8"/>
      <c r="Q37" s="8"/>
      <c r="R37" s="8"/>
      <c r="S37" s="8"/>
      <c r="T37" s="8"/>
      <c r="U37" s="8"/>
      <c r="V37" s="8"/>
      <c r="W37" s="8"/>
      <c r="X37" s="8"/>
      <c r="Y37" s="8"/>
      <c r="Z37" s="8"/>
      <c r="AA37" s="8"/>
      <c r="AB37" s="8"/>
      <c r="AC37" s="8"/>
      <c r="AD37" s="8"/>
      <c r="AE37" s="8"/>
      <c r="AF37" s="8"/>
    </row>
    <row r="38" spans="1:32">
      <c r="A38" s="8"/>
      <c r="B38" s="49" t="s">
        <v>393</v>
      </c>
      <c r="C38" s="47"/>
      <c r="D38" s="48" t="s">
        <v>379</v>
      </c>
      <c r="E38" s="271">
        <f>J38+O38</f>
        <v>3890</v>
      </c>
      <c r="G38" s="44" t="s">
        <v>394</v>
      </c>
      <c r="H38" s="14"/>
      <c r="I38" s="45" t="s">
        <v>379</v>
      </c>
      <c r="J38" s="271">
        <f>ROUNDDOWN(IF(E36&gt;10000,J6*'Project Technology Days'!W31,J36),0)</f>
        <v>2949</v>
      </c>
      <c r="L38" s="49" t="s">
        <v>393</v>
      </c>
      <c r="M38" s="47"/>
      <c r="N38" s="48" t="s">
        <v>379</v>
      </c>
      <c r="O38" s="271">
        <f>ROUNDDOWN(IF(E36&gt;10000,O6*'Project Technology Days'!W31,O36),0)</f>
        <v>941</v>
      </c>
      <c r="P38" s="8"/>
      <c r="Q38" s="8"/>
      <c r="R38" s="8"/>
      <c r="S38" s="8"/>
      <c r="T38" s="8"/>
      <c r="U38" s="8"/>
      <c r="V38" s="8"/>
      <c r="W38" s="8"/>
      <c r="X38" s="8"/>
      <c r="Y38" s="8"/>
      <c r="Z38" s="8"/>
      <c r="AA38" s="8"/>
      <c r="AB38" s="8"/>
      <c r="AC38" s="8"/>
      <c r="AD38" s="8"/>
      <c r="AE38" s="8"/>
      <c r="AF38" s="8"/>
    </row>
    <row r="39" spans="1:32" ht="15" customHeight="1">
      <c r="A39" s="8"/>
      <c r="B39" s="535"/>
      <c r="C39" s="535"/>
      <c r="D39" s="535"/>
      <c r="E39" s="535"/>
      <c r="G39" s="536"/>
      <c r="H39" s="536"/>
      <c r="I39" s="536"/>
      <c r="J39" s="536"/>
      <c r="L39" s="536"/>
      <c r="M39" s="536"/>
      <c r="N39" s="536"/>
      <c r="O39" s="536"/>
      <c r="P39" s="8"/>
      <c r="Q39" s="8"/>
      <c r="R39" s="8"/>
      <c r="S39" s="8"/>
      <c r="T39" s="8"/>
      <c r="U39" s="8"/>
      <c r="V39" s="8"/>
      <c r="W39" s="8"/>
      <c r="X39" s="8"/>
      <c r="Y39" s="8"/>
      <c r="Z39" s="8"/>
      <c r="AA39" s="8"/>
      <c r="AB39" s="8"/>
      <c r="AC39" s="8"/>
      <c r="AD39" s="8"/>
      <c r="AE39" s="8"/>
      <c r="AF39" s="8"/>
    </row>
    <row r="40" spans="1:32" ht="15" customHeight="1">
      <c r="A40" s="8"/>
      <c r="P40" s="8"/>
      <c r="Q40" s="8"/>
      <c r="R40" s="8"/>
      <c r="S40" s="8"/>
      <c r="T40" s="8"/>
      <c r="U40" s="8"/>
      <c r="V40" s="8"/>
      <c r="W40" s="8"/>
      <c r="X40" s="8"/>
      <c r="Y40" s="8"/>
      <c r="Z40" s="8"/>
      <c r="AA40" s="8"/>
      <c r="AB40" s="8"/>
      <c r="AC40" s="8"/>
      <c r="AD40" s="8"/>
      <c r="AE40" s="8"/>
      <c r="AF40" s="8"/>
    </row>
    <row r="41" spans="1:32">
      <c r="A41" s="8"/>
      <c r="G41" s="54"/>
      <c r="P41" s="8"/>
      <c r="Q41" s="8"/>
      <c r="R41" s="8"/>
      <c r="S41" s="8"/>
      <c r="T41" s="8"/>
      <c r="U41" s="8"/>
      <c r="V41" s="8"/>
      <c r="W41" s="8"/>
      <c r="X41" s="8"/>
      <c r="Y41" s="8"/>
      <c r="Z41" s="8"/>
      <c r="AA41" s="8"/>
      <c r="AB41" s="8"/>
      <c r="AC41" s="8"/>
      <c r="AD41" s="8"/>
      <c r="AE41" s="8"/>
      <c r="AF41" s="8"/>
    </row>
    <row r="42" spans="1:32">
      <c r="A42" s="8"/>
      <c r="G42" s="54"/>
      <c r="P42" s="8"/>
      <c r="Q42" s="8"/>
      <c r="R42" s="8"/>
      <c r="S42" s="8"/>
      <c r="T42" s="8"/>
      <c r="U42" s="8"/>
      <c r="V42" s="8"/>
      <c r="W42" s="8"/>
      <c r="X42" s="8"/>
      <c r="Y42" s="8"/>
      <c r="Z42" s="8"/>
      <c r="AA42" s="8"/>
      <c r="AB42" s="8"/>
      <c r="AC42" s="8"/>
      <c r="AD42" s="8"/>
      <c r="AE42" s="8"/>
      <c r="AF42" s="8"/>
    </row>
    <row r="43" spans="1:32">
      <c r="A43" s="8"/>
      <c r="G43" s="54"/>
      <c r="P43" s="8"/>
      <c r="Q43" s="8"/>
      <c r="R43" s="8"/>
      <c r="S43" s="8"/>
      <c r="T43" s="8"/>
      <c r="U43" s="8"/>
      <c r="V43" s="8"/>
      <c r="W43" s="8"/>
      <c r="X43" s="8"/>
      <c r="Y43" s="8"/>
      <c r="Z43" s="8"/>
      <c r="AA43" s="8"/>
      <c r="AB43" s="8"/>
      <c r="AC43" s="8"/>
      <c r="AD43" s="8"/>
      <c r="AE43" s="8"/>
      <c r="AF43" s="8"/>
    </row>
    <row r="44" spans="1:32">
      <c r="A44" s="8"/>
      <c r="E44" s="54"/>
      <c r="P44" s="8"/>
      <c r="Q44" s="8"/>
      <c r="R44" s="8"/>
      <c r="S44" s="8"/>
      <c r="T44" s="8"/>
      <c r="U44" s="8"/>
      <c r="V44" s="8"/>
      <c r="W44" s="8"/>
      <c r="X44" s="8"/>
      <c r="Y44" s="8"/>
      <c r="Z44" s="8"/>
      <c r="AA44" s="8"/>
      <c r="AB44" s="8"/>
      <c r="AC44" s="8"/>
      <c r="AD44" s="8"/>
      <c r="AE44" s="8"/>
      <c r="AF44" s="8"/>
    </row>
    <row r="45" spans="1:32">
      <c r="A45" s="8"/>
      <c r="P45" s="8"/>
      <c r="Q45" s="8"/>
      <c r="R45" s="8"/>
      <c r="S45" s="8"/>
      <c r="T45" s="8"/>
      <c r="U45" s="8"/>
      <c r="V45" s="8"/>
      <c r="W45" s="8"/>
      <c r="X45" s="8"/>
      <c r="Y45" s="8"/>
      <c r="Z45" s="8"/>
      <c r="AA45" s="8"/>
      <c r="AB45" s="8"/>
      <c r="AC45" s="8"/>
      <c r="AD45" s="8"/>
      <c r="AE45" s="8"/>
      <c r="AF45" s="8"/>
    </row>
    <row r="46" spans="1:32">
      <c r="A46" s="8"/>
      <c r="P46" s="8"/>
      <c r="Q46" s="8"/>
      <c r="R46" s="8"/>
      <c r="S46" s="8"/>
      <c r="T46" s="8"/>
      <c r="U46" s="8"/>
      <c r="V46" s="8"/>
      <c r="W46" s="8"/>
      <c r="X46" s="8"/>
      <c r="Y46" s="8"/>
      <c r="Z46" s="8"/>
      <c r="AA46" s="8"/>
      <c r="AB46" s="8"/>
      <c r="AC46" s="8"/>
      <c r="AD46" s="8"/>
      <c r="AE46" s="8"/>
      <c r="AF46" s="8"/>
    </row>
    <row r="47" spans="1:32">
      <c r="A47" s="8"/>
      <c r="P47" s="8"/>
      <c r="Q47" s="8"/>
      <c r="R47" s="8"/>
      <c r="S47" s="8"/>
      <c r="T47" s="8"/>
      <c r="U47" s="8"/>
      <c r="V47" s="8"/>
      <c r="W47" s="8"/>
      <c r="X47" s="8"/>
      <c r="Y47" s="8"/>
      <c r="Z47" s="8"/>
      <c r="AA47" s="8"/>
      <c r="AB47" s="8"/>
      <c r="AC47" s="8"/>
      <c r="AD47" s="8"/>
      <c r="AE47" s="8"/>
      <c r="AF47" s="8"/>
    </row>
    <row r="48" spans="1:32">
      <c r="A48" s="8"/>
      <c r="P48" s="8"/>
      <c r="Q48" s="8"/>
      <c r="R48" s="8"/>
      <c r="S48" s="8"/>
      <c r="T48" s="8"/>
      <c r="U48" s="8"/>
      <c r="V48" s="8"/>
      <c r="W48" s="8"/>
      <c r="X48" s="8"/>
      <c r="Y48" s="8"/>
      <c r="Z48" s="8"/>
      <c r="AA48" s="8"/>
      <c r="AB48" s="8"/>
      <c r="AC48" s="8"/>
      <c r="AD48" s="8"/>
      <c r="AE48" s="8"/>
      <c r="AF48" s="8"/>
    </row>
    <row r="49" spans="1:32">
      <c r="A49" s="8"/>
      <c r="P49" s="8"/>
      <c r="Q49" s="8"/>
      <c r="R49" s="8"/>
      <c r="S49" s="8"/>
      <c r="T49" s="8"/>
      <c r="U49" s="8"/>
      <c r="V49" s="8"/>
      <c r="W49" s="8"/>
      <c r="X49" s="8"/>
      <c r="Y49" s="8"/>
      <c r="Z49" s="8"/>
      <c r="AA49" s="8"/>
      <c r="AB49" s="8"/>
      <c r="AC49" s="8"/>
      <c r="AD49" s="8"/>
      <c r="AE49" s="8"/>
      <c r="AF49" s="8"/>
    </row>
    <row r="50" spans="1:32">
      <c r="A50" s="8"/>
      <c r="P50" s="8"/>
      <c r="Q50" s="8"/>
      <c r="R50" s="8"/>
      <c r="S50" s="8"/>
      <c r="T50" s="8"/>
      <c r="U50" s="8"/>
      <c r="V50" s="8"/>
      <c r="W50" s="8"/>
      <c r="X50" s="8"/>
      <c r="Y50" s="8"/>
      <c r="Z50" s="8"/>
      <c r="AA50" s="8"/>
      <c r="AB50" s="8"/>
      <c r="AC50" s="8"/>
      <c r="AD50" s="8"/>
      <c r="AE50" s="8"/>
      <c r="AF50" s="8"/>
    </row>
    <row r="51" spans="1:32">
      <c r="A51" s="8"/>
      <c r="P51" s="8"/>
      <c r="Q51" s="8"/>
      <c r="R51" s="8"/>
      <c r="S51" s="8"/>
      <c r="T51" s="8"/>
      <c r="U51" s="8"/>
      <c r="V51" s="8"/>
      <c r="W51" s="8"/>
      <c r="X51" s="8"/>
      <c r="Y51" s="8"/>
      <c r="Z51" s="8"/>
      <c r="AA51" s="8"/>
      <c r="AB51" s="8"/>
      <c r="AC51" s="8"/>
      <c r="AD51" s="8"/>
      <c r="AE51" s="8"/>
      <c r="AF51" s="8"/>
    </row>
    <row r="52" spans="1:32">
      <c r="A52" s="8"/>
      <c r="P52" s="8"/>
      <c r="Q52" s="8"/>
      <c r="R52" s="8"/>
      <c r="S52" s="8"/>
      <c r="T52" s="8"/>
      <c r="U52" s="8"/>
      <c r="V52" s="8"/>
      <c r="W52" s="8"/>
      <c r="X52" s="8"/>
      <c r="Y52" s="8"/>
      <c r="Z52" s="8"/>
      <c r="AA52" s="8"/>
      <c r="AB52" s="8"/>
      <c r="AC52" s="8"/>
      <c r="AD52" s="8"/>
      <c r="AE52" s="8"/>
      <c r="AF52" s="8"/>
    </row>
    <row r="53" spans="1:32">
      <c r="A53" s="8"/>
      <c r="P53" s="8"/>
      <c r="Q53" s="8"/>
      <c r="R53" s="8"/>
      <c r="S53" s="8"/>
      <c r="T53" s="8"/>
      <c r="U53" s="8"/>
      <c r="V53" s="8"/>
      <c r="W53" s="8"/>
      <c r="X53" s="8"/>
      <c r="Y53" s="8"/>
      <c r="Z53" s="8"/>
      <c r="AA53" s="8"/>
      <c r="AB53" s="8"/>
      <c r="AC53" s="8"/>
      <c r="AD53" s="8"/>
      <c r="AE53" s="8"/>
      <c r="AF53" s="8"/>
    </row>
    <row r="54" spans="1:32">
      <c r="A54" s="8"/>
      <c r="P54" s="8"/>
      <c r="Q54" s="8"/>
      <c r="R54" s="8"/>
      <c r="S54" s="8"/>
      <c r="T54" s="8"/>
      <c r="U54" s="8"/>
      <c r="V54" s="8"/>
      <c r="W54" s="8"/>
      <c r="X54" s="8"/>
      <c r="Y54" s="8"/>
      <c r="Z54" s="8"/>
      <c r="AA54" s="8"/>
      <c r="AB54" s="8"/>
      <c r="AC54" s="8"/>
      <c r="AD54" s="8"/>
      <c r="AE54" s="8"/>
      <c r="AF54" s="8"/>
    </row>
    <row r="55" spans="1:32">
      <c r="A55" s="8"/>
      <c r="P55" s="8"/>
      <c r="Q55" s="8"/>
      <c r="R55" s="8"/>
      <c r="S55" s="8"/>
      <c r="T55" s="8"/>
      <c r="U55" s="8"/>
      <c r="V55" s="8"/>
      <c r="W55" s="8"/>
      <c r="X55" s="8"/>
      <c r="Y55" s="8"/>
      <c r="Z55" s="8"/>
      <c r="AA55" s="8"/>
      <c r="AB55" s="8"/>
      <c r="AC55" s="8"/>
      <c r="AD55" s="8"/>
      <c r="AE55" s="8"/>
      <c r="AF55" s="8"/>
    </row>
    <row r="56" spans="1:32">
      <c r="A56" s="8"/>
      <c r="P56" s="8"/>
      <c r="Q56" s="8"/>
      <c r="R56" s="8"/>
      <c r="S56" s="8"/>
      <c r="T56" s="8"/>
      <c r="U56" s="8"/>
      <c r="V56" s="8"/>
      <c r="W56" s="8"/>
      <c r="X56" s="8"/>
      <c r="Y56" s="8"/>
      <c r="Z56" s="8"/>
      <c r="AA56" s="8"/>
      <c r="AB56" s="8"/>
      <c r="AC56" s="8"/>
      <c r="AD56" s="8"/>
      <c r="AE56" s="8"/>
      <c r="AF56" s="8"/>
    </row>
    <row r="57" spans="1:32">
      <c r="A57" s="8"/>
      <c r="P57" s="8"/>
      <c r="Q57" s="8"/>
      <c r="R57" s="8"/>
      <c r="S57" s="8"/>
      <c r="T57" s="8"/>
      <c r="U57" s="8"/>
      <c r="V57" s="8"/>
      <c r="W57" s="8"/>
      <c r="X57" s="8"/>
      <c r="Y57" s="8"/>
      <c r="Z57" s="8"/>
      <c r="AA57" s="8"/>
      <c r="AB57" s="8"/>
      <c r="AC57" s="8"/>
      <c r="AD57" s="8"/>
      <c r="AE57" s="8"/>
      <c r="AF57" s="8"/>
    </row>
    <row r="58" spans="1:32">
      <c r="A58" s="8"/>
      <c r="P58" s="8"/>
      <c r="Q58" s="8"/>
      <c r="R58" s="8"/>
      <c r="S58" s="8"/>
      <c r="T58" s="8"/>
      <c r="U58" s="8"/>
      <c r="V58" s="8"/>
      <c r="W58" s="8"/>
      <c r="X58" s="8"/>
      <c r="Y58" s="8"/>
      <c r="Z58" s="8"/>
      <c r="AA58" s="8"/>
      <c r="AB58" s="8"/>
      <c r="AC58" s="8"/>
      <c r="AD58" s="8"/>
      <c r="AE58" s="8"/>
      <c r="AF58" s="8"/>
    </row>
    <row r="59" spans="1:32">
      <c r="A59" s="8"/>
      <c r="P59" s="8"/>
      <c r="Q59" s="8"/>
      <c r="R59" s="8"/>
      <c r="S59" s="8"/>
      <c r="T59" s="8"/>
      <c r="U59" s="8"/>
      <c r="V59" s="8"/>
      <c r="W59" s="8"/>
      <c r="X59" s="8"/>
      <c r="Y59" s="8"/>
      <c r="Z59" s="8"/>
      <c r="AA59" s="8"/>
      <c r="AB59" s="8"/>
      <c r="AC59" s="8"/>
      <c r="AD59" s="8"/>
      <c r="AE59" s="8"/>
      <c r="AF59" s="8"/>
    </row>
    <row r="60" spans="1:32">
      <c r="A60" s="8"/>
      <c r="P60" s="8"/>
      <c r="Q60" s="8"/>
      <c r="R60" s="8"/>
      <c r="S60" s="8"/>
      <c r="T60" s="8"/>
      <c r="U60" s="8"/>
      <c r="V60" s="8"/>
      <c r="W60" s="8"/>
      <c r="X60" s="8"/>
      <c r="Y60" s="8"/>
      <c r="Z60" s="8"/>
      <c r="AA60" s="8"/>
      <c r="AB60" s="8"/>
      <c r="AC60" s="8"/>
      <c r="AD60" s="8"/>
      <c r="AE60" s="8"/>
      <c r="AF60" s="8"/>
    </row>
    <row r="61" spans="1:32">
      <c r="A61" s="8"/>
      <c r="P61" s="8"/>
      <c r="Q61" s="8"/>
      <c r="R61" s="8"/>
      <c r="S61" s="8"/>
      <c r="T61" s="8"/>
      <c r="U61" s="8"/>
      <c r="V61" s="8"/>
      <c r="W61" s="8"/>
      <c r="X61" s="8"/>
      <c r="Y61" s="8"/>
      <c r="Z61" s="8"/>
      <c r="AA61" s="8"/>
      <c r="AB61" s="8"/>
      <c r="AC61" s="8"/>
      <c r="AD61" s="8"/>
      <c r="AE61" s="8"/>
      <c r="AF61" s="8"/>
    </row>
    <row r="62" spans="1:32">
      <c r="A62" s="8"/>
      <c r="P62" s="8"/>
      <c r="Q62" s="8"/>
      <c r="R62" s="8"/>
      <c r="S62" s="8"/>
      <c r="T62" s="8"/>
      <c r="U62" s="8"/>
      <c r="V62" s="8"/>
      <c r="W62" s="8"/>
      <c r="X62" s="8"/>
      <c r="Y62" s="8"/>
      <c r="Z62" s="8"/>
      <c r="AA62" s="8"/>
      <c r="AB62" s="8"/>
      <c r="AC62" s="8"/>
      <c r="AD62" s="8"/>
      <c r="AE62" s="8"/>
      <c r="AF62" s="8"/>
    </row>
    <row r="63" spans="1:32">
      <c r="A63" s="8"/>
      <c r="P63" s="8"/>
      <c r="Q63" s="8"/>
      <c r="R63" s="8"/>
      <c r="S63" s="8"/>
      <c r="T63" s="8"/>
      <c r="U63" s="8"/>
      <c r="V63" s="8"/>
      <c r="W63" s="8"/>
      <c r="X63" s="8"/>
      <c r="Y63" s="8"/>
      <c r="Z63" s="8"/>
      <c r="AA63" s="8"/>
      <c r="AB63" s="8"/>
      <c r="AC63" s="8"/>
      <c r="AD63" s="8"/>
      <c r="AE63" s="8"/>
      <c r="AF63" s="8"/>
    </row>
    <row r="64" spans="1:32">
      <c r="A64" s="8"/>
      <c r="P64" s="8"/>
      <c r="Q64" s="8"/>
      <c r="R64" s="8"/>
      <c r="S64" s="8"/>
      <c r="T64" s="8"/>
      <c r="U64" s="8"/>
      <c r="V64" s="8"/>
      <c r="W64" s="8"/>
      <c r="X64" s="8"/>
      <c r="Y64" s="8"/>
      <c r="Z64" s="8"/>
      <c r="AA64" s="8"/>
      <c r="AB64" s="8"/>
      <c r="AC64" s="8"/>
      <c r="AD64" s="8"/>
      <c r="AE64" s="8"/>
      <c r="AF64" s="8"/>
    </row>
    <row r="65" spans="1:32">
      <c r="A65" s="8"/>
      <c r="P65" s="8"/>
      <c r="Q65" s="8"/>
      <c r="R65" s="8"/>
      <c r="S65" s="8"/>
      <c r="T65" s="8"/>
      <c r="U65" s="8"/>
      <c r="V65" s="8"/>
      <c r="W65" s="8"/>
      <c r="X65" s="8"/>
      <c r="Y65" s="8"/>
      <c r="Z65" s="8"/>
      <c r="AA65" s="8"/>
      <c r="AB65" s="8"/>
      <c r="AC65" s="8"/>
      <c r="AD65" s="8"/>
      <c r="AE65" s="8"/>
      <c r="AF65" s="8"/>
    </row>
    <row r="66" spans="1:32">
      <c r="A66" s="8"/>
      <c r="P66" s="8"/>
      <c r="Q66" s="8"/>
      <c r="R66" s="8"/>
      <c r="S66" s="8"/>
      <c r="T66" s="8"/>
      <c r="U66" s="8"/>
      <c r="V66" s="8"/>
      <c r="W66" s="8"/>
      <c r="X66" s="8"/>
      <c r="Y66" s="8"/>
      <c r="Z66" s="8"/>
      <c r="AA66" s="8"/>
      <c r="AB66" s="8"/>
      <c r="AC66" s="8"/>
      <c r="AD66" s="8"/>
      <c r="AE66" s="8"/>
      <c r="AF66" s="8"/>
    </row>
    <row r="67" spans="1:32">
      <c r="A67" s="8"/>
      <c r="P67" s="8"/>
      <c r="Q67" s="8"/>
      <c r="R67" s="8"/>
      <c r="S67" s="8"/>
      <c r="T67" s="8"/>
      <c r="U67" s="8"/>
      <c r="V67" s="8"/>
      <c r="W67" s="8"/>
      <c r="X67" s="8"/>
      <c r="Y67" s="8"/>
      <c r="Z67" s="8"/>
      <c r="AA67" s="8"/>
      <c r="AB67" s="8"/>
      <c r="AC67" s="8"/>
      <c r="AD67" s="8"/>
      <c r="AE67" s="8"/>
      <c r="AF67" s="8"/>
    </row>
    <row r="68" spans="1:32">
      <c r="A68" s="8"/>
      <c r="P68" s="8"/>
      <c r="Q68" s="8"/>
      <c r="R68" s="8"/>
      <c r="S68" s="8"/>
      <c r="T68" s="8"/>
      <c r="U68" s="8"/>
      <c r="V68" s="8"/>
      <c r="W68" s="8"/>
      <c r="X68" s="8"/>
      <c r="Y68" s="8"/>
      <c r="Z68" s="8"/>
      <c r="AA68" s="8"/>
      <c r="AB68" s="8"/>
      <c r="AC68" s="8"/>
      <c r="AD68" s="8"/>
      <c r="AE68" s="8"/>
      <c r="AF68" s="8"/>
    </row>
    <row r="69" spans="1:32">
      <c r="A69" s="8"/>
      <c r="P69" s="8"/>
      <c r="Q69" s="8"/>
      <c r="R69" s="8"/>
      <c r="S69" s="8"/>
      <c r="T69" s="8"/>
      <c r="U69" s="8"/>
      <c r="V69" s="8"/>
      <c r="W69" s="8"/>
      <c r="X69" s="8"/>
      <c r="Y69" s="8"/>
      <c r="Z69" s="8"/>
      <c r="AA69" s="8"/>
      <c r="AB69" s="8"/>
      <c r="AC69" s="8"/>
      <c r="AD69" s="8"/>
      <c r="AE69" s="8"/>
      <c r="AF69" s="8"/>
    </row>
    <row r="70" spans="1:32">
      <c r="A70" s="8"/>
      <c r="P70" s="8"/>
      <c r="Q70" s="8"/>
      <c r="R70" s="8"/>
      <c r="S70" s="8"/>
      <c r="T70" s="8"/>
      <c r="U70" s="8"/>
      <c r="V70" s="8"/>
      <c r="W70" s="8"/>
      <c r="X70" s="8"/>
      <c r="Y70" s="8"/>
      <c r="Z70" s="8"/>
      <c r="AA70" s="8"/>
      <c r="AB70" s="8"/>
      <c r="AC70" s="8"/>
      <c r="AD70" s="8"/>
      <c r="AE70" s="8"/>
      <c r="AF70" s="8"/>
    </row>
    <row r="71" spans="1:32">
      <c r="A71" s="8"/>
      <c r="P71" s="8"/>
      <c r="Q71" s="8"/>
      <c r="R71" s="8"/>
      <c r="S71" s="8"/>
      <c r="T71" s="8"/>
      <c r="U71" s="8"/>
      <c r="V71" s="8"/>
      <c r="W71" s="8"/>
      <c r="X71" s="8"/>
      <c r="Y71" s="8"/>
      <c r="Z71" s="8"/>
      <c r="AA71" s="8"/>
      <c r="AB71" s="8"/>
      <c r="AC71" s="8"/>
      <c r="AD71" s="8"/>
      <c r="AE71" s="8"/>
      <c r="AF71" s="8"/>
    </row>
    <row r="72" spans="1:32">
      <c r="A72" s="8"/>
      <c r="P72" s="8"/>
      <c r="Q72" s="8"/>
      <c r="R72" s="8"/>
      <c r="S72" s="8"/>
      <c r="T72" s="8"/>
      <c r="U72" s="8"/>
      <c r="V72" s="8"/>
      <c r="W72" s="8"/>
      <c r="X72" s="8"/>
      <c r="Y72" s="8"/>
      <c r="Z72" s="8"/>
      <c r="AA72" s="8"/>
      <c r="AB72" s="8"/>
      <c r="AC72" s="8"/>
      <c r="AD72" s="8"/>
      <c r="AE72" s="8"/>
      <c r="AF72" s="8"/>
    </row>
    <row r="73" spans="1:32">
      <c r="A73" s="8"/>
      <c r="P73" s="8"/>
      <c r="Q73" s="8"/>
      <c r="R73" s="8"/>
      <c r="S73" s="8"/>
      <c r="T73" s="8"/>
      <c r="U73" s="8"/>
      <c r="V73" s="8"/>
      <c r="W73" s="8"/>
      <c r="X73" s="8"/>
      <c r="Y73" s="8"/>
      <c r="Z73" s="8"/>
      <c r="AA73" s="8"/>
      <c r="AB73" s="8"/>
      <c r="AC73" s="8"/>
      <c r="AD73" s="8"/>
      <c r="AE73" s="8"/>
      <c r="AF73" s="8"/>
    </row>
    <row r="74" spans="1:32">
      <c r="A74" s="8"/>
      <c r="P74" s="8"/>
      <c r="Q74" s="8"/>
      <c r="R74" s="8"/>
      <c r="S74" s="8"/>
      <c r="T74" s="8"/>
      <c r="U74" s="8"/>
      <c r="V74" s="8"/>
      <c r="W74" s="8"/>
      <c r="X74" s="8"/>
      <c r="Y74" s="8"/>
      <c r="Z74" s="8"/>
      <c r="AA74" s="8"/>
      <c r="AB74" s="8"/>
      <c r="AC74" s="8"/>
      <c r="AD74" s="8"/>
      <c r="AE74" s="8"/>
      <c r="AF74" s="8"/>
    </row>
    <row r="75" spans="1:32">
      <c r="A75" s="8"/>
      <c r="P75" s="8"/>
      <c r="Q75" s="8"/>
      <c r="R75" s="8"/>
      <c r="S75" s="8"/>
      <c r="T75" s="8"/>
      <c r="U75" s="8"/>
      <c r="V75" s="8"/>
      <c r="W75" s="8"/>
      <c r="X75" s="8"/>
      <c r="Y75" s="8"/>
      <c r="Z75" s="8"/>
      <c r="AA75" s="8"/>
      <c r="AB75" s="8"/>
      <c r="AC75" s="8"/>
      <c r="AD75" s="8"/>
      <c r="AE75" s="8"/>
      <c r="AF75" s="8"/>
    </row>
    <row r="76" spans="1:32">
      <c r="A76" s="8"/>
      <c r="P76" s="8"/>
      <c r="Q76" s="8"/>
      <c r="R76" s="8"/>
      <c r="S76" s="8"/>
      <c r="T76" s="8"/>
      <c r="U76" s="8"/>
      <c r="V76" s="8"/>
      <c r="W76" s="8"/>
      <c r="X76" s="8"/>
      <c r="Y76" s="8"/>
      <c r="Z76" s="8"/>
      <c r="AA76" s="8"/>
      <c r="AB76" s="8"/>
      <c r="AC76" s="8"/>
      <c r="AD76" s="8"/>
      <c r="AE76" s="8"/>
      <c r="AF76" s="8"/>
    </row>
    <row r="77" spans="1:32">
      <c r="A77" s="8"/>
      <c r="P77" s="8"/>
      <c r="Q77" s="8"/>
      <c r="R77" s="8"/>
      <c r="S77" s="8"/>
      <c r="T77" s="8"/>
      <c r="U77" s="8"/>
      <c r="V77" s="8"/>
      <c r="W77" s="8"/>
      <c r="X77" s="8"/>
      <c r="Y77" s="8"/>
      <c r="Z77" s="8"/>
      <c r="AA77" s="8"/>
      <c r="AB77" s="8"/>
      <c r="AC77" s="8"/>
      <c r="AD77" s="8"/>
      <c r="AE77" s="8"/>
      <c r="AF77" s="8"/>
    </row>
    <row r="78" spans="1:32">
      <c r="A78" s="8"/>
      <c r="P78" s="8"/>
      <c r="Q78" s="8"/>
      <c r="R78" s="8"/>
      <c r="S78" s="8"/>
      <c r="T78" s="8"/>
      <c r="U78" s="8"/>
      <c r="V78" s="8"/>
      <c r="W78" s="8"/>
      <c r="X78" s="8"/>
      <c r="Y78" s="8"/>
      <c r="Z78" s="8"/>
      <c r="AA78" s="8"/>
      <c r="AB78" s="8"/>
      <c r="AC78" s="8"/>
      <c r="AD78" s="8"/>
      <c r="AE78" s="8"/>
      <c r="AF78" s="8"/>
    </row>
    <row r="79" spans="1:32">
      <c r="A79" s="8"/>
      <c r="P79" s="8"/>
      <c r="Q79" s="8"/>
      <c r="R79" s="8"/>
      <c r="S79" s="8"/>
      <c r="T79" s="8"/>
      <c r="U79" s="8"/>
      <c r="V79" s="8"/>
      <c r="W79" s="8"/>
      <c r="X79" s="8"/>
      <c r="Y79" s="8"/>
      <c r="Z79" s="8"/>
      <c r="AA79" s="8"/>
      <c r="AB79" s="8"/>
      <c r="AC79" s="8"/>
      <c r="AD79" s="8"/>
      <c r="AE79" s="8"/>
      <c r="AF79" s="8"/>
    </row>
    <row r="80" spans="1:32">
      <c r="A80" s="8"/>
      <c r="P80" s="8"/>
      <c r="Q80" s="8"/>
      <c r="R80" s="8"/>
      <c r="S80" s="8"/>
      <c r="T80" s="8"/>
      <c r="U80" s="8"/>
      <c r="V80" s="8"/>
      <c r="W80" s="8"/>
      <c r="X80" s="8"/>
      <c r="Y80" s="8"/>
      <c r="Z80" s="8"/>
      <c r="AA80" s="8"/>
      <c r="AB80" s="8"/>
      <c r="AC80" s="8"/>
      <c r="AD80" s="8"/>
      <c r="AE80" s="8"/>
      <c r="AF80" s="8"/>
    </row>
    <row r="81" spans="1:32">
      <c r="A81" s="8"/>
      <c r="P81" s="8"/>
      <c r="Q81" s="8"/>
      <c r="R81" s="8"/>
      <c r="S81" s="8"/>
      <c r="T81" s="8"/>
      <c r="U81" s="8"/>
      <c r="V81" s="8"/>
      <c r="W81" s="8"/>
      <c r="X81" s="8"/>
      <c r="Y81" s="8"/>
      <c r="Z81" s="8"/>
      <c r="AA81" s="8"/>
      <c r="AB81" s="8"/>
      <c r="AC81" s="8"/>
      <c r="AD81" s="8"/>
      <c r="AE81" s="8"/>
      <c r="AF81" s="8"/>
    </row>
    <row r="82" spans="1:32">
      <c r="A82" s="8"/>
      <c r="P82" s="8"/>
      <c r="Q82" s="8"/>
      <c r="R82" s="8"/>
      <c r="S82" s="8"/>
      <c r="T82" s="8"/>
      <c r="U82" s="8"/>
      <c r="V82" s="8"/>
      <c r="W82" s="8"/>
      <c r="X82" s="8"/>
      <c r="Y82" s="8"/>
      <c r="Z82" s="8"/>
      <c r="AA82" s="8"/>
      <c r="AB82" s="8"/>
      <c r="AC82" s="8"/>
      <c r="AD82" s="8"/>
      <c r="AE82" s="8"/>
      <c r="AF82" s="8"/>
    </row>
    <row r="83" spans="1:32">
      <c r="A83" s="8"/>
      <c r="P83" s="8"/>
      <c r="Q83" s="8"/>
      <c r="R83" s="8"/>
      <c r="S83" s="8"/>
      <c r="T83" s="8"/>
      <c r="U83" s="8"/>
      <c r="V83" s="8"/>
      <c r="W83" s="8"/>
      <c r="X83" s="8"/>
      <c r="Y83" s="8"/>
      <c r="Z83" s="8"/>
      <c r="AA83" s="8"/>
      <c r="AB83" s="8"/>
      <c r="AC83" s="8"/>
      <c r="AD83" s="8"/>
      <c r="AE83" s="8"/>
      <c r="AF83" s="8"/>
    </row>
    <row r="84" spans="1:32">
      <c r="A84" s="8"/>
      <c r="P84" s="8"/>
      <c r="Q84" s="8"/>
      <c r="R84" s="8"/>
      <c r="S84" s="8"/>
      <c r="T84" s="8"/>
      <c r="U84" s="8"/>
      <c r="V84" s="8"/>
      <c r="W84" s="8"/>
      <c r="X84" s="8"/>
      <c r="Y84" s="8"/>
      <c r="Z84" s="8"/>
      <c r="AA84" s="8"/>
      <c r="AB84" s="8"/>
      <c r="AC84" s="8"/>
      <c r="AD84" s="8"/>
      <c r="AE84" s="8"/>
      <c r="AF84" s="8"/>
    </row>
    <row r="85" spans="1:32">
      <c r="A85" s="8"/>
      <c r="P85" s="8"/>
      <c r="Q85" s="8"/>
      <c r="R85" s="8"/>
      <c r="S85" s="8"/>
      <c r="T85" s="8"/>
      <c r="U85" s="8"/>
      <c r="V85" s="8"/>
      <c r="W85" s="8"/>
      <c r="X85" s="8"/>
      <c r="Y85" s="8"/>
      <c r="Z85" s="8"/>
      <c r="AA85" s="8"/>
      <c r="AB85" s="8"/>
      <c r="AC85" s="8"/>
      <c r="AD85" s="8"/>
      <c r="AE85" s="8"/>
      <c r="AF85" s="8"/>
    </row>
    <row r="86" spans="1:32">
      <c r="A86" s="8"/>
      <c r="P86" s="8"/>
      <c r="Q86" s="8"/>
      <c r="R86" s="8"/>
      <c r="S86" s="8"/>
      <c r="T86" s="8"/>
      <c r="U86" s="8"/>
      <c r="V86" s="8"/>
      <c r="W86" s="8"/>
      <c r="X86" s="8"/>
      <c r="Y86" s="8"/>
      <c r="Z86" s="8"/>
      <c r="AA86" s="8"/>
      <c r="AB86" s="8"/>
      <c r="AC86" s="8"/>
      <c r="AD86" s="8"/>
      <c r="AE86" s="8"/>
      <c r="AF86" s="8"/>
    </row>
    <row r="87" spans="1:32">
      <c r="A87" s="8"/>
      <c r="P87" s="8"/>
      <c r="Q87" s="8"/>
      <c r="R87" s="8"/>
      <c r="S87" s="8"/>
      <c r="T87" s="8"/>
      <c r="U87" s="8"/>
      <c r="V87" s="8"/>
      <c r="W87" s="8"/>
      <c r="X87" s="8"/>
      <c r="Y87" s="8"/>
      <c r="Z87" s="8"/>
      <c r="AA87" s="8"/>
      <c r="AB87" s="8"/>
      <c r="AC87" s="8"/>
      <c r="AD87" s="8"/>
      <c r="AE87" s="8"/>
      <c r="AF87" s="8"/>
    </row>
    <row r="88" spans="1:32">
      <c r="A88" s="8"/>
      <c r="P88" s="8"/>
      <c r="Q88" s="8"/>
      <c r="R88" s="8"/>
      <c r="S88" s="8"/>
      <c r="T88" s="8"/>
      <c r="U88" s="8"/>
      <c r="V88" s="8"/>
      <c r="W88" s="8"/>
      <c r="X88" s="8"/>
      <c r="Y88" s="8"/>
      <c r="Z88" s="8"/>
      <c r="AA88" s="8"/>
      <c r="AB88" s="8"/>
      <c r="AC88" s="8"/>
      <c r="AD88" s="8"/>
      <c r="AE88" s="8"/>
      <c r="AF88" s="8"/>
    </row>
    <row r="89" spans="1:32">
      <c r="A89" s="8"/>
      <c r="P89" s="8"/>
      <c r="Q89" s="8"/>
      <c r="R89" s="8"/>
      <c r="S89" s="8"/>
      <c r="T89" s="8"/>
      <c r="U89" s="8"/>
      <c r="V89" s="8"/>
      <c r="W89" s="8"/>
      <c r="X89" s="8"/>
      <c r="Y89" s="8"/>
      <c r="Z89" s="8"/>
      <c r="AA89" s="8"/>
      <c r="AB89" s="8"/>
      <c r="AC89" s="8"/>
      <c r="AD89" s="8"/>
      <c r="AE89" s="8"/>
      <c r="AF89" s="8"/>
    </row>
    <row r="90" spans="1:32">
      <c r="A90" s="8"/>
      <c r="P90" s="8"/>
      <c r="Q90" s="8"/>
      <c r="R90" s="8"/>
      <c r="S90" s="8"/>
      <c r="T90" s="8"/>
      <c r="U90" s="8"/>
      <c r="V90" s="8"/>
      <c r="W90" s="8"/>
      <c r="X90" s="8"/>
      <c r="Y90" s="8"/>
      <c r="Z90" s="8"/>
      <c r="AA90" s="8"/>
      <c r="AB90" s="8"/>
      <c r="AC90" s="8"/>
      <c r="AD90" s="8"/>
      <c r="AE90" s="8"/>
      <c r="AF90" s="8"/>
    </row>
    <row r="91" spans="1:32">
      <c r="A91" s="8"/>
      <c r="P91" s="8"/>
      <c r="Q91" s="8"/>
      <c r="R91" s="8"/>
      <c r="S91" s="8"/>
      <c r="T91" s="8"/>
      <c r="U91" s="8"/>
      <c r="V91" s="8"/>
      <c r="W91" s="8"/>
      <c r="X91" s="8"/>
      <c r="Y91" s="8"/>
      <c r="Z91" s="8"/>
      <c r="AA91" s="8"/>
      <c r="AB91" s="8"/>
      <c r="AC91" s="8"/>
      <c r="AD91" s="8"/>
      <c r="AE91" s="8"/>
      <c r="AF91" s="8"/>
    </row>
    <row r="92" spans="1:32">
      <c r="A92" s="8"/>
      <c r="P92" s="8"/>
      <c r="Q92" s="8"/>
      <c r="R92" s="8"/>
      <c r="S92" s="8"/>
      <c r="T92" s="8"/>
      <c r="U92" s="8"/>
      <c r="V92" s="8"/>
      <c r="W92" s="8"/>
      <c r="X92" s="8"/>
      <c r="Y92" s="8"/>
      <c r="Z92" s="8"/>
      <c r="AA92" s="8"/>
      <c r="AB92" s="8"/>
      <c r="AC92" s="8"/>
      <c r="AD92" s="8"/>
      <c r="AE92" s="8"/>
      <c r="AF92" s="8"/>
    </row>
    <row r="93" spans="1:32">
      <c r="A93" s="8"/>
      <c r="P93" s="8"/>
      <c r="Q93" s="8"/>
      <c r="R93" s="8"/>
      <c r="S93" s="8"/>
      <c r="T93" s="8"/>
      <c r="U93" s="8"/>
      <c r="V93" s="8"/>
      <c r="W93" s="8"/>
      <c r="X93" s="8"/>
      <c r="Y93" s="8"/>
      <c r="Z93" s="8"/>
      <c r="AA93" s="8"/>
      <c r="AB93" s="8"/>
      <c r="AC93" s="8"/>
      <c r="AD93" s="8"/>
      <c r="AE93" s="8"/>
      <c r="AF93" s="8"/>
    </row>
    <row r="94" spans="1:32">
      <c r="A94" s="8"/>
      <c r="P94" s="8"/>
      <c r="Q94" s="8"/>
      <c r="R94" s="8"/>
      <c r="S94" s="8"/>
      <c r="T94" s="8"/>
      <c r="U94" s="8"/>
      <c r="V94" s="8"/>
      <c r="W94" s="8"/>
      <c r="X94" s="8"/>
      <c r="Y94" s="8"/>
      <c r="Z94" s="8"/>
      <c r="AA94" s="8"/>
      <c r="AB94" s="8"/>
      <c r="AC94" s="8"/>
      <c r="AD94" s="8"/>
      <c r="AE94" s="8"/>
      <c r="AF94" s="8"/>
    </row>
    <row r="95" spans="1:32">
      <c r="A95" s="8"/>
      <c r="P95" s="8"/>
      <c r="Q95" s="8"/>
      <c r="R95" s="8"/>
      <c r="S95" s="8"/>
      <c r="T95" s="8"/>
      <c r="U95" s="8"/>
      <c r="V95" s="8"/>
      <c r="W95" s="8"/>
      <c r="X95" s="8"/>
      <c r="Y95" s="8"/>
      <c r="Z95" s="8"/>
      <c r="AA95" s="8"/>
      <c r="AB95" s="8"/>
      <c r="AC95" s="8"/>
      <c r="AD95" s="8"/>
      <c r="AE95" s="8"/>
      <c r="AF95" s="8"/>
    </row>
    <row r="96" spans="1:32">
      <c r="A96" s="8"/>
      <c r="P96" s="8"/>
      <c r="Q96" s="8"/>
      <c r="R96" s="8"/>
      <c r="S96" s="8"/>
      <c r="T96" s="8"/>
      <c r="U96" s="8"/>
      <c r="V96" s="8"/>
      <c r="W96" s="8"/>
      <c r="X96" s="8"/>
      <c r="Y96" s="8"/>
      <c r="Z96" s="8"/>
      <c r="AA96" s="8"/>
      <c r="AB96" s="8"/>
      <c r="AC96" s="8"/>
      <c r="AD96" s="8"/>
      <c r="AE96" s="8"/>
      <c r="AF96" s="8"/>
    </row>
    <row r="97" spans="1:32">
      <c r="A97" s="8"/>
      <c r="P97" s="8"/>
      <c r="Q97" s="8"/>
      <c r="R97" s="8"/>
      <c r="S97" s="8"/>
      <c r="T97" s="8"/>
      <c r="U97" s="8"/>
      <c r="V97" s="8"/>
      <c r="W97" s="8"/>
      <c r="X97" s="8"/>
      <c r="Y97" s="8"/>
      <c r="Z97" s="8"/>
      <c r="AA97" s="8"/>
      <c r="AB97" s="8"/>
      <c r="AC97" s="8"/>
      <c r="AD97" s="8"/>
      <c r="AE97" s="8"/>
      <c r="AF97" s="8"/>
    </row>
    <row r="98" spans="1:32">
      <c r="A98" s="8"/>
      <c r="P98" s="8"/>
      <c r="Q98" s="8"/>
      <c r="R98" s="8"/>
      <c r="S98" s="8"/>
      <c r="T98" s="8"/>
      <c r="U98" s="8"/>
      <c r="V98" s="8"/>
      <c r="W98" s="8"/>
      <c r="X98" s="8"/>
      <c r="Y98" s="8"/>
      <c r="Z98" s="8"/>
      <c r="AA98" s="8"/>
      <c r="AB98" s="8"/>
      <c r="AC98" s="8"/>
      <c r="AD98" s="8"/>
      <c r="AE98" s="8"/>
      <c r="AF98" s="8"/>
    </row>
    <row r="99" spans="1:32">
      <c r="A99" s="8"/>
      <c r="P99" s="8"/>
      <c r="Q99" s="8"/>
      <c r="R99" s="8"/>
      <c r="S99" s="8"/>
      <c r="T99" s="8"/>
      <c r="U99" s="8"/>
      <c r="V99" s="8"/>
      <c r="W99" s="8"/>
      <c r="X99" s="8"/>
      <c r="Y99" s="8"/>
      <c r="Z99" s="8"/>
      <c r="AA99" s="8"/>
      <c r="AB99" s="8"/>
      <c r="AC99" s="8"/>
      <c r="AD99" s="8"/>
      <c r="AE99" s="8"/>
      <c r="AF99" s="8"/>
    </row>
    <row r="100" spans="1:32">
      <c r="A100" s="8"/>
      <c r="P100" s="8"/>
      <c r="Q100" s="8"/>
      <c r="R100" s="8"/>
      <c r="S100" s="8"/>
      <c r="T100" s="8"/>
      <c r="U100" s="8"/>
      <c r="V100" s="8"/>
      <c r="W100" s="8"/>
      <c r="X100" s="8"/>
      <c r="Y100" s="8"/>
      <c r="Z100" s="8"/>
      <c r="AA100" s="8"/>
      <c r="AB100" s="8"/>
      <c r="AC100" s="8"/>
      <c r="AD100" s="8"/>
      <c r="AE100" s="8"/>
      <c r="AF100" s="8"/>
    </row>
    <row r="101" spans="1:32">
      <c r="A101" s="8"/>
      <c r="P101" s="8"/>
      <c r="Q101" s="8"/>
      <c r="R101" s="8"/>
      <c r="S101" s="8"/>
      <c r="T101" s="8"/>
      <c r="U101" s="8"/>
      <c r="V101" s="8"/>
      <c r="W101" s="8"/>
      <c r="X101" s="8"/>
      <c r="Y101" s="8"/>
      <c r="Z101" s="8"/>
      <c r="AA101" s="8"/>
      <c r="AB101" s="8"/>
      <c r="AC101" s="8"/>
      <c r="AD101" s="8"/>
      <c r="AE101" s="8"/>
      <c r="AF101" s="8"/>
    </row>
    <row r="102" spans="1:32">
      <c r="A102" s="8"/>
      <c r="P102" s="8"/>
      <c r="Q102" s="8"/>
      <c r="R102" s="8"/>
      <c r="S102" s="8"/>
      <c r="T102" s="8"/>
      <c r="U102" s="8"/>
      <c r="V102" s="8"/>
      <c r="W102" s="8"/>
      <c r="X102" s="8"/>
      <c r="Y102" s="8"/>
      <c r="Z102" s="8"/>
      <c r="AA102" s="8"/>
      <c r="AB102" s="8"/>
      <c r="AC102" s="8"/>
      <c r="AD102" s="8"/>
      <c r="AE102" s="8"/>
      <c r="AF102" s="8"/>
    </row>
    <row r="103" spans="1:32">
      <c r="A103" s="8"/>
      <c r="P103" s="8"/>
      <c r="Q103" s="8"/>
      <c r="R103" s="8"/>
      <c r="S103" s="8"/>
      <c r="T103" s="8"/>
      <c r="U103" s="8"/>
      <c r="V103" s="8"/>
      <c r="W103" s="8"/>
      <c r="X103" s="8"/>
      <c r="Y103" s="8"/>
      <c r="Z103" s="8"/>
      <c r="AA103" s="8"/>
      <c r="AB103" s="8"/>
      <c r="AC103" s="8"/>
      <c r="AD103" s="8"/>
      <c r="AE103" s="8"/>
      <c r="AF103" s="8"/>
    </row>
    <row r="104" spans="1:32">
      <c r="A104" s="8"/>
      <c r="P104" s="8"/>
      <c r="Q104" s="8"/>
      <c r="R104" s="8"/>
      <c r="S104" s="8"/>
      <c r="T104" s="8"/>
      <c r="U104" s="8"/>
      <c r="V104" s="8"/>
      <c r="W104" s="8"/>
      <c r="X104" s="8"/>
      <c r="Y104" s="8"/>
      <c r="Z104" s="8"/>
      <c r="AA104" s="8"/>
      <c r="AB104" s="8"/>
      <c r="AC104" s="8"/>
      <c r="AD104" s="8"/>
      <c r="AE104" s="8"/>
      <c r="AF104" s="8"/>
    </row>
    <row r="105" spans="1:32">
      <c r="A105" s="8"/>
      <c r="P105" s="8"/>
      <c r="Q105" s="8"/>
      <c r="R105" s="8"/>
      <c r="S105" s="8"/>
      <c r="T105" s="8"/>
      <c r="U105" s="8"/>
      <c r="V105" s="8"/>
      <c r="W105" s="8"/>
      <c r="X105" s="8"/>
      <c r="Y105" s="8"/>
      <c r="Z105" s="8"/>
      <c r="AA105" s="8"/>
      <c r="AB105" s="8"/>
      <c r="AC105" s="8"/>
      <c r="AD105" s="8"/>
      <c r="AE105" s="8"/>
      <c r="AF105" s="8"/>
    </row>
    <row r="106" spans="1:32">
      <c r="A106" s="8"/>
      <c r="P106" s="8"/>
      <c r="Q106" s="8"/>
      <c r="R106" s="8"/>
      <c r="S106" s="8"/>
      <c r="T106" s="8"/>
      <c r="U106" s="8"/>
      <c r="V106" s="8"/>
      <c r="W106" s="8"/>
      <c r="X106" s="8"/>
      <c r="Y106" s="8"/>
      <c r="Z106" s="8"/>
      <c r="AA106" s="8"/>
      <c r="AB106" s="8"/>
      <c r="AC106" s="8"/>
      <c r="AD106" s="8"/>
      <c r="AE106" s="8"/>
      <c r="AF106" s="8"/>
    </row>
    <row r="107" spans="1:32">
      <c r="A107" s="8"/>
      <c r="P107" s="8"/>
      <c r="Q107" s="8"/>
      <c r="R107" s="8"/>
      <c r="S107" s="8"/>
      <c r="T107" s="8"/>
      <c r="U107" s="8"/>
      <c r="V107" s="8"/>
      <c r="W107" s="8"/>
      <c r="X107" s="8"/>
      <c r="Y107" s="8"/>
      <c r="Z107" s="8"/>
      <c r="AA107" s="8"/>
      <c r="AB107" s="8"/>
      <c r="AC107" s="8"/>
      <c r="AD107" s="8"/>
      <c r="AE107" s="8"/>
      <c r="AF107" s="8"/>
    </row>
    <row r="108" spans="1:32">
      <c r="A108" s="8"/>
      <c r="P108" s="8"/>
      <c r="Q108" s="8"/>
      <c r="R108" s="8"/>
      <c r="S108" s="8"/>
      <c r="T108" s="8"/>
      <c r="U108" s="8"/>
      <c r="V108" s="8"/>
      <c r="W108" s="8"/>
      <c r="X108" s="8"/>
      <c r="Y108" s="8"/>
      <c r="Z108" s="8"/>
      <c r="AA108" s="8"/>
      <c r="AB108" s="8"/>
      <c r="AC108" s="8"/>
      <c r="AD108" s="8"/>
      <c r="AE108" s="8"/>
      <c r="AF108" s="8"/>
    </row>
    <row r="109" spans="1:32">
      <c r="A109" s="8"/>
      <c r="P109" s="8"/>
      <c r="Q109" s="8"/>
      <c r="R109" s="8"/>
      <c r="S109" s="8"/>
      <c r="T109" s="8"/>
      <c r="U109" s="8"/>
      <c r="V109" s="8"/>
      <c r="W109" s="8"/>
      <c r="X109" s="8"/>
      <c r="Y109" s="8"/>
      <c r="Z109" s="8"/>
      <c r="AA109" s="8"/>
      <c r="AB109" s="8"/>
      <c r="AC109" s="8"/>
      <c r="AD109" s="8"/>
      <c r="AE109" s="8"/>
      <c r="AF109" s="8"/>
    </row>
    <row r="110" spans="1:32">
      <c r="A110" s="8"/>
      <c r="P110" s="8"/>
      <c r="Q110" s="8"/>
      <c r="R110" s="8"/>
      <c r="S110" s="8"/>
      <c r="T110" s="8"/>
      <c r="U110" s="8"/>
      <c r="V110" s="8"/>
      <c r="W110" s="8"/>
      <c r="X110" s="8"/>
      <c r="Y110" s="8"/>
      <c r="Z110" s="8"/>
      <c r="AA110" s="8"/>
      <c r="AB110" s="8"/>
      <c r="AC110" s="8"/>
      <c r="AD110" s="8"/>
      <c r="AE110" s="8"/>
      <c r="AF110" s="8"/>
    </row>
    <row r="111" spans="1:32">
      <c r="A111" s="8"/>
      <c r="P111" s="8"/>
      <c r="Q111" s="8"/>
      <c r="R111" s="8"/>
      <c r="S111" s="8"/>
      <c r="T111" s="8"/>
      <c r="U111" s="8"/>
      <c r="V111" s="8"/>
      <c r="W111" s="8"/>
      <c r="X111" s="8"/>
      <c r="Y111" s="8"/>
      <c r="Z111" s="8"/>
      <c r="AA111" s="8"/>
      <c r="AB111" s="8"/>
      <c r="AC111" s="8"/>
      <c r="AD111" s="8"/>
      <c r="AE111" s="8"/>
      <c r="AF111" s="8"/>
    </row>
    <row r="112" spans="1:32">
      <c r="A112" s="8"/>
      <c r="P112" s="8"/>
      <c r="Q112" s="8"/>
      <c r="R112" s="8"/>
      <c r="S112" s="8"/>
      <c r="T112" s="8"/>
      <c r="U112" s="8"/>
      <c r="V112" s="8"/>
      <c r="W112" s="8"/>
      <c r="X112" s="8"/>
      <c r="Y112" s="8"/>
      <c r="Z112" s="8"/>
      <c r="AA112" s="8"/>
      <c r="AB112" s="8"/>
      <c r="AC112" s="8"/>
      <c r="AD112" s="8"/>
      <c r="AE112" s="8"/>
      <c r="AF112" s="8"/>
    </row>
    <row r="113" spans="1:32">
      <c r="A113" s="8"/>
      <c r="P113" s="8"/>
      <c r="Q113" s="8"/>
      <c r="R113" s="8"/>
      <c r="S113" s="8"/>
      <c r="T113" s="8"/>
      <c r="U113" s="8"/>
      <c r="V113" s="8"/>
      <c r="W113" s="8"/>
      <c r="X113" s="8"/>
      <c r="Y113" s="8"/>
      <c r="Z113" s="8"/>
      <c r="AA113" s="8"/>
      <c r="AB113" s="8"/>
      <c r="AC113" s="8"/>
      <c r="AD113" s="8"/>
      <c r="AE113" s="8"/>
      <c r="AF113" s="8"/>
    </row>
    <row r="114" spans="1:32">
      <c r="A114" s="8"/>
      <c r="P114" s="8"/>
      <c r="Q114" s="8"/>
      <c r="R114" s="8"/>
      <c r="S114" s="8"/>
      <c r="T114" s="8"/>
      <c r="U114" s="8"/>
      <c r="V114" s="8"/>
      <c r="W114" s="8"/>
      <c r="X114" s="8"/>
      <c r="Y114" s="8"/>
      <c r="Z114" s="8"/>
      <c r="AA114" s="8"/>
      <c r="AB114" s="8"/>
      <c r="AC114" s="8"/>
      <c r="AD114" s="8"/>
      <c r="AE114" s="8"/>
      <c r="AF114" s="8"/>
    </row>
    <row r="115" spans="1:32">
      <c r="A115" s="8"/>
      <c r="P115" s="8"/>
      <c r="Q115" s="8"/>
      <c r="R115" s="8"/>
      <c r="S115" s="8"/>
      <c r="T115" s="8"/>
      <c r="U115" s="8"/>
      <c r="V115" s="8"/>
      <c r="W115" s="8"/>
      <c r="X115" s="8"/>
      <c r="Y115" s="8"/>
      <c r="Z115" s="8"/>
      <c r="AA115" s="8"/>
      <c r="AB115" s="8"/>
      <c r="AC115" s="8"/>
      <c r="AD115" s="8"/>
      <c r="AE115" s="8"/>
      <c r="AF115" s="8"/>
    </row>
    <row r="116" spans="1:32">
      <c r="A116" s="8"/>
      <c r="P116" s="8"/>
      <c r="Q116" s="8"/>
      <c r="R116" s="8"/>
      <c r="S116" s="8"/>
      <c r="T116" s="8"/>
      <c r="U116" s="8"/>
      <c r="V116" s="8"/>
      <c r="W116" s="8"/>
      <c r="X116" s="8"/>
      <c r="Y116" s="8"/>
      <c r="Z116" s="8"/>
      <c r="AA116" s="8"/>
      <c r="AB116" s="8"/>
      <c r="AC116" s="8"/>
      <c r="AD116" s="8"/>
      <c r="AE116" s="8"/>
      <c r="AF116" s="8"/>
    </row>
    <row r="117" spans="1:32">
      <c r="A117" s="8"/>
      <c r="P117" s="8"/>
      <c r="Q117" s="8"/>
      <c r="R117" s="8"/>
      <c r="S117" s="8"/>
      <c r="T117" s="8"/>
      <c r="U117" s="8"/>
      <c r="V117" s="8"/>
      <c r="W117" s="8"/>
      <c r="X117" s="8"/>
      <c r="Y117" s="8"/>
      <c r="Z117" s="8"/>
      <c r="AA117" s="8"/>
      <c r="AB117" s="8"/>
      <c r="AC117" s="8"/>
      <c r="AD117" s="8"/>
      <c r="AE117" s="8"/>
      <c r="AF117" s="8"/>
    </row>
    <row r="118" spans="1:32">
      <c r="A118" s="8"/>
      <c r="P118" s="8"/>
      <c r="Q118" s="8"/>
      <c r="R118" s="8"/>
      <c r="S118" s="8"/>
      <c r="T118" s="8"/>
      <c r="U118" s="8"/>
      <c r="V118" s="8"/>
      <c r="W118" s="8"/>
      <c r="X118" s="8"/>
      <c r="Y118" s="8"/>
      <c r="Z118" s="8"/>
      <c r="AA118" s="8"/>
      <c r="AB118" s="8"/>
      <c r="AC118" s="8"/>
      <c r="AD118" s="8"/>
      <c r="AE118" s="8"/>
      <c r="AF118" s="8"/>
    </row>
    <row r="119" spans="1:32">
      <c r="A119" s="8"/>
      <c r="P119" s="8"/>
      <c r="Q119" s="8"/>
      <c r="R119" s="8"/>
      <c r="S119" s="8"/>
      <c r="T119" s="8"/>
      <c r="U119" s="8"/>
      <c r="V119" s="8"/>
      <c r="W119" s="8"/>
      <c r="X119" s="8"/>
      <c r="Y119" s="8"/>
      <c r="Z119" s="8"/>
      <c r="AA119" s="8"/>
      <c r="AB119" s="8"/>
      <c r="AC119" s="8"/>
      <c r="AD119" s="8"/>
      <c r="AE119" s="8"/>
      <c r="AF119" s="8"/>
    </row>
    <row r="120" spans="1:32">
      <c r="A120" s="8"/>
      <c r="P120" s="8"/>
      <c r="Q120" s="8"/>
      <c r="R120" s="8"/>
      <c r="S120" s="8"/>
      <c r="T120" s="8"/>
      <c r="U120" s="8"/>
      <c r="V120" s="8"/>
      <c r="W120" s="8"/>
      <c r="X120" s="8"/>
      <c r="Y120" s="8"/>
      <c r="Z120" s="8"/>
      <c r="AA120" s="8"/>
      <c r="AB120" s="8"/>
      <c r="AC120" s="8"/>
      <c r="AD120" s="8"/>
      <c r="AE120" s="8"/>
      <c r="AF120" s="8"/>
    </row>
    <row r="121" spans="1:32">
      <c r="A121" s="8"/>
      <c r="P121" s="8"/>
      <c r="Q121" s="8"/>
      <c r="R121" s="8"/>
      <c r="S121" s="8"/>
      <c r="T121" s="8"/>
      <c r="U121" s="8"/>
      <c r="V121" s="8"/>
      <c r="W121" s="8"/>
      <c r="X121" s="8"/>
      <c r="Y121" s="8"/>
      <c r="Z121" s="8"/>
      <c r="AA121" s="8"/>
      <c r="AB121" s="8"/>
      <c r="AC121" s="8"/>
      <c r="AD121" s="8"/>
      <c r="AE121" s="8"/>
      <c r="AF121" s="8"/>
    </row>
    <row r="122" spans="1:32">
      <c r="A122" s="8"/>
      <c r="P122" s="8"/>
      <c r="Q122" s="8"/>
      <c r="R122" s="8"/>
      <c r="S122" s="8"/>
      <c r="T122" s="8"/>
      <c r="U122" s="8"/>
      <c r="V122" s="8"/>
      <c r="W122" s="8"/>
      <c r="X122" s="8"/>
      <c r="Y122" s="8"/>
      <c r="Z122" s="8"/>
      <c r="AA122" s="8"/>
      <c r="AB122" s="8"/>
      <c r="AC122" s="8"/>
      <c r="AD122" s="8"/>
      <c r="AE122" s="8"/>
      <c r="AF122" s="8"/>
    </row>
    <row r="123" spans="1:32">
      <c r="A123" s="8"/>
      <c r="P123" s="8"/>
      <c r="Q123" s="8"/>
      <c r="R123" s="8"/>
      <c r="S123" s="8"/>
      <c r="T123" s="8"/>
      <c r="U123" s="8"/>
      <c r="V123" s="8"/>
      <c r="W123" s="8"/>
      <c r="X123" s="8"/>
      <c r="Y123" s="8"/>
      <c r="Z123" s="8"/>
      <c r="AA123" s="8"/>
      <c r="AB123" s="8"/>
      <c r="AC123" s="8"/>
      <c r="AD123" s="8"/>
      <c r="AE123" s="8"/>
      <c r="AF123" s="8"/>
    </row>
    <row r="124" spans="1:32">
      <c r="A124" s="8"/>
      <c r="P124" s="8"/>
      <c r="Q124" s="8"/>
      <c r="R124" s="8"/>
      <c r="S124" s="8"/>
      <c r="T124" s="8"/>
      <c r="U124" s="8"/>
      <c r="V124" s="8"/>
      <c r="W124" s="8"/>
      <c r="X124" s="8"/>
      <c r="Y124" s="8"/>
      <c r="Z124" s="8"/>
      <c r="AA124" s="8"/>
      <c r="AB124" s="8"/>
      <c r="AC124" s="8"/>
      <c r="AD124" s="8"/>
      <c r="AE124" s="8"/>
      <c r="AF124" s="8"/>
    </row>
    <row r="125" spans="1:32">
      <c r="A125" s="8"/>
      <c r="P125" s="8"/>
      <c r="Q125" s="8"/>
      <c r="R125" s="8"/>
      <c r="S125" s="8"/>
      <c r="T125" s="8"/>
      <c r="U125" s="8"/>
      <c r="V125" s="8"/>
      <c r="W125" s="8"/>
      <c r="X125" s="8"/>
      <c r="Y125" s="8"/>
      <c r="Z125" s="8"/>
      <c r="AA125" s="8"/>
      <c r="AB125" s="8"/>
      <c r="AC125" s="8"/>
      <c r="AD125" s="8"/>
      <c r="AE125" s="8"/>
      <c r="AF125" s="8"/>
    </row>
    <row r="126" spans="1:32">
      <c r="A126" s="8"/>
      <c r="P126" s="8"/>
      <c r="Q126" s="8"/>
      <c r="R126" s="8"/>
      <c r="S126" s="8"/>
      <c r="T126" s="8"/>
      <c r="U126" s="8"/>
      <c r="V126" s="8"/>
      <c r="W126" s="8"/>
      <c r="X126" s="8"/>
      <c r="Y126" s="8"/>
      <c r="Z126" s="8"/>
      <c r="AA126" s="8"/>
      <c r="AB126" s="8"/>
      <c r="AC126" s="8"/>
      <c r="AD126" s="8"/>
      <c r="AE126" s="8"/>
      <c r="AF126" s="8"/>
    </row>
    <row r="127" spans="1:32">
      <c r="A127" s="8"/>
      <c r="P127" s="8"/>
      <c r="Q127" s="8"/>
      <c r="R127" s="8"/>
      <c r="S127" s="8"/>
      <c r="T127" s="8"/>
      <c r="U127" s="8"/>
      <c r="V127" s="8"/>
      <c r="W127" s="8"/>
      <c r="X127" s="8"/>
      <c r="Y127" s="8"/>
      <c r="Z127" s="8"/>
      <c r="AA127" s="8"/>
      <c r="AB127" s="8"/>
      <c r="AC127" s="8"/>
      <c r="AD127" s="8"/>
      <c r="AE127" s="8"/>
      <c r="AF127" s="8"/>
    </row>
    <row r="128" spans="1:32">
      <c r="A128" s="8"/>
      <c r="P128" s="8"/>
      <c r="Q128" s="8"/>
      <c r="R128" s="8"/>
      <c r="S128" s="8"/>
      <c r="T128" s="8"/>
      <c r="U128" s="8"/>
      <c r="V128" s="8"/>
      <c r="W128" s="8"/>
      <c r="X128" s="8"/>
      <c r="Y128" s="8"/>
      <c r="Z128" s="8"/>
      <c r="AA128" s="8"/>
      <c r="AB128" s="8"/>
      <c r="AC128" s="8"/>
      <c r="AD128" s="8"/>
      <c r="AE128" s="8"/>
      <c r="AF128" s="8"/>
    </row>
    <row r="129" spans="1:32">
      <c r="A129" s="8"/>
      <c r="P129" s="8"/>
      <c r="Q129" s="8"/>
      <c r="R129" s="8"/>
      <c r="S129" s="8"/>
      <c r="T129" s="8"/>
      <c r="U129" s="8"/>
      <c r="V129" s="8"/>
      <c r="W129" s="8"/>
      <c r="X129" s="8"/>
      <c r="Y129" s="8"/>
      <c r="Z129" s="8"/>
      <c r="AA129" s="8"/>
      <c r="AB129" s="8"/>
      <c r="AC129" s="8"/>
      <c r="AD129" s="8"/>
      <c r="AE129" s="8"/>
      <c r="AF129" s="8"/>
    </row>
    <row r="130" spans="1:32">
      <c r="A130" s="8"/>
      <c r="P130" s="8"/>
      <c r="Q130" s="8"/>
      <c r="R130" s="8"/>
      <c r="S130" s="8"/>
      <c r="T130" s="8"/>
      <c r="U130" s="8"/>
      <c r="V130" s="8"/>
      <c r="W130" s="8"/>
      <c r="X130" s="8"/>
      <c r="Y130" s="8"/>
      <c r="Z130" s="8"/>
      <c r="AA130" s="8"/>
      <c r="AB130" s="8"/>
      <c r="AC130" s="8"/>
      <c r="AD130" s="8"/>
      <c r="AE130" s="8"/>
      <c r="AF130" s="8"/>
    </row>
    <row r="131" spans="1:32">
      <c r="A131" s="8"/>
      <c r="P131" s="8"/>
      <c r="Q131" s="8"/>
      <c r="R131" s="8"/>
      <c r="S131" s="8"/>
      <c r="T131" s="8"/>
      <c r="U131" s="8"/>
      <c r="V131" s="8"/>
      <c r="W131" s="8"/>
      <c r="X131" s="8"/>
      <c r="Y131" s="8"/>
      <c r="Z131" s="8"/>
      <c r="AA131" s="8"/>
      <c r="AB131" s="8"/>
      <c r="AC131" s="8"/>
      <c r="AD131" s="8"/>
      <c r="AE131" s="8"/>
      <c r="AF131" s="8"/>
    </row>
    <row r="132" spans="1:32">
      <c r="A132" s="8"/>
      <c r="P132" s="8"/>
      <c r="Q132" s="8"/>
      <c r="R132" s="8"/>
      <c r="S132" s="8"/>
      <c r="T132" s="8"/>
      <c r="U132" s="8"/>
      <c r="V132" s="8"/>
      <c r="W132" s="8"/>
      <c r="X132" s="8"/>
      <c r="Y132" s="8"/>
      <c r="Z132" s="8"/>
      <c r="AA132" s="8"/>
      <c r="AB132" s="8"/>
      <c r="AC132" s="8"/>
      <c r="AD132" s="8"/>
      <c r="AE132" s="8"/>
      <c r="AF132" s="8"/>
    </row>
    <row r="133" spans="1:32">
      <c r="A133" s="8"/>
      <c r="P133" s="8"/>
      <c r="Q133" s="8"/>
      <c r="R133" s="8"/>
      <c r="S133" s="8"/>
      <c r="T133" s="8"/>
      <c r="U133" s="8"/>
      <c r="V133" s="8"/>
      <c r="W133" s="8"/>
      <c r="X133" s="8"/>
      <c r="Y133" s="8"/>
      <c r="Z133" s="8"/>
      <c r="AA133" s="8"/>
      <c r="AB133" s="8"/>
      <c r="AC133" s="8"/>
      <c r="AD133" s="8"/>
      <c r="AE133" s="8"/>
      <c r="AF133" s="8"/>
    </row>
    <row r="134" spans="1:32">
      <c r="A134" s="8"/>
      <c r="P134" s="8"/>
      <c r="Q134" s="8"/>
      <c r="R134" s="8"/>
      <c r="S134" s="8"/>
      <c r="T134" s="8"/>
      <c r="U134" s="8"/>
      <c r="V134" s="8"/>
      <c r="W134" s="8"/>
      <c r="X134" s="8"/>
      <c r="Y134" s="8"/>
      <c r="Z134" s="8"/>
      <c r="AA134" s="8"/>
      <c r="AB134" s="8"/>
      <c r="AC134" s="8"/>
      <c r="AD134" s="8"/>
      <c r="AE134" s="8"/>
      <c r="AF134" s="8"/>
    </row>
    <row r="135" spans="1:32">
      <c r="A135" s="8"/>
      <c r="P135" s="8"/>
      <c r="Q135" s="8"/>
      <c r="R135" s="8"/>
      <c r="S135" s="8"/>
      <c r="T135" s="8"/>
      <c r="U135" s="8"/>
      <c r="V135" s="8"/>
      <c r="W135" s="8"/>
      <c r="X135" s="8"/>
      <c r="Y135" s="8"/>
      <c r="Z135" s="8"/>
      <c r="AA135" s="8"/>
      <c r="AB135" s="8"/>
      <c r="AC135" s="8"/>
      <c r="AD135" s="8"/>
      <c r="AE135" s="8"/>
      <c r="AF135" s="8"/>
    </row>
    <row r="136" spans="1:32">
      <c r="A136" s="8"/>
      <c r="P136" s="8"/>
      <c r="Q136" s="8"/>
      <c r="R136" s="8"/>
      <c r="S136" s="8"/>
      <c r="T136" s="8"/>
      <c r="U136" s="8"/>
      <c r="V136" s="8"/>
      <c r="W136" s="8"/>
      <c r="X136" s="8"/>
      <c r="Y136" s="8"/>
      <c r="Z136" s="8"/>
      <c r="AA136" s="8"/>
      <c r="AB136" s="8"/>
      <c r="AC136" s="8"/>
      <c r="AD136" s="8"/>
      <c r="AE136" s="8"/>
      <c r="AF136" s="8"/>
    </row>
    <row r="137" spans="1:32">
      <c r="A137" s="8"/>
      <c r="P137" s="8"/>
      <c r="Q137" s="8"/>
      <c r="R137" s="8"/>
      <c r="S137" s="8"/>
      <c r="T137" s="8"/>
      <c r="U137" s="8"/>
      <c r="V137" s="8"/>
      <c r="W137" s="8"/>
      <c r="X137" s="8"/>
      <c r="Y137" s="8"/>
      <c r="Z137" s="8"/>
      <c r="AA137" s="8"/>
      <c r="AB137" s="8"/>
      <c r="AC137" s="8"/>
      <c r="AD137" s="8"/>
      <c r="AE137" s="8"/>
      <c r="AF137" s="8"/>
    </row>
    <row r="138" spans="1:32">
      <c r="A138" s="8"/>
      <c r="P138" s="8"/>
      <c r="Q138" s="8"/>
      <c r="R138" s="8"/>
      <c r="S138" s="8"/>
      <c r="T138" s="8"/>
      <c r="U138" s="8"/>
      <c r="V138" s="8"/>
      <c r="W138" s="8"/>
      <c r="X138" s="8"/>
      <c r="Y138" s="8"/>
      <c r="Z138" s="8"/>
      <c r="AA138" s="8"/>
      <c r="AB138" s="8"/>
      <c r="AC138" s="8"/>
      <c r="AD138" s="8"/>
      <c r="AE138" s="8"/>
      <c r="AF138" s="8"/>
    </row>
    <row r="139" spans="1:32">
      <c r="A139" s="8"/>
      <c r="P139" s="8"/>
      <c r="Q139" s="8"/>
      <c r="R139" s="8"/>
      <c r="S139" s="8"/>
      <c r="T139" s="8"/>
      <c r="U139" s="8"/>
      <c r="V139" s="8"/>
      <c r="W139" s="8"/>
      <c r="X139" s="8"/>
      <c r="Y139" s="8"/>
      <c r="Z139" s="8"/>
      <c r="AA139" s="8"/>
      <c r="AB139" s="8"/>
      <c r="AC139" s="8"/>
      <c r="AD139" s="8"/>
      <c r="AE139" s="8"/>
      <c r="AF139" s="8"/>
    </row>
    <row r="140" spans="1:32">
      <c r="A140" s="8"/>
      <c r="P140" s="8"/>
      <c r="Q140" s="8"/>
      <c r="R140" s="8"/>
      <c r="S140" s="8"/>
      <c r="T140" s="8"/>
      <c r="U140" s="8"/>
      <c r="V140" s="8"/>
      <c r="W140" s="8"/>
      <c r="X140" s="8"/>
      <c r="Y140" s="8"/>
      <c r="Z140" s="8"/>
      <c r="AA140" s="8"/>
      <c r="AB140" s="8"/>
      <c r="AC140" s="8"/>
      <c r="AD140" s="8"/>
      <c r="AE140" s="8"/>
      <c r="AF140" s="8"/>
    </row>
    <row r="141" spans="1:32">
      <c r="A141" s="8"/>
      <c r="P141" s="8"/>
      <c r="Q141" s="8"/>
      <c r="R141" s="8"/>
      <c r="S141" s="8"/>
      <c r="T141" s="8"/>
      <c r="U141" s="8"/>
      <c r="V141" s="8"/>
      <c r="W141" s="8"/>
      <c r="X141" s="8"/>
      <c r="Y141" s="8"/>
      <c r="Z141" s="8"/>
      <c r="AA141" s="8"/>
      <c r="AB141" s="8"/>
      <c r="AC141" s="8"/>
      <c r="AD141" s="8"/>
      <c r="AE141" s="8"/>
      <c r="AF141" s="8"/>
    </row>
    <row r="142" spans="1:32">
      <c r="A142" s="8"/>
      <c r="P142" s="8"/>
      <c r="Q142" s="8"/>
      <c r="R142" s="8"/>
      <c r="S142" s="8"/>
      <c r="T142" s="8"/>
      <c r="U142" s="8"/>
      <c r="V142" s="8"/>
      <c r="W142" s="8"/>
      <c r="X142" s="8"/>
      <c r="Y142" s="8"/>
      <c r="Z142" s="8"/>
      <c r="AA142" s="8"/>
      <c r="AB142" s="8"/>
      <c r="AC142" s="8"/>
      <c r="AD142" s="8"/>
      <c r="AE142" s="8"/>
      <c r="AF142" s="8"/>
    </row>
    <row r="143" spans="1:32">
      <c r="A143" s="8"/>
      <c r="P143" s="8"/>
      <c r="Q143" s="8"/>
      <c r="R143" s="8"/>
      <c r="S143" s="8"/>
      <c r="T143" s="8"/>
      <c r="U143" s="8"/>
      <c r="V143" s="8"/>
      <c r="W143" s="8"/>
      <c r="X143" s="8"/>
      <c r="Y143" s="8"/>
      <c r="Z143" s="8"/>
      <c r="AA143" s="8"/>
      <c r="AB143" s="8"/>
      <c r="AC143" s="8"/>
      <c r="AD143" s="8"/>
      <c r="AE143" s="8"/>
      <c r="AF143" s="8"/>
    </row>
    <row r="144" spans="1:32">
      <c r="A144" s="8"/>
      <c r="P144" s="8"/>
      <c r="Q144" s="8"/>
      <c r="R144" s="8"/>
      <c r="S144" s="8"/>
      <c r="T144" s="8"/>
      <c r="U144" s="8"/>
      <c r="V144" s="8"/>
      <c r="W144" s="8"/>
      <c r="X144" s="8"/>
      <c r="Y144" s="8"/>
      <c r="Z144" s="8"/>
      <c r="AA144" s="8"/>
      <c r="AB144" s="8"/>
      <c r="AC144" s="8"/>
      <c r="AD144" s="8"/>
      <c r="AE144" s="8"/>
      <c r="AF144" s="8"/>
    </row>
    <row r="145" spans="1:32">
      <c r="A145" s="8"/>
      <c r="P145" s="8"/>
      <c r="Q145" s="8"/>
      <c r="R145" s="8"/>
      <c r="S145" s="8"/>
      <c r="T145" s="8"/>
      <c r="U145" s="8"/>
      <c r="V145" s="8"/>
      <c r="W145" s="8"/>
      <c r="X145" s="8"/>
      <c r="Y145" s="8"/>
      <c r="Z145" s="8"/>
      <c r="AA145" s="8"/>
      <c r="AB145" s="8"/>
      <c r="AC145" s="8"/>
      <c r="AD145" s="8"/>
      <c r="AE145" s="8"/>
      <c r="AF145" s="8"/>
    </row>
    <row r="146" spans="1:32">
      <c r="A146" s="8"/>
      <c r="P146" s="8"/>
      <c r="Q146" s="8"/>
      <c r="R146" s="8"/>
      <c r="S146" s="8"/>
      <c r="T146" s="8"/>
      <c r="U146" s="8"/>
      <c r="V146" s="8"/>
      <c r="W146" s="8"/>
      <c r="X146" s="8"/>
      <c r="Y146" s="8"/>
      <c r="Z146" s="8"/>
      <c r="AA146" s="8"/>
      <c r="AB146" s="8"/>
      <c r="AC146" s="8"/>
      <c r="AD146" s="8"/>
      <c r="AE146" s="8"/>
      <c r="AF146" s="8"/>
    </row>
    <row r="147" spans="1:32">
      <c r="A147" s="8"/>
      <c r="P147" s="8"/>
      <c r="Q147" s="8"/>
      <c r="R147" s="8"/>
      <c r="S147" s="8"/>
      <c r="T147" s="8"/>
      <c r="U147" s="8"/>
      <c r="V147" s="8"/>
      <c r="W147" s="8"/>
      <c r="X147" s="8"/>
      <c r="Y147" s="8"/>
      <c r="Z147" s="8"/>
      <c r="AA147" s="8"/>
      <c r="AB147" s="8"/>
      <c r="AC147" s="8"/>
      <c r="AD147" s="8"/>
      <c r="AE147" s="8"/>
      <c r="AF147" s="8"/>
    </row>
    <row r="148" spans="1:32">
      <c r="A148" s="8"/>
      <c r="P148" s="8"/>
      <c r="Q148" s="8"/>
      <c r="R148" s="8"/>
      <c r="S148" s="8"/>
      <c r="T148" s="8"/>
      <c r="U148" s="8"/>
      <c r="V148" s="8"/>
      <c r="W148" s="8"/>
      <c r="X148" s="8"/>
      <c r="Y148" s="8"/>
      <c r="Z148" s="8"/>
      <c r="AA148" s="8"/>
      <c r="AB148" s="8"/>
      <c r="AC148" s="8"/>
      <c r="AD148" s="8"/>
      <c r="AE148" s="8"/>
      <c r="AF148" s="8"/>
    </row>
    <row r="149" spans="1:32">
      <c r="A149" s="8"/>
      <c r="P149" s="8"/>
      <c r="Q149" s="8"/>
      <c r="R149" s="8"/>
      <c r="S149" s="8"/>
      <c r="T149" s="8"/>
      <c r="U149" s="8"/>
      <c r="V149" s="8"/>
      <c r="W149" s="8"/>
      <c r="X149" s="8"/>
      <c r="Y149" s="8"/>
      <c r="Z149" s="8"/>
      <c r="AA149" s="8"/>
      <c r="AB149" s="8"/>
      <c r="AC149" s="8"/>
      <c r="AD149" s="8"/>
      <c r="AE149" s="8"/>
      <c r="AF149" s="8"/>
    </row>
    <row r="150" spans="1:32">
      <c r="A150" s="8"/>
      <c r="P150" s="8"/>
      <c r="Q150" s="8"/>
      <c r="R150" s="8"/>
      <c r="S150" s="8"/>
      <c r="T150" s="8"/>
      <c r="U150" s="8"/>
      <c r="V150" s="8"/>
      <c r="W150" s="8"/>
      <c r="X150" s="8"/>
      <c r="Y150" s="8"/>
      <c r="Z150" s="8"/>
      <c r="AA150" s="8"/>
      <c r="AB150" s="8"/>
      <c r="AC150" s="8"/>
      <c r="AD150" s="8"/>
      <c r="AE150" s="8"/>
      <c r="AF150" s="8"/>
    </row>
    <row r="151" spans="1:32">
      <c r="A151" s="8"/>
      <c r="P151" s="8"/>
      <c r="Q151" s="8"/>
      <c r="R151" s="8"/>
      <c r="S151" s="8"/>
      <c r="T151" s="8"/>
      <c r="U151" s="8"/>
      <c r="V151" s="8"/>
      <c r="W151" s="8"/>
      <c r="X151" s="8"/>
      <c r="Y151" s="8"/>
      <c r="Z151" s="8"/>
      <c r="AA151" s="8"/>
      <c r="AB151" s="8"/>
      <c r="AC151" s="8"/>
      <c r="AD151" s="8"/>
      <c r="AE151" s="8"/>
      <c r="AF151" s="8"/>
    </row>
    <row r="152" spans="1:32">
      <c r="A152" s="8"/>
      <c r="P152" s="8"/>
      <c r="Q152" s="8"/>
      <c r="R152" s="8"/>
      <c r="S152" s="8"/>
      <c r="T152" s="8"/>
      <c r="U152" s="8"/>
      <c r="V152" s="8"/>
      <c r="W152" s="8"/>
      <c r="X152" s="8"/>
      <c r="Y152" s="8"/>
      <c r="Z152" s="8"/>
      <c r="AA152" s="8"/>
      <c r="AB152" s="8"/>
      <c r="AC152" s="8"/>
      <c r="AD152" s="8"/>
      <c r="AE152" s="8"/>
      <c r="AF152" s="8"/>
    </row>
    <row r="153" spans="1:32">
      <c r="A153" s="8"/>
      <c r="P153" s="8"/>
      <c r="Q153" s="8"/>
      <c r="R153" s="8"/>
      <c r="S153" s="8"/>
      <c r="T153" s="8"/>
      <c r="U153" s="8"/>
      <c r="V153" s="8"/>
      <c r="W153" s="8"/>
      <c r="X153" s="8"/>
      <c r="Y153" s="8"/>
      <c r="Z153" s="8"/>
      <c r="AA153" s="8"/>
      <c r="AB153" s="8"/>
      <c r="AC153" s="8"/>
      <c r="AD153" s="8"/>
      <c r="AE153" s="8"/>
      <c r="AF153" s="8"/>
    </row>
    <row r="154" spans="1:32">
      <c r="A154" s="8"/>
      <c r="P154" s="8"/>
      <c r="Q154" s="8"/>
      <c r="R154" s="8"/>
      <c r="S154" s="8"/>
      <c r="T154" s="8"/>
      <c r="U154" s="8"/>
      <c r="V154" s="8"/>
      <c r="W154" s="8"/>
      <c r="X154" s="8"/>
      <c r="Y154" s="8"/>
      <c r="Z154" s="8"/>
      <c r="AA154" s="8"/>
      <c r="AB154" s="8"/>
      <c r="AC154" s="8"/>
      <c r="AD154" s="8"/>
      <c r="AE154" s="8"/>
      <c r="AF154" s="8"/>
    </row>
    <row r="155" spans="1:32">
      <c r="A155" s="8"/>
      <c r="P155" s="8"/>
      <c r="Q155" s="8"/>
      <c r="R155" s="8"/>
      <c r="S155" s="8"/>
      <c r="T155" s="8"/>
      <c r="U155" s="8"/>
      <c r="V155" s="8"/>
      <c r="W155" s="8"/>
      <c r="X155" s="8"/>
      <c r="Y155" s="8"/>
      <c r="Z155" s="8"/>
      <c r="AA155" s="8"/>
      <c r="AB155" s="8"/>
      <c r="AC155" s="8"/>
      <c r="AD155" s="8"/>
      <c r="AE155" s="8"/>
      <c r="AF155" s="8"/>
    </row>
    <row r="156" spans="1:32">
      <c r="A156" s="8"/>
      <c r="P156" s="8"/>
      <c r="Q156" s="8"/>
      <c r="R156" s="8"/>
      <c r="S156" s="8"/>
      <c r="T156" s="8"/>
      <c r="U156" s="8"/>
      <c r="V156" s="8"/>
      <c r="W156" s="8"/>
      <c r="X156" s="8"/>
      <c r="Y156" s="8"/>
      <c r="Z156" s="8"/>
      <c r="AA156" s="8"/>
      <c r="AB156" s="8"/>
      <c r="AC156" s="8"/>
      <c r="AD156" s="8"/>
      <c r="AE156" s="8"/>
      <c r="AF156" s="8"/>
    </row>
    <row r="157" spans="1:32">
      <c r="A157" s="8"/>
      <c r="P157" s="8"/>
      <c r="Q157" s="8"/>
      <c r="R157" s="8"/>
      <c r="S157" s="8"/>
      <c r="T157" s="8"/>
      <c r="U157" s="8"/>
      <c r="V157" s="8"/>
      <c r="W157" s="8"/>
      <c r="X157" s="8"/>
      <c r="Y157" s="8"/>
      <c r="Z157" s="8"/>
      <c r="AA157" s="8"/>
      <c r="AB157" s="8"/>
      <c r="AC157" s="8"/>
      <c r="AD157" s="8"/>
      <c r="AE157" s="8"/>
      <c r="AF157" s="8"/>
    </row>
    <row r="158" spans="1:32">
      <c r="A158" s="8"/>
      <c r="P158" s="8"/>
      <c r="Q158" s="8"/>
      <c r="R158" s="8"/>
      <c r="S158" s="8"/>
      <c r="T158" s="8"/>
      <c r="U158" s="8"/>
      <c r="V158" s="8"/>
      <c r="W158" s="8"/>
      <c r="X158" s="8"/>
      <c r="Y158" s="8"/>
      <c r="Z158" s="8"/>
      <c r="AA158" s="8"/>
      <c r="AB158" s="8"/>
      <c r="AC158" s="8"/>
      <c r="AD158" s="8"/>
      <c r="AE158" s="8"/>
      <c r="AF158" s="8"/>
    </row>
    <row r="159" spans="1:32">
      <c r="A159" s="8"/>
      <c r="P159" s="8"/>
      <c r="Q159" s="8"/>
      <c r="R159" s="8"/>
      <c r="S159" s="8"/>
      <c r="T159" s="8"/>
      <c r="U159" s="8"/>
      <c r="V159" s="8"/>
      <c r="W159" s="8"/>
      <c r="X159" s="8"/>
      <c r="Y159" s="8"/>
      <c r="Z159" s="8"/>
      <c r="AA159" s="8"/>
      <c r="AB159" s="8"/>
      <c r="AC159" s="8"/>
      <c r="AD159" s="8"/>
      <c r="AE159" s="8"/>
      <c r="AF159" s="8"/>
    </row>
    <row r="160" spans="1:32">
      <c r="A160" s="8"/>
      <c r="P160" s="8"/>
      <c r="Q160" s="8"/>
      <c r="R160" s="8"/>
      <c r="S160" s="8"/>
      <c r="T160" s="8"/>
      <c r="U160" s="8"/>
      <c r="V160" s="8"/>
      <c r="W160" s="8"/>
      <c r="X160" s="8"/>
      <c r="Y160" s="8"/>
      <c r="Z160" s="8"/>
      <c r="AA160" s="8"/>
      <c r="AB160" s="8"/>
      <c r="AC160" s="8"/>
      <c r="AD160" s="8"/>
      <c r="AE160" s="8"/>
      <c r="AF160" s="8"/>
    </row>
    <row r="161" spans="1:32">
      <c r="A161" s="8"/>
      <c r="P161" s="8"/>
      <c r="Q161" s="8"/>
      <c r="R161" s="8"/>
      <c r="S161" s="8"/>
      <c r="T161" s="8"/>
      <c r="U161" s="8"/>
      <c r="V161" s="8"/>
      <c r="W161" s="8"/>
      <c r="X161" s="8"/>
      <c r="Y161" s="8"/>
      <c r="Z161" s="8"/>
      <c r="AA161" s="8"/>
      <c r="AB161" s="8"/>
      <c r="AC161" s="8"/>
      <c r="AD161" s="8"/>
      <c r="AE161" s="8"/>
      <c r="AF161" s="8"/>
    </row>
    <row r="162" spans="1:32">
      <c r="A162" s="8"/>
      <c r="P162" s="8"/>
      <c r="Q162" s="8"/>
      <c r="R162" s="8"/>
      <c r="S162" s="8"/>
      <c r="T162" s="8"/>
      <c r="U162" s="8"/>
      <c r="V162" s="8"/>
      <c r="W162" s="8"/>
      <c r="X162" s="8"/>
      <c r="Y162" s="8"/>
      <c r="Z162" s="8"/>
      <c r="AA162" s="8"/>
      <c r="AB162" s="8"/>
      <c r="AC162" s="8"/>
      <c r="AD162" s="8"/>
      <c r="AE162" s="8"/>
      <c r="AF162" s="8"/>
    </row>
    <row r="163" spans="1:32">
      <c r="A163" s="8"/>
      <c r="P163" s="8"/>
      <c r="Q163" s="8"/>
      <c r="R163" s="8"/>
      <c r="S163" s="8"/>
      <c r="T163" s="8"/>
      <c r="U163" s="8"/>
      <c r="V163" s="8"/>
      <c r="W163" s="8"/>
      <c r="X163" s="8"/>
      <c r="Y163" s="8"/>
      <c r="Z163" s="8"/>
      <c r="AA163" s="8"/>
      <c r="AB163" s="8"/>
      <c r="AC163" s="8"/>
      <c r="AD163" s="8"/>
      <c r="AE163" s="8"/>
      <c r="AF163" s="8"/>
    </row>
    <row r="164" spans="1:32">
      <c r="A164" s="8"/>
      <c r="P164" s="8"/>
      <c r="Q164" s="8"/>
      <c r="R164" s="8"/>
      <c r="S164" s="8"/>
      <c r="T164" s="8"/>
      <c r="U164" s="8"/>
      <c r="V164" s="8"/>
      <c r="W164" s="8"/>
      <c r="X164" s="8"/>
      <c r="Y164" s="8"/>
      <c r="Z164" s="8"/>
      <c r="AA164" s="8"/>
      <c r="AB164" s="8"/>
      <c r="AC164" s="8"/>
      <c r="AD164" s="8"/>
      <c r="AE164" s="8"/>
      <c r="AF164" s="8"/>
    </row>
    <row r="165" spans="1:32">
      <c r="A165" s="8"/>
      <c r="P165" s="8"/>
      <c r="Q165" s="8"/>
      <c r="R165" s="8"/>
      <c r="S165" s="8"/>
      <c r="T165" s="8"/>
      <c r="U165" s="8"/>
      <c r="V165" s="8"/>
      <c r="W165" s="8"/>
      <c r="X165" s="8"/>
      <c r="Y165" s="8"/>
      <c r="Z165" s="8"/>
      <c r="AA165" s="8"/>
      <c r="AB165" s="8"/>
      <c r="AC165" s="8"/>
      <c r="AD165" s="8"/>
      <c r="AE165" s="8"/>
      <c r="AF165" s="8"/>
    </row>
    <row r="166" spans="1:32">
      <c r="A166" s="8"/>
      <c r="P166" s="8"/>
      <c r="Q166" s="8"/>
      <c r="R166" s="8"/>
      <c r="S166" s="8"/>
      <c r="T166" s="8"/>
      <c r="U166" s="8"/>
      <c r="V166" s="8"/>
      <c r="W166" s="8"/>
      <c r="X166" s="8"/>
      <c r="Y166" s="8"/>
      <c r="Z166" s="8"/>
      <c r="AA166" s="8"/>
      <c r="AB166" s="8"/>
      <c r="AC166" s="8"/>
      <c r="AD166" s="8"/>
      <c r="AE166" s="8"/>
      <c r="AF166" s="8"/>
    </row>
    <row r="167" spans="1:32">
      <c r="A167" s="8"/>
      <c r="P167" s="8"/>
      <c r="Q167" s="8"/>
      <c r="R167" s="8"/>
      <c r="S167" s="8"/>
      <c r="T167" s="8"/>
      <c r="U167" s="8"/>
      <c r="V167" s="8"/>
      <c r="W167" s="8"/>
      <c r="X167" s="8"/>
      <c r="Y167" s="8"/>
      <c r="Z167" s="8"/>
      <c r="AA167" s="8"/>
      <c r="AB167" s="8"/>
      <c r="AC167" s="8"/>
      <c r="AD167" s="8"/>
      <c r="AE167" s="8"/>
      <c r="AF167" s="8"/>
    </row>
    <row r="168" spans="1:32">
      <c r="A168" s="8"/>
      <c r="P168" s="8"/>
      <c r="Q168" s="8"/>
      <c r="R168" s="8"/>
      <c r="S168" s="8"/>
      <c r="T168" s="8"/>
      <c r="U168" s="8"/>
      <c r="V168" s="8"/>
      <c r="W168" s="8"/>
      <c r="X168" s="8"/>
      <c r="Y168" s="8"/>
      <c r="Z168" s="8"/>
      <c r="AA168" s="8"/>
      <c r="AB168" s="8"/>
      <c r="AC168" s="8"/>
      <c r="AD168" s="8"/>
      <c r="AE168" s="8"/>
      <c r="AF168" s="8"/>
    </row>
    <row r="169" spans="1:32">
      <c r="A169" s="8"/>
      <c r="P169" s="8"/>
      <c r="Q169" s="8"/>
      <c r="R169" s="8"/>
      <c r="S169" s="8"/>
      <c r="T169" s="8"/>
      <c r="U169" s="8"/>
      <c r="V169" s="8"/>
      <c r="W169" s="8"/>
      <c r="X169" s="8"/>
      <c r="Y169" s="8"/>
      <c r="Z169" s="8"/>
      <c r="AA169" s="8"/>
      <c r="AB169" s="8"/>
      <c r="AC169" s="8"/>
      <c r="AD169" s="8"/>
      <c r="AE169" s="8"/>
      <c r="AF169" s="8"/>
    </row>
    <row r="170" spans="1:32">
      <c r="A170" s="8"/>
      <c r="P170" s="8"/>
      <c r="Q170" s="8"/>
      <c r="R170" s="8"/>
      <c r="S170" s="8"/>
      <c r="T170" s="8"/>
      <c r="U170" s="8"/>
      <c r="V170" s="8"/>
      <c r="W170" s="8"/>
      <c r="X170" s="8"/>
      <c r="Y170" s="8"/>
      <c r="Z170" s="8"/>
      <c r="AA170" s="8"/>
      <c r="AB170" s="8"/>
      <c r="AC170" s="8"/>
      <c r="AD170" s="8"/>
      <c r="AE170" s="8"/>
      <c r="AF170" s="8"/>
    </row>
    <row r="171" spans="1:32">
      <c r="A171" s="8"/>
      <c r="P171" s="8"/>
      <c r="Q171" s="8"/>
      <c r="R171" s="8"/>
      <c r="S171" s="8"/>
      <c r="T171" s="8"/>
      <c r="U171" s="8"/>
      <c r="V171" s="8"/>
      <c r="W171" s="8"/>
      <c r="X171" s="8"/>
      <c r="Y171" s="8"/>
      <c r="Z171" s="8"/>
      <c r="AA171" s="8"/>
      <c r="AB171" s="8"/>
      <c r="AC171" s="8"/>
      <c r="AD171" s="8"/>
      <c r="AE171" s="8"/>
      <c r="AF171" s="8"/>
    </row>
    <row r="172" spans="1:32">
      <c r="A172" s="8"/>
      <c r="P172" s="8"/>
      <c r="Q172" s="8"/>
      <c r="R172" s="8"/>
      <c r="S172" s="8"/>
      <c r="T172" s="8"/>
      <c r="U172" s="8"/>
      <c r="V172" s="8"/>
      <c r="W172" s="8"/>
      <c r="X172" s="8"/>
      <c r="Y172" s="8"/>
      <c r="Z172" s="8"/>
      <c r="AA172" s="8"/>
      <c r="AB172" s="8"/>
      <c r="AC172" s="8"/>
      <c r="AD172" s="8"/>
      <c r="AE172" s="8"/>
      <c r="AF172" s="8"/>
    </row>
    <row r="173" spans="1:32">
      <c r="A173" s="8"/>
      <c r="P173" s="8"/>
      <c r="Q173" s="8"/>
      <c r="R173" s="8"/>
      <c r="S173" s="8"/>
      <c r="T173" s="8"/>
      <c r="U173" s="8"/>
      <c r="V173" s="8"/>
      <c r="W173" s="8"/>
      <c r="X173" s="8"/>
      <c r="Y173" s="8"/>
      <c r="Z173" s="8"/>
      <c r="AA173" s="8"/>
      <c r="AB173" s="8"/>
      <c r="AC173" s="8"/>
      <c r="AD173" s="8"/>
      <c r="AE173" s="8"/>
      <c r="AF173" s="8"/>
    </row>
    <row r="174" spans="1:32">
      <c r="A174" s="8"/>
      <c r="P174" s="8"/>
      <c r="Q174" s="8"/>
      <c r="R174" s="8"/>
      <c r="S174" s="8"/>
      <c r="T174" s="8"/>
      <c r="U174" s="8"/>
      <c r="V174" s="8"/>
      <c r="W174" s="8"/>
      <c r="X174" s="8"/>
      <c r="Y174" s="8"/>
      <c r="Z174" s="8"/>
      <c r="AA174" s="8"/>
      <c r="AB174" s="8"/>
      <c r="AC174" s="8"/>
      <c r="AD174" s="8"/>
      <c r="AE174" s="8"/>
      <c r="AF174" s="8"/>
    </row>
    <row r="175" spans="1:32">
      <c r="A175" s="8"/>
      <c r="P175" s="8"/>
      <c r="Q175" s="8"/>
      <c r="R175" s="8"/>
      <c r="S175" s="8"/>
      <c r="T175" s="8"/>
      <c r="U175" s="8"/>
      <c r="V175" s="8"/>
      <c r="W175" s="8"/>
      <c r="X175" s="8"/>
      <c r="Y175" s="8"/>
      <c r="Z175" s="8"/>
      <c r="AA175" s="8"/>
      <c r="AB175" s="8"/>
      <c r="AC175" s="8"/>
      <c r="AD175" s="8"/>
      <c r="AE175" s="8"/>
      <c r="AF175" s="8"/>
    </row>
    <row r="176" spans="1:32">
      <c r="A176" s="8"/>
      <c r="P176" s="8"/>
      <c r="Q176" s="8"/>
      <c r="R176" s="8"/>
      <c r="S176" s="8"/>
      <c r="T176" s="8"/>
      <c r="U176" s="8"/>
      <c r="V176" s="8"/>
      <c r="W176" s="8"/>
      <c r="X176" s="8"/>
      <c r="Y176" s="8"/>
      <c r="Z176" s="8"/>
      <c r="AA176" s="8"/>
      <c r="AB176" s="8"/>
      <c r="AC176" s="8"/>
      <c r="AD176" s="8"/>
      <c r="AE176" s="8"/>
      <c r="AF176" s="8"/>
    </row>
    <row r="177" spans="1:32">
      <c r="A177" s="8"/>
      <c r="P177" s="8"/>
      <c r="Q177" s="8"/>
      <c r="R177" s="8"/>
      <c r="S177" s="8"/>
      <c r="T177" s="8"/>
      <c r="U177" s="8"/>
      <c r="V177" s="8"/>
      <c r="W177" s="8"/>
      <c r="X177" s="8"/>
      <c r="Y177" s="8"/>
      <c r="Z177" s="8"/>
      <c r="AA177" s="8"/>
      <c r="AB177" s="8"/>
      <c r="AC177" s="8"/>
      <c r="AD177" s="8"/>
      <c r="AE177" s="8"/>
      <c r="AF177" s="8"/>
    </row>
    <row r="178" spans="1:32">
      <c r="A178" s="8"/>
      <c r="P178" s="8"/>
      <c r="Q178" s="8"/>
      <c r="R178" s="8"/>
      <c r="S178" s="8"/>
      <c r="T178" s="8"/>
      <c r="U178" s="8"/>
      <c r="V178" s="8"/>
      <c r="W178" s="8"/>
      <c r="X178" s="8"/>
      <c r="Y178" s="8"/>
      <c r="Z178" s="8"/>
      <c r="AA178" s="8"/>
      <c r="AB178" s="8"/>
      <c r="AC178" s="8"/>
      <c r="AD178" s="8"/>
      <c r="AE178" s="8"/>
      <c r="AF178" s="8"/>
    </row>
    <row r="179" spans="1:32">
      <c r="A179" s="8"/>
      <c r="P179" s="8"/>
      <c r="Q179" s="8"/>
      <c r="R179" s="8"/>
      <c r="S179" s="8"/>
      <c r="T179" s="8"/>
      <c r="U179" s="8"/>
      <c r="V179" s="8"/>
      <c r="W179" s="8"/>
      <c r="X179" s="8"/>
      <c r="Y179" s="8"/>
      <c r="Z179" s="8"/>
      <c r="AA179" s="8"/>
      <c r="AB179" s="8"/>
      <c r="AC179" s="8"/>
      <c r="AD179" s="8"/>
      <c r="AE179" s="8"/>
      <c r="AF179" s="8"/>
    </row>
    <row r="180" spans="1:32">
      <c r="A180" s="8"/>
      <c r="P180" s="8"/>
      <c r="Q180" s="8"/>
      <c r="R180" s="8"/>
      <c r="S180" s="8"/>
      <c r="T180" s="8"/>
      <c r="U180" s="8"/>
      <c r="V180" s="8"/>
      <c r="W180" s="8"/>
      <c r="X180" s="8"/>
      <c r="Y180" s="8"/>
      <c r="Z180" s="8"/>
      <c r="AA180" s="8"/>
      <c r="AB180" s="8"/>
      <c r="AC180" s="8"/>
      <c r="AD180" s="8"/>
      <c r="AE180" s="8"/>
      <c r="AF180" s="8"/>
    </row>
    <row r="181" spans="1:32">
      <c r="P181" s="8"/>
      <c r="Q181" s="8"/>
      <c r="R181" s="8"/>
      <c r="S181" s="8"/>
      <c r="T181" s="8"/>
      <c r="U181" s="8"/>
      <c r="V181" s="8"/>
      <c r="W181" s="8"/>
      <c r="X181" s="8"/>
      <c r="Y181" s="8"/>
      <c r="Z181" s="8"/>
      <c r="AA181" s="8"/>
      <c r="AB181" s="8"/>
      <c r="AC181" s="8"/>
      <c r="AD181" s="8"/>
      <c r="AE181" s="8"/>
      <c r="AF181" s="8"/>
    </row>
    <row r="182" spans="1:32">
      <c r="P182" s="8"/>
      <c r="Q182" s="8"/>
      <c r="R182" s="8"/>
      <c r="S182" s="8"/>
      <c r="T182" s="8"/>
      <c r="U182" s="8"/>
      <c r="V182" s="8"/>
      <c r="W182" s="8"/>
      <c r="X182" s="8"/>
      <c r="Y182" s="8"/>
      <c r="Z182" s="8"/>
      <c r="AA182" s="8"/>
      <c r="AB182" s="8"/>
      <c r="AC182" s="8"/>
      <c r="AD182" s="8"/>
      <c r="AE182" s="8"/>
      <c r="AF182" s="8"/>
    </row>
    <row r="183" spans="1:32">
      <c r="P183" s="8"/>
      <c r="Q183" s="8"/>
      <c r="R183" s="8"/>
      <c r="S183" s="8"/>
      <c r="T183" s="8"/>
      <c r="U183" s="8"/>
      <c r="V183" s="8"/>
      <c r="W183" s="8"/>
      <c r="X183" s="8"/>
      <c r="Y183" s="8"/>
      <c r="Z183" s="8"/>
      <c r="AA183" s="8"/>
      <c r="AB183" s="8"/>
      <c r="AC183" s="8"/>
      <c r="AD183" s="8"/>
      <c r="AE183" s="8"/>
      <c r="AF183" s="8"/>
    </row>
    <row r="184" spans="1:32">
      <c r="P184" s="8"/>
      <c r="Q184" s="8"/>
      <c r="R184" s="8"/>
      <c r="S184" s="8"/>
      <c r="T184" s="8"/>
      <c r="U184" s="8"/>
      <c r="V184" s="8"/>
      <c r="W184" s="8"/>
      <c r="X184" s="8"/>
      <c r="Y184" s="8"/>
      <c r="Z184" s="8"/>
      <c r="AA184" s="8"/>
      <c r="AB184" s="8"/>
      <c r="AC184" s="8"/>
      <c r="AD184" s="8"/>
      <c r="AE184" s="8"/>
      <c r="AF184" s="8"/>
    </row>
    <row r="185" spans="1:32">
      <c r="P185" s="8"/>
      <c r="Q185" s="8"/>
      <c r="R185" s="8"/>
      <c r="S185" s="8"/>
      <c r="T185" s="8"/>
      <c r="U185" s="8"/>
      <c r="V185" s="8"/>
      <c r="W185" s="8"/>
      <c r="X185" s="8"/>
      <c r="Y185" s="8"/>
      <c r="Z185" s="8"/>
      <c r="AA185" s="8"/>
      <c r="AB185" s="8"/>
      <c r="AC185" s="8"/>
      <c r="AD185" s="8"/>
      <c r="AE185" s="8"/>
      <c r="AF185" s="8"/>
    </row>
    <row r="186" spans="1:32">
      <c r="P186" s="8"/>
      <c r="Q186" s="8"/>
      <c r="R186" s="8"/>
      <c r="S186" s="8"/>
      <c r="T186" s="8"/>
      <c r="U186" s="8"/>
      <c r="V186" s="8"/>
      <c r="W186" s="8"/>
      <c r="X186" s="8"/>
      <c r="Y186" s="8"/>
      <c r="Z186" s="8"/>
      <c r="AA186" s="8"/>
      <c r="AB186" s="8"/>
      <c r="AC186" s="8"/>
      <c r="AD186" s="8"/>
      <c r="AE186" s="8"/>
      <c r="AF186" s="8"/>
    </row>
    <row r="187" spans="1:32">
      <c r="P187" s="8"/>
      <c r="Q187" s="8"/>
      <c r="R187" s="8"/>
      <c r="S187" s="8"/>
      <c r="T187" s="8"/>
      <c r="U187" s="8"/>
      <c r="V187" s="8"/>
      <c r="W187" s="8"/>
      <c r="X187" s="8"/>
      <c r="Y187" s="8"/>
      <c r="Z187" s="8"/>
      <c r="AA187" s="8"/>
      <c r="AB187" s="8"/>
      <c r="AC187" s="8"/>
      <c r="AD187" s="8"/>
      <c r="AE187" s="8"/>
      <c r="AF187" s="8"/>
    </row>
    <row r="188" spans="1:32">
      <c r="P188" s="8"/>
      <c r="Q188" s="8"/>
      <c r="R188" s="8"/>
      <c r="S188" s="8"/>
      <c r="T188" s="8"/>
      <c r="U188" s="8"/>
      <c r="V188" s="8"/>
      <c r="W188" s="8"/>
      <c r="X188" s="8"/>
      <c r="Y188" s="8"/>
      <c r="Z188" s="8"/>
      <c r="AA188" s="8"/>
      <c r="AB188" s="8"/>
      <c r="AC188" s="8"/>
      <c r="AD188" s="8"/>
      <c r="AE188" s="8"/>
      <c r="AF188" s="8"/>
    </row>
    <row r="189" spans="1:32">
      <c r="P189" s="8"/>
      <c r="Q189" s="8"/>
      <c r="R189" s="8"/>
      <c r="S189" s="8"/>
      <c r="T189" s="8"/>
      <c r="U189" s="8"/>
      <c r="V189" s="8"/>
      <c r="W189" s="8"/>
      <c r="X189" s="8"/>
      <c r="Y189" s="8"/>
      <c r="Z189" s="8"/>
      <c r="AA189" s="8"/>
      <c r="AB189" s="8"/>
      <c r="AC189" s="8"/>
      <c r="AD189" s="8"/>
      <c r="AE189" s="8"/>
      <c r="AF189" s="8"/>
    </row>
    <row r="190" spans="1:32">
      <c r="P190" s="8"/>
      <c r="Q190" s="8"/>
      <c r="R190" s="8"/>
      <c r="S190" s="8"/>
      <c r="T190" s="8"/>
      <c r="U190" s="8"/>
      <c r="V190" s="8"/>
      <c r="W190" s="8"/>
      <c r="X190" s="8"/>
      <c r="Y190" s="8"/>
      <c r="Z190" s="8"/>
      <c r="AA190" s="8"/>
      <c r="AB190" s="8"/>
      <c r="AC190" s="8"/>
      <c r="AD190" s="8"/>
      <c r="AE190" s="8"/>
      <c r="AF190" s="8"/>
    </row>
    <row r="191" spans="1:32">
      <c r="P191" s="8"/>
      <c r="Q191" s="8"/>
      <c r="R191" s="8"/>
      <c r="S191" s="8"/>
      <c r="T191" s="8"/>
      <c r="U191" s="8"/>
      <c r="V191" s="8"/>
      <c r="W191" s="8"/>
      <c r="X191" s="8"/>
      <c r="Y191" s="8"/>
      <c r="Z191" s="8"/>
      <c r="AA191" s="8"/>
      <c r="AB191" s="8"/>
      <c r="AC191" s="8"/>
      <c r="AD191" s="8"/>
      <c r="AE191" s="8"/>
      <c r="AF191" s="8"/>
    </row>
    <row r="192" spans="1:32">
      <c r="P192" s="8"/>
      <c r="Q192" s="8"/>
      <c r="R192" s="8"/>
      <c r="S192" s="8"/>
      <c r="T192" s="8"/>
      <c r="U192" s="8"/>
      <c r="V192" s="8"/>
      <c r="W192" s="8"/>
      <c r="X192" s="8"/>
      <c r="Y192" s="8"/>
      <c r="Z192" s="8"/>
      <c r="AA192" s="8"/>
      <c r="AB192" s="8"/>
      <c r="AC192" s="8"/>
      <c r="AD192" s="8"/>
      <c r="AE192" s="8"/>
      <c r="AF192" s="8"/>
    </row>
    <row r="193" spans="16:32">
      <c r="P193" s="8"/>
      <c r="Q193" s="8"/>
      <c r="R193" s="8"/>
      <c r="S193" s="8"/>
      <c r="T193" s="8"/>
      <c r="U193" s="8"/>
      <c r="V193" s="8"/>
      <c r="W193" s="8"/>
      <c r="X193" s="8"/>
      <c r="Y193" s="8"/>
      <c r="Z193" s="8"/>
      <c r="AA193" s="8"/>
      <c r="AB193" s="8"/>
      <c r="AC193" s="8"/>
      <c r="AD193" s="8"/>
      <c r="AE193" s="8"/>
      <c r="AF193" s="8"/>
    </row>
    <row r="194" spans="16:32">
      <c r="P194" s="8"/>
      <c r="Q194" s="8"/>
      <c r="R194" s="8"/>
      <c r="S194" s="8"/>
      <c r="T194" s="8"/>
      <c r="U194" s="8"/>
      <c r="V194" s="8"/>
      <c r="W194" s="8"/>
      <c r="X194" s="8"/>
      <c r="Y194" s="8"/>
      <c r="Z194" s="8"/>
      <c r="AA194" s="8"/>
      <c r="AB194" s="8"/>
      <c r="AC194" s="8"/>
      <c r="AD194" s="8"/>
      <c r="AE194" s="8"/>
      <c r="AF194" s="8"/>
    </row>
    <row r="195" spans="16:32">
      <c r="P195" s="8"/>
      <c r="Q195" s="8"/>
      <c r="R195" s="8"/>
      <c r="S195" s="8"/>
      <c r="T195" s="8"/>
      <c r="U195" s="8"/>
      <c r="V195" s="8"/>
      <c r="W195" s="8"/>
      <c r="X195" s="8"/>
      <c r="Y195" s="8"/>
      <c r="Z195" s="8"/>
      <c r="AA195" s="8"/>
      <c r="AB195" s="8"/>
      <c r="AC195" s="8"/>
      <c r="AD195" s="8"/>
      <c r="AE195" s="8"/>
      <c r="AF195" s="8"/>
    </row>
    <row r="196" spans="16:32">
      <c r="P196" s="8"/>
      <c r="Q196" s="8"/>
      <c r="R196" s="8"/>
      <c r="S196" s="8"/>
      <c r="T196" s="8"/>
      <c r="U196" s="8"/>
      <c r="V196" s="8"/>
      <c r="W196" s="8"/>
      <c r="X196" s="8"/>
      <c r="Y196" s="8"/>
      <c r="Z196" s="8"/>
      <c r="AA196" s="8"/>
      <c r="AB196" s="8"/>
      <c r="AC196" s="8"/>
      <c r="AD196" s="8"/>
      <c r="AE196" s="8"/>
      <c r="AF196" s="8"/>
    </row>
    <row r="197" spans="16:32">
      <c r="P197" s="8"/>
      <c r="Q197" s="8"/>
      <c r="R197" s="8"/>
      <c r="S197" s="8"/>
      <c r="T197" s="8"/>
      <c r="U197" s="8"/>
      <c r="V197" s="8"/>
      <c r="W197" s="8"/>
      <c r="X197" s="8"/>
      <c r="Y197" s="8"/>
      <c r="Z197" s="8"/>
      <c r="AA197" s="8"/>
      <c r="AB197" s="8"/>
      <c r="AC197" s="8"/>
      <c r="AD197" s="8"/>
      <c r="AE197" s="8"/>
      <c r="AF197" s="8"/>
    </row>
    <row r="198" spans="16:32">
      <c r="P198" s="8"/>
      <c r="Q198" s="8"/>
      <c r="R198" s="8"/>
      <c r="S198" s="8"/>
      <c r="T198" s="8"/>
      <c r="U198" s="8"/>
      <c r="V198" s="8"/>
      <c r="W198" s="8"/>
      <c r="X198" s="8"/>
      <c r="Y198" s="8"/>
      <c r="Z198" s="8"/>
      <c r="AA198" s="8"/>
      <c r="AB198" s="8"/>
      <c r="AC198" s="8"/>
      <c r="AD198" s="8"/>
      <c r="AE198" s="8"/>
      <c r="AF198" s="8"/>
    </row>
    <row r="199" spans="16:32">
      <c r="P199" s="8"/>
      <c r="Q199" s="8"/>
      <c r="R199" s="8"/>
      <c r="S199" s="8"/>
      <c r="T199" s="8"/>
      <c r="U199" s="8"/>
      <c r="V199" s="8"/>
      <c r="W199" s="8"/>
      <c r="X199" s="8"/>
      <c r="Y199" s="8"/>
      <c r="Z199" s="8"/>
      <c r="AA199" s="8"/>
      <c r="AB199" s="8"/>
      <c r="AC199" s="8"/>
      <c r="AD199" s="8"/>
      <c r="AE199" s="8"/>
      <c r="AF199" s="8"/>
    </row>
    <row r="200" spans="16:32">
      <c r="P200" s="8"/>
      <c r="Q200" s="8"/>
      <c r="R200" s="8"/>
      <c r="S200" s="8"/>
      <c r="T200" s="8"/>
      <c r="U200" s="8"/>
      <c r="V200" s="8"/>
      <c r="W200" s="8"/>
      <c r="X200" s="8"/>
      <c r="Y200" s="8"/>
      <c r="Z200" s="8"/>
      <c r="AA200" s="8"/>
      <c r="AB200" s="8"/>
      <c r="AC200" s="8"/>
      <c r="AD200" s="8"/>
      <c r="AE200" s="8"/>
      <c r="AF200" s="8"/>
    </row>
    <row r="201" spans="16:32">
      <c r="P201" s="8"/>
      <c r="Q201" s="8"/>
      <c r="R201" s="8"/>
      <c r="S201" s="8"/>
      <c r="T201" s="8"/>
      <c r="U201" s="8"/>
      <c r="V201" s="8"/>
      <c r="W201" s="8"/>
      <c r="X201" s="8"/>
      <c r="Y201" s="8"/>
      <c r="Z201" s="8"/>
      <c r="AA201" s="8"/>
      <c r="AB201" s="8"/>
      <c r="AC201" s="8"/>
      <c r="AD201" s="8"/>
      <c r="AE201" s="8"/>
      <c r="AF201" s="8"/>
    </row>
    <row r="202" spans="16:32">
      <c r="P202" s="8"/>
      <c r="Q202" s="8"/>
      <c r="R202" s="8"/>
      <c r="S202" s="8"/>
      <c r="T202" s="8"/>
      <c r="U202" s="8"/>
      <c r="V202" s="8"/>
      <c r="W202" s="8"/>
      <c r="X202" s="8"/>
      <c r="Y202" s="8"/>
      <c r="Z202" s="8"/>
      <c r="AA202" s="8"/>
      <c r="AB202" s="8"/>
      <c r="AC202" s="8"/>
      <c r="AD202" s="8"/>
      <c r="AE202" s="8"/>
      <c r="AF202" s="8"/>
    </row>
    <row r="203" spans="16:32">
      <c r="P203" s="8"/>
      <c r="Q203" s="8"/>
      <c r="R203" s="8"/>
      <c r="S203" s="8"/>
      <c r="T203" s="8"/>
      <c r="U203" s="8"/>
      <c r="V203" s="8"/>
      <c r="W203" s="8"/>
      <c r="X203" s="8"/>
      <c r="Y203" s="8"/>
      <c r="Z203" s="8"/>
      <c r="AA203" s="8"/>
      <c r="AB203" s="8"/>
      <c r="AC203" s="8"/>
      <c r="AD203" s="8"/>
      <c r="AE203" s="8"/>
      <c r="AF203" s="8"/>
    </row>
    <row r="204" spans="16:32">
      <c r="P204" s="8"/>
      <c r="Q204" s="8"/>
      <c r="R204" s="8"/>
      <c r="S204" s="8"/>
      <c r="T204" s="8"/>
      <c r="U204" s="8"/>
      <c r="V204" s="8"/>
      <c r="W204" s="8"/>
      <c r="X204" s="8"/>
      <c r="Y204" s="8"/>
      <c r="Z204" s="8"/>
      <c r="AA204" s="8"/>
      <c r="AB204" s="8"/>
      <c r="AC204" s="8"/>
      <c r="AD204" s="8"/>
      <c r="AE204" s="8"/>
      <c r="AF204" s="8"/>
    </row>
    <row r="205" spans="16:32">
      <c r="P205" s="8"/>
      <c r="Q205" s="8"/>
      <c r="R205" s="8"/>
      <c r="S205" s="8"/>
      <c r="T205" s="8"/>
      <c r="U205" s="8"/>
      <c r="V205" s="8"/>
      <c r="W205" s="8"/>
      <c r="X205" s="8"/>
      <c r="Y205" s="8"/>
      <c r="Z205" s="8"/>
      <c r="AA205" s="8"/>
      <c r="AB205" s="8"/>
      <c r="AC205" s="8"/>
      <c r="AD205" s="8"/>
      <c r="AE205" s="8"/>
      <c r="AF205" s="8"/>
    </row>
    <row r="206" spans="16:32">
      <c r="P206" s="8"/>
      <c r="Q206" s="8"/>
      <c r="R206" s="8"/>
      <c r="S206" s="8"/>
      <c r="T206" s="8"/>
      <c r="U206" s="8"/>
      <c r="V206" s="8"/>
      <c r="W206" s="8"/>
      <c r="X206" s="8"/>
      <c r="Y206" s="8"/>
      <c r="Z206" s="8"/>
      <c r="AA206" s="8"/>
      <c r="AB206" s="8"/>
      <c r="AC206" s="8"/>
      <c r="AD206" s="8"/>
      <c r="AE206" s="8"/>
      <c r="AF206" s="8"/>
    </row>
    <row r="207" spans="16:32">
      <c r="P207" s="8"/>
      <c r="Q207" s="8"/>
      <c r="R207" s="8"/>
      <c r="S207" s="8"/>
      <c r="T207" s="8"/>
      <c r="U207" s="8"/>
      <c r="V207" s="8"/>
      <c r="W207" s="8"/>
      <c r="X207" s="8"/>
      <c r="Y207" s="8"/>
      <c r="Z207" s="8"/>
      <c r="AA207" s="8"/>
      <c r="AB207" s="8"/>
      <c r="AC207" s="8"/>
      <c r="AD207" s="8"/>
      <c r="AE207" s="8"/>
      <c r="AF207" s="8"/>
    </row>
    <row r="208" spans="16:32">
      <c r="P208" s="8"/>
      <c r="Q208" s="8"/>
      <c r="R208" s="8"/>
      <c r="S208" s="8"/>
      <c r="T208" s="8"/>
      <c r="U208" s="8"/>
      <c r="V208" s="8"/>
      <c r="W208" s="8"/>
      <c r="X208" s="8"/>
      <c r="Y208" s="8"/>
      <c r="Z208" s="8"/>
      <c r="AA208" s="8"/>
      <c r="AB208" s="8"/>
      <c r="AC208" s="8"/>
      <c r="AD208" s="8"/>
      <c r="AE208" s="8"/>
      <c r="AF208" s="8"/>
    </row>
    <row r="209" spans="16:32">
      <c r="P209" s="8"/>
      <c r="Q209" s="8"/>
      <c r="R209" s="8"/>
      <c r="S209" s="8"/>
      <c r="T209" s="8"/>
      <c r="U209" s="8"/>
      <c r="V209" s="8"/>
      <c r="W209" s="8"/>
      <c r="X209" s="8"/>
      <c r="Y209" s="8"/>
      <c r="Z209" s="8"/>
      <c r="AA209" s="8"/>
      <c r="AB209" s="8"/>
      <c r="AC209" s="8"/>
      <c r="AD209" s="8"/>
      <c r="AE209" s="8"/>
      <c r="AF209" s="8"/>
    </row>
    <row r="210" spans="16:32">
      <c r="P210" s="8"/>
      <c r="Q210" s="8"/>
      <c r="R210" s="8"/>
      <c r="S210" s="8"/>
      <c r="T210" s="8"/>
      <c r="U210" s="8"/>
      <c r="V210" s="8"/>
      <c r="W210" s="8"/>
      <c r="X210" s="8"/>
      <c r="Y210" s="8"/>
      <c r="Z210" s="8"/>
      <c r="AA210" s="8"/>
      <c r="AB210" s="8"/>
      <c r="AC210" s="8"/>
      <c r="AD210" s="8"/>
      <c r="AE210" s="8"/>
      <c r="AF210" s="8"/>
    </row>
    <row r="211" spans="16:32">
      <c r="P211" s="8"/>
      <c r="Q211" s="8"/>
      <c r="R211" s="8"/>
      <c r="S211" s="8"/>
      <c r="T211" s="8"/>
      <c r="U211" s="8"/>
      <c r="V211" s="8"/>
      <c r="W211" s="8"/>
      <c r="X211" s="8"/>
      <c r="Y211" s="8"/>
      <c r="Z211" s="8"/>
      <c r="AA211" s="8"/>
      <c r="AB211" s="8"/>
      <c r="AC211" s="8"/>
      <c r="AD211" s="8"/>
      <c r="AE211" s="8"/>
      <c r="AF211" s="8"/>
    </row>
    <row r="212" spans="16:32">
      <c r="P212" s="8"/>
      <c r="Q212" s="8"/>
      <c r="R212" s="8"/>
      <c r="S212" s="8"/>
      <c r="T212" s="8"/>
      <c r="U212" s="8"/>
      <c r="V212" s="8"/>
      <c r="W212" s="8"/>
      <c r="X212" s="8"/>
      <c r="Y212" s="8"/>
      <c r="Z212" s="8"/>
      <c r="AA212" s="8"/>
      <c r="AB212" s="8"/>
      <c r="AC212" s="8"/>
      <c r="AD212" s="8"/>
      <c r="AE212" s="8"/>
      <c r="AF212" s="8"/>
    </row>
    <row r="213" spans="16:32">
      <c r="P213" s="8"/>
      <c r="Q213" s="8"/>
      <c r="R213" s="8"/>
      <c r="S213" s="8"/>
      <c r="T213" s="8"/>
      <c r="U213" s="8"/>
      <c r="V213" s="8"/>
      <c r="W213" s="8"/>
      <c r="X213" s="8"/>
      <c r="Y213" s="8"/>
      <c r="Z213" s="8"/>
      <c r="AA213" s="8"/>
      <c r="AB213" s="8"/>
      <c r="AC213" s="8"/>
      <c r="AD213" s="8"/>
      <c r="AE213" s="8"/>
      <c r="AF213" s="8"/>
    </row>
    <row r="214" spans="16:32">
      <c r="P214" s="8"/>
      <c r="Q214" s="8"/>
      <c r="R214" s="8"/>
      <c r="S214" s="8"/>
      <c r="T214" s="8"/>
      <c r="U214" s="8"/>
      <c r="V214" s="8"/>
      <c r="W214" s="8"/>
      <c r="X214" s="8"/>
      <c r="Y214" s="8"/>
      <c r="Z214" s="8"/>
      <c r="AA214" s="8"/>
      <c r="AB214" s="8"/>
      <c r="AC214" s="8"/>
      <c r="AD214" s="8"/>
      <c r="AE214" s="8"/>
      <c r="AF214" s="8"/>
    </row>
    <row r="215" spans="16:32">
      <c r="P215" s="8"/>
      <c r="Q215" s="8"/>
      <c r="R215" s="8"/>
      <c r="S215" s="8"/>
      <c r="T215" s="8"/>
      <c r="U215" s="8"/>
      <c r="V215" s="8"/>
      <c r="W215" s="8"/>
      <c r="X215" s="8"/>
      <c r="Y215" s="8"/>
      <c r="Z215" s="8"/>
      <c r="AA215" s="8"/>
      <c r="AB215" s="8"/>
      <c r="AC215" s="8"/>
      <c r="AD215" s="8"/>
      <c r="AE215" s="8"/>
      <c r="AF215" s="8"/>
    </row>
    <row r="216" spans="16:32">
      <c r="P216" s="8"/>
      <c r="Q216" s="8"/>
      <c r="R216" s="8"/>
      <c r="S216" s="8"/>
      <c r="T216" s="8"/>
      <c r="U216" s="8"/>
      <c r="V216" s="8"/>
      <c r="W216" s="8"/>
      <c r="X216" s="8"/>
      <c r="Y216" s="8"/>
      <c r="Z216" s="8"/>
      <c r="AA216" s="8"/>
      <c r="AB216" s="8"/>
      <c r="AC216" s="8"/>
      <c r="AD216" s="8"/>
      <c r="AE216" s="8"/>
      <c r="AF216" s="8"/>
    </row>
    <row r="217" spans="16:32">
      <c r="P217" s="8"/>
      <c r="Q217" s="8"/>
      <c r="R217" s="8"/>
      <c r="S217" s="8"/>
      <c r="T217" s="8"/>
      <c r="U217" s="8"/>
      <c r="V217" s="8"/>
      <c r="W217" s="8"/>
      <c r="X217" s="8"/>
      <c r="Y217" s="8"/>
      <c r="Z217" s="8"/>
      <c r="AA217" s="8"/>
      <c r="AB217" s="8"/>
      <c r="AC217" s="8"/>
      <c r="AD217" s="8"/>
      <c r="AE217" s="8"/>
      <c r="AF217" s="8"/>
    </row>
    <row r="218" spans="16:32">
      <c r="P218" s="8"/>
      <c r="Q218" s="8"/>
      <c r="R218" s="8"/>
      <c r="S218" s="8"/>
      <c r="T218" s="8"/>
      <c r="U218" s="8"/>
      <c r="V218" s="8"/>
      <c r="W218" s="8"/>
      <c r="X218" s="8"/>
      <c r="Y218" s="8"/>
      <c r="Z218" s="8"/>
      <c r="AA218" s="8"/>
      <c r="AB218" s="8"/>
      <c r="AC218" s="8"/>
      <c r="AD218" s="8"/>
      <c r="AE218" s="8"/>
      <c r="AF218" s="8"/>
    </row>
    <row r="219" spans="16:32">
      <c r="P219" s="8"/>
      <c r="Q219" s="8"/>
      <c r="R219" s="8"/>
      <c r="S219" s="8"/>
      <c r="T219" s="8"/>
      <c r="U219" s="8"/>
      <c r="V219" s="8"/>
      <c r="W219" s="8"/>
      <c r="X219" s="8"/>
      <c r="Y219" s="8"/>
      <c r="Z219" s="8"/>
      <c r="AA219" s="8"/>
      <c r="AB219" s="8"/>
      <c r="AC219" s="8"/>
      <c r="AD219" s="8"/>
      <c r="AE219" s="8"/>
      <c r="AF219" s="8"/>
    </row>
    <row r="220" spans="16:32">
      <c r="P220" s="8"/>
      <c r="Q220" s="8"/>
      <c r="R220" s="8"/>
      <c r="S220" s="8"/>
      <c r="T220" s="8"/>
      <c r="U220" s="8"/>
      <c r="V220" s="8"/>
      <c r="W220" s="8"/>
      <c r="X220" s="8"/>
      <c r="Y220" s="8"/>
      <c r="Z220" s="8"/>
      <c r="AA220" s="8"/>
      <c r="AB220" s="8"/>
      <c r="AC220" s="8"/>
      <c r="AD220" s="8"/>
      <c r="AE220" s="8"/>
      <c r="AF220" s="8"/>
    </row>
    <row r="221" spans="16:32">
      <c r="P221" s="8"/>
      <c r="Q221" s="8"/>
      <c r="R221" s="8"/>
      <c r="S221" s="8"/>
      <c r="T221" s="8"/>
      <c r="U221" s="8"/>
      <c r="V221" s="8"/>
      <c r="W221" s="8"/>
      <c r="X221" s="8"/>
      <c r="Y221" s="8"/>
      <c r="Z221" s="8"/>
      <c r="AA221" s="8"/>
      <c r="AB221" s="8"/>
      <c r="AC221" s="8"/>
      <c r="AD221" s="8"/>
      <c r="AE221" s="8"/>
      <c r="AF221" s="8"/>
    </row>
    <row r="222" spans="16:32">
      <c r="P222" s="8"/>
      <c r="Q222" s="8"/>
      <c r="R222" s="8"/>
      <c r="S222" s="8"/>
      <c r="T222" s="8"/>
      <c r="U222" s="8"/>
      <c r="V222" s="8"/>
      <c r="W222" s="8"/>
      <c r="X222" s="8"/>
      <c r="Y222" s="8"/>
      <c r="Z222" s="8"/>
      <c r="AA222" s="8"/>
      <c r="AB222" s="8"/>
      <c r="AC222" s="8"/>
      <c r="AD222" s="8"/>
      <c r="AE222" s="8"/>
      <c r="AF222" s="8"/>
    </row>
    <row r="223" spans="16:32">
      <c r="P223" s="8"/>
      <c r="Q223" s="8"/>
      <c r="R223" s="8"/>
      <c r="S223" s="8"/>
      <c r="T223" s="8"/>
      <c r="U223" s="8"/>
      <c r="V223" s="8"/>
      <c r="W223" s="8"/>
      <c r="X223" s="8"/>
      <c r="Y223" s="8"/>
      <c r="Z223" s="8"/>
      <c r="AA223" s="8"/>
      <c r="AB223" s="8"/>
      <c r="AC223" s="8"/>
      <c r="AD223" s="8"/>
      <c r="AE223" s="8"/>
      <c r="AF223" s="8"/>
    </row>
    <row r="224" spans="16:32">
      <c r="P224" s="8"/>
      <c r="Q224" s="8"/>
      <c r="R224" s="8"/>
      <c r="S224" s="8"/>
      <c r="T224" s="8"/>
      <c r="U224" s="8"/>
      <c r="V224" s="8"/>
      <c r="W224" s="8"/>
      <c r="X224" s="8"/>
      <c r="Y224" s="8"/>
      <c r="Z224" s="8"/>
      <c r="AA224" s="8"/>
      <c r="AB224" s="8"/>
      <c r="AC224" s="8"/>
      <c r="AD224" s="8"/>
      <c r="AE224" s="8"/>
      <c r="AF224" s="8"/>
    </row>
    <row r="225" spans="16:32">
      <c r="P225" s="8"/>
      <c r="Q225" s="8"/>
      <c r="R225" s="8"/>
      <c r="S225" s="8"/>
      <c r="T225" s="8"/>
      <c r="U225" s="8"/>
      <c r="V225" s="8"/>
      <c r="W225" s="8"/>
      <c r="X225" s="8"/>
      <c r="Y225" s="8"/>
      <c r="Z225" s="8"/>
      <c r="AA225" s="8"/>
      <c r="AB225" s="8"/>
      <c r="AC225" s="8"/>
      <c r="AD225" s="8"/>
      <c r="AE225" s="8"/>
      <c r="AF225" s="8"/>
    </row>
    <row r="226" spans="16:32">
      <c r="P226" s="8"/>
      <c r="Q226" s="8"/>
      <c r="R226" s="8"/>
      <c r="S226" s="8"/>
      <c r="T226" s="8"/>
      <c r="U226" s="8"/>
      <c r="V226" s="8"/>
      <c r="W226" s="8"/>
      <c r="X226" s="8"/>
      <c r="Y226" s="8"/>
      <c r="Z226" s="8"/>
      <c r="AA226" s="8"/>
      <c r="AB226" s="8"/>
      <c r="AC226" s="8"/>
      <c r="AD226" s="8"/>
      <c r="AE226" s="8"/>
      <c r="AF226" s="8"/>
    </row>
    <row r="227" spans="16:32">
      <c r="P227" s="8"/>
      <c r="Q227" s="8"/>
      <c r="R227" s="8"/>
      <c r="S227" s="8"/>
      <c r="T227" s="8"/>
      <c r="U227" s="8"/>
      <c r="V227" s="8"/>
      <c r="W227" s="8"/>
      <c r="X227" s="8"/>
      <c r="Y227" s="8"/>
      <c r="Z227" s="8"/>
      <c r="AA227" s="8"/>
      <c r="AB227" s="8"/>
      <c r="AC227" s="8"/>
      <c r="AD227" s="8"/>
      <c r="AE227" s="8"/>
      <c r="AF227" s="8"/>
    </row>
    <row r="228" spans="16:32">
      <c r="P228" s="8"/>
      <c r="Q228" s="8"/>
      <c r="R228" s="8"/>
      <c r="S228" s="8"/>
      <c r="T228" s="8"/>
      <c r="U228" s="8"/>
      <c r="V228" s="8"/>
      <c r="W228" s="8"/>
      <c r="X228" s="8"/>
      <c r="Y228" s="8"/>
      <c r="Z228" s="8"/>
      <c r="AA228" s="8"/>
      <c r="AB228" s="8"/>
      <c r="AC228" s="8"/>
      <c r="AD228" s="8"/>
      <c r="AE228" s="8"/>
      <c r="AF228" s="8"/>
    </row>
    <row r="229" spans="16:32">
      <c r="P229" s="8"/>
      <c r="Q229" s="8"/>
      <c r="R229" s="8"/>
      <c r="S229" s="8"/>
      <c r="T229" s="8"/>
      <c r="U229" s="8"/>
      <c r="V229" s="8"/>
      <c r="W229" s="8"/>
      <c r="X229" s="8"/>
      <c r="Y229" s="8"/>
      <c r="Z229" s="8"/>
      <c r="AA229" s="8"/>
      <c r="AB229" s="8"/>
      <c r="AC229" s="8"/>
      <c r="AD229" s="8"/>
      <c r="AE229" s="8"/>
      <c r="AF229" s="8"/>
    </row>
    <row r="230" spans="16:32">
      <c r="P230" s="8"/>
      <c r="Q230" s="8"/>
      <c r="R230" s="8"/>
      <c r="S230" s="8"/>
      <c r="T230" s="8"/>
      <c r="U230" s="8"/>
      <c r="V230" s="8"/>
      <c r="W230" s="8"/>
      <c r="X230" s="8"/>
      <c r="Y230" s="8"/>
      <c r="Z230" s="8"/>
      <c r="AA230" s="8"/>
      <c r="AB230" s="8"/>
      <c r="AC230" s="8"/>
      <c r="AD230" s="8"/>
      <c r="AE230" s="8"/>
      <c r="AF230" s="8"/>
    </row>
    <row r="231" spans="16:32">
      <c r="P231" s="8"/>
      <c r="Q231" s="8"/>
      <c r="R231" s="8"/>
      <c r="S231" s="8"/>
      <c r="T231" s="8"/>
      <c r="U231" s="8"/>
      <c r="V231" s="8"/>
      <c r="W231" s="8"/>
      <c r="X231" s="8"/>
      <c r="Y231" s="8"/>
      <c r="Z231" s="8"/>
      <c r="AA231" s="8"/>
      <c r="AB231" s="8"/>
      <c r="AC231" s="8"/>
      <c r="AD231" s="8"/>
      <c r="AE231" s="8"/>
      <c r="AF231" s="8"/>
    </row>
    <row r="232" spans="16:32">
      <c r="P232" s="8"/>
      <c r="Q232" s="8"/>
      <c r="R232" s="8"/>
      <c r="S232" s="8"/>
      <c r="T232" s="8"/>
      <c r="U232" s="8"/>
      <c r="V232" s="8"/>
      <c r="W232" s="8"/>
      <c r="X232" s="8"/>
      <c r="Y232" s="8"/>
      <c r="Z232" s="8"/>
      <c r="AA232" s="8"/>
      <c r="AB232" s="8"/>
      <c r="AC232" s="8"/>
      <c r="AD232" s="8"/>
      <c r="AE232" s="8"/>
      <c r="AF232" s="8"/>
    </row>
    <row r="233" spans="16:32">
      <c r="P233" s="8"/>
      <c r="Q233" s="8"/>
      <c r="R233" s="8"/>
      <c r="S233" s="8"/>
      <c r="T233" s="8"/>
      <c r="U233" s="8"/>
      <c r="V233" s="8"/>
      <c r="W233" s="8"/>
      <c r="X233" s="8"/>
      <c r="Y233" s="8"/>
      <c r="Z233" s="8"/>
      <c r="AA233" s="8"/>
      <c r="AB233" s="8"/>
      <c r="AC233" s="8"/>
      <c r="AD233" s="8"/>
      <c r="AE233" s="8"/>
      <c r="AF233" s="8"/>
    </row>
    <row r="234" spans="16:32">
      <c r="P234" s="8"/>
      <c r="Q234" s="8"/>
      <c r="R234" s="8"/>
      <c r="S234" s="8"/>
      <c r="T234" s="8"/>
      <c r="U234" s="8"/>
      <c r="V234" s="8"/>
      <c r="W234" s="8"/>
      <c r="X234" s="8"/>
      <c r="Y234" s="8"/>
      <c r="Z234" s="8"/>
      <c r="AA234" s="8"/>
      <c r="AB234" s="8"/>
      <c r="AC234" s="8"/>
      <c r="AD234" s="8"/>
      <c r="AE234" s="8"/>
      <c r="AF234" s="8"/>
    </row>
    <row r="235" spans="16:32">
      <c r="P235" s="8"/>
      <c r="Q235" s="8"/>
      <c r="R235" s="8"/>
      <c r="S235" s="8"/>
      <c r="T235" s="8"/>
      <c r="U235" s="8"/>
      <c r="V235" s="8"/>
      <c r="W235" s="8"/>
      <c r="X235" s="8"/>
      <c r="Y235" s="8"/>
      <c r="Z235" s="8"/>
      <c r="AA235" s="8"/>
      <c r="AB235" s="8"/>
      <c r="AC235" s="8"/>
      <c r="AD235" s="8"/>
      <c r="AE235" s="8"/>
      <c r="AF235" s="8"/>
    </row>
    <row r="236" spans="16:32">
      <c r="P236" s="8"/>
      <c r="Q236" s="8"/>
      <c r="R236" s="8"/>
      <c r="S236" s="8"/>
      <c r="T236" s="8"/>
      <c r="U236" s="8"/>
      <c r="V236" s="8"/>
      <c r="W236" s="8"/>
      <c r="X236" s="8"/>
      <c r="Y236" s="8"/>
      <c r="Z236" s="8"/>
      <c r="AA236" s="8"/>
      <c r="AB236" s="8"/>
      <c r="AC236" s="8"/>
      <c r="AD236" s="8"/>
      <c r="AE236" s="8"/>
      <c r="AF236" s="8"/>
    </row>
    <row r="237" spans="16:32">
      <c r="P237" s="8"/>
      <c r="Q237" s="8"/>
      <c r="R237" s="8"/>
      <c r="S237" s="8"/>
      <c r="T237" s="8"/>
      <c r="U237" s="8"/>
      <c r="V237" s="8"/>
      <c r="W237" s="8"/>
      <c r="X237" s="8"/>
      <c r="Y237" s="8"/>
      <c r="Z237" s="8"/>
      <c r="AA237" s="8"/>
      <c r="AB237" s="8"/>
      <c r="AC237" s="8"/>
      <c r="AD237" s="8"/>
      <c r="AE237" s="8"/>
      <c r="AF237" s="8"/>
    </row>
    <row r="238" spans="16:32">
      <c r="P238" s="8"/>
      <c r="Q238" s="8"/>
      <c r="R238" s="8"/>
      <c r="S238" s="8"/>
      <c r="T238" s="8"/>
      <c r="U238" s="8"/>
      <c r="V238" s="8"/>
      <c r="W238" s="8"/>
      <c r="X238" s="8"/>
      <c r="Y238" s="8"/>
      <c r="Z238" s="8"/>
      <c r="AA238" s="8"/>
      <c r="AB238" s="8"/>
      <c r="AC238" s="8"/>
      <c r="AD238" s="8"/>
      <c r="AE238" s="8"/>
      <c r="AF238" s="8"/>
    </row>
    <row r="239" spans="16:32">
      <c r="P239" s="8"/>
      <c r="Q239" s="8"/>
      <c r="R239" s="8"/>
      <c r="S239" s="8"/>
      <c r="T239" s="8"/>
      <c r="U239" s="8"/>
      <c r="V239" s="8"/>
      <c r="W239" s="8"/>
      <c r="X239" s="8"/>
      <c r="Y239" s="8"/>
      <c r="Z239" s="8"/>
      <c r="AA239" s="8"/>
      <c r="AB239" s="8"/>
      <c r="AC239" s="8"/>
      <c r="AD239" s="8"/>
      <c r="AE239" s="8"/>
      <c r="AF239" s="8"/>
    </row>
    <row r="240" spans="16:32">
      <c r="P240" s="8"/>
      <c r="Q240" s="8"/>
      <c r="R240" s="8"/>
      <c r="S240" s="8"/>
      <c r="T240" s="8"/>
      <c r="U240" s="8"/>
      <c r="V240" s="8"/>
      <c r="W240" s="8"/>
      <c r="X240" s="8"/>
      <c r="Y240" s="8"/>
      <c r="Z240" s="8"/>
      <c r="AA240" s="8"/>
      <c r="AB240" s="8"/>
      <c r="AC240" s="8"/>
      <c r="AD240" s="8"/>
      <c r="AE240" s="8"/>
      <c r="AF240" s="8"/>
    </row>
    <row r="241" spans="16:32">
      <c r="P241" s="8"/>
      <c r="Q241" s="8"/>
      <c r="R241" s="8"/>
      <c r="S241" s="8"/>
      <c r="T241" s="8"/>
      <c r="U241" s="8"/>
      <c r="V241" s="8"/>
      <c r="W241" s="8"/>
      <c r="X241" s="8"/>
      <c r="Y241" s="8"/>
      <c r="Z241" s="8"/>
      <c r="AA241" s="8"/>
      <c r="AB241" s="8"/>
      <c r="AC241" s="8"/>
      <c r="AD241" s="8"/>
      <c r="AE241" s="8"/>
      <c r="AF241" s="8"/>
    </row>
    <row r="242" spans="16:32">
      <c r="P242" s="8"/>
      <c r="Q242" s="8"/>
      <c r="R242" s="8"/>
      <c r="S242" s="8"/>
      <c r="T242" s="8"/>
      <c r="U242" s="8"/>
      <c r="V242" s="8"/>
      <c r="W242" s="8"/>
      <c r="X242" s="8"/>
      <c r="Y242" s="8"/>
      <c r="Z242" s="8"/>
      <c r="AA242" s="8"/>
      <c r="AB242" s="8"/>
      <c r="AC242" s="8"/>
      <c r="AD242" s="8"/>
      <c r="AE242" s="8"/>
      <c r="AF242" s="8"/>
    </row>
    <row r="243" spans="16:32">
      <c r="P243" s="8"/>
      <c r="Q243" s="8"/>
      <c r="R243" s="8"/>
      <c r="S243" s="8"/>
      <c r="T243" s="8"/>
      <c r="U243" s="8"/>
      <c r="V243" s="8"/>
      <c r="W243" s="8"/>
      <c r="X243" s="8"/>
      <c r="Y243" s="8"/>
      <c r="Z243" s="8"/>
      <c r="AA243" s="8"/>
      <c r="AB243" s="8"/>
      <c r="AC243" s="8"/>
      <c r="AD243" s="8"/>
      <c r="AE243" s="8"/>
      <c r="AF243" s="8"/>
    </row>
    <row r="244" spans="16:32">
      <c r="P244" s="8"/>
      <c r="Q244" s="8"/>
      <c r="R244" s="8"/>
      <c r="S244" s="8"/>
      <c r="T244" s="8"/>
      <c r="U244" s="8"/>
      <c r="V244" s="8"/>
      <c r="W244" s="8"/>
      <c r="X244" s="8"/>
      <c r="Y244" s="8"/>
      <c r="Z244" s="8"/>
      <c r="AA244" s="8"/>
      <c r="AB244" s="8"/>
      <c r="AC244" s="8"/>
      <c r="AD244" s="8"/>
      <c r="AE244" s="8"/>
      <c r="AF244" s="8"/>
    </row>
    <row r="245" spans="16:32">
      <c r="P245" s="8"/>
      <c r="Q245" s="8"/>
      <c r="R245" s="8"/>
      <c r="S245" s="8"/>
      <c r="T245" s="8"/>
      <c r="U245" s="8"/>
      <c r="V245" s="8"/>
      <c r="W245" s="8"/>
      <c r="X245" s="8"/>
      <c r="Y245" s="8"/>
      <c r="Z245" s="8"/>
      <c r="AA245" s="8"/>
      <c r="AB245" s="8"/>
      <c r="AC245" s="8"/>
      <c r="AD245" s="8"/>
      <c r="AE245" s="8"/>
      <c r="AF245" s="8"/>
    </row>
    <row r="246" spans="16:32">
      <c r="P246" s="8"/>
      <c r="Q246" s="8"/>
      <c r="R246" s="8"/>
      <c r="S246" s="8"/>
      <c r="T246" s="8"/>
      <c r="U246" s="8"/>
      <c r="V246" s="8"/>
      <c r="W246" s="8"/>
      <c r="X246" s="8"/>
      <c r="Y246" s="8"/>
      <c r="Z246" s="8"/>
      <c r="AA246" s="8"/>
      <c r="AB246" s="8"/>
      <c r="AC246" s="8"/>
      <c r="AD246" s="8"/>
      <c r="AE246" s="8"/>
      <c r="AF246" s="8"/>
    </row>
    <row r="247" spans="16:32">
      <c r="P247" s="8"/>
      <c r="Q247" s="8"/>
      <c r="R247" s="8"/>
      <c r="S247" s="8"/>
      <c r="T247" s="8"/>
      <c r="U247" s="8"/>
      <c r="V247" s="8"/>
      <c r="W247" s="8"/>
      <c r="X247" s="8"/>
      <c r="Y247" s="8"/>
      <c r="Z247" s="8"/>
      <c r="AA247" s="8"/>
      <c r="AB247" s="8"/>
      <c r="AC247" s="8"/>
      <c r="AD247" s="8"/>
      <c r="AE247" s="8"/>
      <c r="AF247" s="8"/>
    </row>
    <row r="248" spans="16:32">
      <c r="P248" s="8"/>
      <c r="Q248" s="8"/>
      <c r="R248" s="8"/>
      <c r="S248" s="8"/>
      <c r="T248" s="8"/>
      <c r="U248" s="8"/>
      <c r="V248" s="8"/>
      <c r="W248" s="8"/>
      <c r="X248" s="8"/>
      <c r="Y248" s="8"/>
      <c r="Z248" s="8"/>
      <c r="AA248" s="8"/>
      <c r="AB248" s="8"/>
      <c r="AC248" s="8"/>
      <c r="AD248" s="8"/>
      <c r="AE248" s="8"/>
      <c r="AF248" s="8"/>
    </row>
    <row r="249" spans="16:32">
      <c r="P249" s="8"/>
      <c r="Q249" s="8"/>
      <c r="R249" s="8"/>
      <c r="S249" s="8"/>
      <c r="T249" s="8"/>
      <c r="U249" s="8"/>
      <c r="V249" s="8"/>
      <c r="W249" s="8"/>
      <c r="X249" s="8"/>
      <c r="Y249" s="8"/>
      <c r="Z249" s="8"/>
      <c r="AA249" s="8"/>
      <c r="AB249" s="8"/>
      <c r="AC249" s="8"/>
      <c r="AD249" s="8"/>
      <c r="AE249" s="8"/>
      <c r="AF249" s="8"/>
    </row>
    <row r="250" spans="16:32">
      <c r="P250" s="8"/>
      <c r="Q250" s="8"/>
      <c r="R250" s="8"/>
      <c r="S250" s="8"/>
      <c r="T250" s="8"/>
      <c r="U250" s="8"/>
      <c r="V250" s="8"/>
      <c r="W250" s="8"/>
      <c r="X250" s="8"/>
      <c r="Y250" s="8"/>
      <c r="Z250" s="8"/>
      <c r="AA250" s="8"/>
      <c r="AB250" s="8"/>
      <c r="AC250" s="8"/>
      <c r="AD250" s="8"/>
      <c r="AE250" s="8"/>
      <c r="AF250" s="8"/>
    </row>
    <row r="251" spans="16:32">
      <c r="P251" s="8"/>
      <c r="Q251" s="8"/>
      <c r="R251" s="8"/>
      <c r="S251" s="8"/>
      <c r="T251" s="8"/>
      <c r="U251" s="8"/>
      <c r="V251" s="8"/>
      <c r="W251" s="8"/>
      <c r="X251" s="8"/>
      <c r="Y251" s="8"/>
      <c r="Z251" s="8"/>
      <c r="AA251" s="8"/>
      <c r="AB251" s="8"/>
      <c r="AC251" s="8"/>
      <c r="AD251" s="8"/>
      <c r="AE251" s="8"/>
      <c r="AF251" s="8"/>
    </row>
    <row r="252" spans="16:32">
      <c r="P252" s="8"/>
      <c r="Q252" s="8"/>
      <c r="R252" s="8"/>
      <c r="S252" s="8"/>
      <c r="T252" s="8"/>
      <c r="U252" s="8"/>
      <c r="V252" s="8"/>
      <c r="W252" s="8"/>
      <c r="X252" s="8"/>
      <c r="Y252" s="8"/>
      <c r="Z252" s="8"/>
      <c r="AA252" s="8"/>
      <c r="AB252" s="8"/>
      <c r="AC252" s="8"/>
      <c r="AD252" s="8"/>
      <c r="AE252" s="8"/>
      <c r="AF252" s="8"/>
    </row>
    <row r="253" spans="16:32">
      <c r="P253" s="8"/>
      <c r="Q253" s="8"/>
      <c r="R253" s="8"/>
      <c r="S253" s="8"/>
      <c r="T253" s="8"/>
      <c r="U253" s="8"/>
      <c r="V253" s="8"/>
      <c r="W253" s="8"/>
      <c r="X253" s="8"/>
      <c r="Y253" s="8"/>
      <c r="Z253" s="8"/>
      <c r="AA253" s="8"/>
      <c r="AB253" s="8"/>
      <c r="AC253" s="8"/>
      <c r="AD253" s="8"/>
      <c r="AE253" s="8"/>
      <c r="AF253" s="8"/>
    </row>
    <row r="254" spans="16:32">
      <c r="P254" s="8"/>
      <c r="Q254" s="8"/>
      <c r="R254" s="8"/>
      <c r="S254" s="8"/>
      <c r="T254" s="8"/>
      <c r="U254" s="8"/>
      <c r="V254" s="8"/>
      <c r="W254" s="8"/>
      <c r="X254" s="8"/>
      <c r="Y254" s="8"/>
      <c r="Z254" s="8"/>
      <c r="AA254" s="8"/>
      <c r="AB254" s="8"/>
      <c r="AC254" s="8"/>
      <c r="AD254" s="8"/>
      <c r="AE254" s="8"/>
      <c r="AF254" s="8"/>
    </row>
    <row r="255" spans="16:32">
      <c r="P255" s="8"/>
      <c r="Q255" s="8"/>
      <c r="R255" s="8"/>
      <c r="S255" s="8"/>
      <c r="T255" s="8"/>
      <c r="U255" s="8"/>
      <c r="V255" s="8"/>
      <c r="W255" s="8"/>
      <c r="X255" s="8"/>
      <c r="Y255" s="8"/>
      <c r="Z255" s="8"/>
      <c r="AA255" s="8"/>
      <c r="AB255" s="8"/>
      <c r="AC255" s="8"/>
      <c r="AD255" s="8"/>
      <c r="AE255" s="8"/>
      <c r="AF255" s="8"/>
    </row>
    <row r="256" spans="16:32">
      <c r="P256" s="8"/>
      <c r="Q256" s="8"/>
      <c r="R256" s="8"/>
      <c r="S256" s="8"/>
      <c r="T256" s="8"/>
      <c r="U256" s="8"/>
      <c r="V256" s="8"/>
      <c r="W256" s="8"/>
      <c r="X256" s="8"/>
      <c r="Y256" s="8"/>
      <c r="Z256" s="8"/>
      <c r="AA256" s="8"/>
      <c r="AB256" s="8"/>
      <c r="AC256" s="8"/>
      <c r="AD256" s="8"/>
      <c r="AE256" s="8"/>
      <c r="AF256" s="8"/>
    </row>
    <row r="257" spans="16:32">
      <c r="P257" s="8"/>
      <c r="Q257" s="8"/>
      <c r="R257" s="8"/>
      <c r="S257" s="8"/>
      <c r="T257" s="8"/>
      <c r="U257" s="8"/>
      <c r="V257" s="8"/>
      <c r="W257" s="8"/>
      <c r="X257" s="8"/>
      <c r="Y257" s="8"/>
      <c r="Z257" s="8"/>
      <c r="AA257" s="8"/>
      <c r="AB257" s="8"/>
      <c r="AC257" s="8"/>
      <c r="AD257" s="8"/>
      <c r="AE257" s="8"/>
      <c r="AF257" s="8"/>
    </row>
    <row r="258" spans="16:32">
      <c r="P258" s="8"/>
      <c r="Q258" s="8"/>
      <c r="R258" s="8"/>
      <c r="S258" s="8"/>
      <c r="T258" s="8"/>
      <c r="U258" s="8"/>
      <c r="V258" s="8"/>
      <c r="W258" s="8"/>
      <c r="X258" s="8"/>
      <c r="Y258" s="8"/>
      <c r="Z258" s="8"/>
      <c r="AA258" s="8"/>
      <c r="AB258" s="8"/>
      <c r="AC258" s="8"/>
      <c r="AD258" s="8"/>
      <c r="AE258" s="8"/>
      <c r="AF258" s="8"/>
    </row>
    <row r="259" spans="16:32">
      <c r="P259" s="8"/>
      <c r="Q259" s="8"/>
      <c r="R259" s="8"/>
      <c r="S259" s="8"/>
      <c r="T259" s="8"/>
      <c r="U259" s="8"/>
      <c r="V259" s="8"/>
      <c r="W259" s="8"/>
      <c r="X259" s="8"/>
      <c r="Y259" s="8"/>
      <c r="Z259" s="8"/>
      <c r="AA259" s="8"/>
      <c r="AB259" s="8"/>
      <c r="AC259" s="8"/>
      <c r="AD259" s="8"/>
      <c r="AE259" s="8"/>
      <c r="AF259" s="8"/>
    </row>
    <row r="260" spans="16:32">
      <c r="P260" s="8"/>
      <c r="Q260" s="8"/>
      <c r="R260" s="8"/>
      <c r="S260" s="8"/>
      <c r="T260" s="8"/>
      <c r="U260" s="8"/>
      <c r="V260" s="8"/>
      <c r="W260" s="8"/>
      <c r="X260" s="8"/>
      <c r="Y260" s="8"/>
      <c r="Z260" s="8"/>
      <c r="AA260" s="8"/>
      <c r="AB260" s="8"/>
      <c r="AC260" s="8"/>
      <c r="AD260" s="8"/>
      <c r="AE260" s="8"/>
      <c r="AF260" s="8"/>
    </row>
    <row r="261" spans="16:32">
      <c r="P261" s="8"/>
      <c r="Q261" s="8"/>
      <c r="R261" s="8"/>
      <c r="S261" s="8"/>
      <c r="T261" s="8"/>
      <c r="U261" s="8"/>
      <c r="V261" s="8"/>
      <c r="W261" s="8"/>
      <c r="X261" s="8"/>
      <c r="Y261" s="8"/>
      <c r="Z261" s="8"/>
      <c r="AA261" s="8"/>
      <c r="AB261" s="8"/>
      <c r="AC261" s="8"/>
      <c r="AD261" s="8"/>
      <c r="AE261" s="8"/>
      <c r="AF261" s="8"/>
    </row>
    <row r="262" spans="16:32">
      <c r="P262" s="8"/>
      <c r="Q262" s="8"/>
      <c r="R262" s="8"/>
      <c r="S262" s="8"/>
      <c r="T262" s="8"/>
      <c r="U262" s="8"/>
      <c r="V262" s="8"/>
      <c r="W262" s="8"/>
      <c r="X262" s="8"/>
      <c r="Y262" s="8"/>
      <c r="Z262" s="8"/>
      <c r="AA262" s="8"/>
      <c r="AB262" s="8"/>
      <c r="AC262" s="8"/>
      <c r="AD262" s="8"/>
      <c r="AE262" s="8"/>
      <c r="AF262" s="8"/>
    </row>
    <row r="263" spans="16:32">
      <c r="P263" s="8"/>
      <c r="Q263" s="8"/>
      <c r="R263" s="8"/>
      <c r="S263" s="8"/>
      <c r="T263" s="8"/>
      <c r="U263" s="8"/>
      <c r="V263" s="8"/>
      <c r="W263" s="8"/>
      <c r="X263" s="8"/>
      <c r="Y263" s="8"/>
      <c r="Z263" s="8"/>
      <c r="AA263" s="8"/>
      <c r="AB263" s="8"/>
      <c r="AC263" s="8"/>
      <c r="AD263" s="8"/>
      <c r="AE263" s="8"/>
      <c r="AF263" s="8"/>
    </row>
    <row r="264" spans="16:32">
      <c r="P264" s="8"/>
      <c r="Q264" s="8"/>
      <c r="R264" s="8"/>
      <c r="S264" s="8"/>
      <c r="T264" s="8"/>
      <c r="U264" s="8"/>
      <c r="V264" s="8"/>
      <c r="W264" s="8"/>
      <c r="X264" s="8"/>
      <c r="Y264" s="8"/>
      <c r="Z264" s="8"/>
      <c r="AA264" s="8"/>
      <c r="AB264" s="8"/>
      <c r="AC264" s="8"/>
      <c r="AD264" s="8"/>
      <c r="AE264" s="8"/>
      <c r="AF264" s="8"/>
    </row>
    <row r="265" spans="16:32">
      <c r="P265" s="8"/>
      <c r="Q265" s="8"/>
      <c r="R265" s="8"/>
      <c r="S265" s="8"/>
      <c r="T265" s="8"/>
      <c r="U265" s="8"/>
      <c r="V265" s="8"/>
      <c r="W265" s="8"/>
      <c r="X265" s="8"/>
      <c r="Y265" s="8"/>
      <c r="Z265" s="8"/>
      <c r="AA265" s="8"/>
      <c r="AB265" s="8"/>
      <c r="AC265" s="8"/>
      <c r="AD265" s="8"/>
      <c r="AE265" s="8"/>
      <c r="AF265" s="8"/>
    </row>
    <row r="266" spans="16:32">
      <c r="P266" s="8"/>
      <c r="Q266" s="8"/>
      <c r="R266" s="8"/>
      <c r="S266" s="8"/>
      <c r="T266" s="8"/>
      <c r="U266" s="8"/>
      <c r="V266" s="8"/>
      <c r="W266" s="8"/>
      <c r="X266" s="8"/>
      <c r="Y266" s="8"/>
      <c r="Z266" s="8"/>
      <c r="AA266" s="8"/>
      <c r="AB266" s="8"/>
      <c r="AC266" s="8"/>
      <c r="AD266" s="8"/>
      <c r="AE266" s="8"/>
      <c r="AF266" s="8"/>
    </row>
    <row r="267" spans="16:32">
      <c r="P267" s="8"/>
      <c r="Q267" s="8"/>
      <c r="R267" s="8"/>
      <c r="S267" s="8"/>
      <c r="T267" s="8"/>
      <c r="U267" s="8"/>
      <c r="V267" s="8"/>
      <c r="W267" s="8"/>
      <c r="X267" s="8"/>
      <c r="Y267" s="8"/>
      <c r="Z267" s="8"/>
      <c r="AA267" s="8"/>
      <c r="AB267" s="8"/>
      <c r="AC267" s="8"/>
      <c r="AD267" s="8"/>
      <c r="AE267" s="8"/>
      <c r="AF267" s="8"/>
    </row>
    <row r="268" spans="16:32">
      <c r="P268" s="8"/>
      <c r="Q268" s="8"/>
      <c r="R268" s="8"/>
      <c r="S268" s="8"/>
      <c r="T268" s="8"/>
      <c r="U268" s="8"/>
      <c r="V268" s="8"/>
      <c r="W268" s="8"/>
      <c r="X268" s="8"/>
      <c r="Y268" s="8"/>
      <c r="Z268" s="8"/>
      <c r="AA268" s="8"/>
      <c r="AB268" s="8"/>
      <c r="AC268" s="8"/>
      <c r="AD268" s="8"/>
      <c r="AE268" s="8"/>
      <c r="AF268" s="8"/>
    </row>
    <row r="269" spans="16:32">
      <c r="P269" s="8"/>
      <c r="Q269" s="8"/>
      <c r="R269" s="8"/>
      <c r="S269" s="8"/>
      <c r="T269" s="8"/>
      <c r="U269" s="8"/>
      <c r="V269" s="8"/>
      <c r="W269" s="8"/>
      <c r="X269" s="8"/>
      <c r="Y269" s="8"/>
      <c r="Z269" s="8"/>
      <c r="AA269" s="8"/>
      <c r="AB269" s="8"/>
      <c r="AC269" s="8"/>
      <c r="AD269" s="8"/>
      <c r="AE269" s="8"/>
      <c r="AF269" s="8"/>
    </row>
    <row r="270" spans="16:32">
      <c r="P270" s="8"/>
      <c r="Q270" s="8"/>
      <c r="R270" s="8"/>
      <c r="S270" s="8"/>
      <c r="T270" s="8"/>
      <c r="U270" s="8"/>
      <c r="V270" s="8"/>
      <c r="W270" s="8"/>
      <c r="X270" s="8"/>
      <c r="Y270" s="8"/>
      <c r="Z270" s="8"/>
      <c r="AA270" s="8"/>
      <c r="AB270" s="8"/>
      <c r="AC270" s="8"/>
      <c r="AD270" s="8"/>
      <c r="AE270" s="8"/>
      <c r="AF270" s="8"/>
    </row>
    <row r="271" spans="16:32">
      <c r="P271" s="8"/>
      <c r="Q271" s="8"/>
      <c r="R271" s="8"/>
      <c r="S271" s="8"/>
      <c r="T271" s="8"/>
      <c r="U271" s="8"/>
      <c r="V271" s="8"/>
      <c r="W271" s="8"/>
      <c r="X271" s="8"/>
      <c r="Y271" s="8"/>
      <c r="Z271" s="8"/>
      <c r="AA271" s="8"/>
      <c r="AB271" s="8"/>
      <c r="AC271" s="8"/>
      <c r="AD271" s="8"/>
      <c r="AE271" s="8"/>
      <c r="AF271" s="8"/>
    </row>
    <row r="272" spans="16:32">
      <c r="P272" s="8"/>
      <c r="Q272" s="8"/>
      <c r="R272" s="8"/>
      <c r="S272" s="8"/>
      <c r="T272" s="8"/>
      <c r="U272" s="8"/>
      <c r="V272" s="8"/>
      <c r="W272" s="8"/>
      <c r="X272" s="8"/>
      <c r="Y272" s="8"/>
      <c r="Z272" s="8"/>
      <c r="AA272" s="8"/>
      <c r="AB272" s="8"/>
      <c r="AC272" s="8"/>
      <c r="AD272" s="8"/>
      <c r="AE272" s="8"/>
      <c r="AF272" s="8"/>
    </row>
    <row r="273" spans="16:32">
      <c r="P273" s="8"/>
      <c r="Q273" s="8"/>
      <c r="R273" s="8"/>
      <c r="S273" s="8"/>
      <c r="T273" s="8"/>
      <c r="U273" s="8"/>
      <c r="V273" s="8"/>
      <c r="W273" s="8"/>
      <c r="X273" s="8"/>
      <c r="Y273" s="8"/>
      <c r="Z273" s="8"/>
      <c r="AA273" s="8"/>
      <c r="AB273" s="8"/>
      <c r="AC273" s="8"/>
      <c r="AD273" s="8"/>
      <c r="AE273" s="8"/>
      <c r="AF273" s="8"/>
    </row>
    <row r="274" spans="16:32">
      <c r="P274" s="8"/>
      <c r="Q274" s="8"/>
      <c r="R274" s="8"/>
      <c r="S274" s="8"/>
      <c r="T274" s="8"/>
      <c r="U274" s="8"/>
      <c r="V274" s="8"/>
      <c r="W274" s="8"/>
      <c r="X274" s="8"/>
      <c r="Y274" s="8"/>
      <c r="Z274" s="8"/>
      <c r="AA274" s="8"/>
      <c r="AB274" s="8"/>
      <c r="AC274" s="8"/>
      <c r="AD274" s="8"/>
      <c r="AE274" s="8"/>
      <c r="AF274" s="8"/>
    </row>
    <row r="275" spans="16:32">
      <c r="P275" s="8"/>
      <c r="Q275" s="8"/>
      <c r="R275" s="8"/>
      <c r="S275" s="8"/>
      <c r="T275" s="8"/>
      <c r="U275" s="8"/>
      <c r="V275" s="8"/>
      <c r="W275" s="8"/>
      <c r="X275" s="8"/>
      <c r="Y275" s="8"/>
      <c r="Z275" s="8"/>
      <c r="AA275" s="8"/>
      <c r="AB275" s="8"/>
      <c r="AC275" s="8"/>
      <c r="AD275" s="8"/>
      <c r="AE275" s="8"/>
      <c r="AF275" s="8"/>
    </row>
    <row r="276" spans="16:32">
      <c r="P276" s="8"/>
      <c r="Q276" s="8"/>
      <c r="R276" s="8"/>
      <c r="S276" s="8"/>
      <c r="T276" s="8"/>
      <c r="U276" s="8"/>
      <c r="V276" s="8"/>
      <c r="W276" s="8"/>
      <c r="X276" s="8"/>
      <c r="Y276" s="8"/>
      <c r="Z276" s="8"/>
      <c r="AA276" s="8"/>
      <c r="AB276" s="8"/>
      <c r="AC276" s="8"/>
      <c r="AD276" s="8"/>
      <c r="AE276" s="8"/>
      <c r="AF276" s="8"/>
    </row>
    <row r="277" spans="16:32">
      <c r="P277" s="8"/>
      <c r="Q277" s="8"/>
      <c r="R277" s="8"/>
      <c r="S277" s="8"/>
      <c r="T277" s="8"/>
      <c r="U277" s="8"/>
      <c r="V277" s="8"/>
      <c r="W277" s="8"/>
      <c r="X277" s="8"/>
      <c r="Y277" s="8"/>
      <c r="Z277" s="8"/>
      <c r="AA277" s="8"/>
      <c r="AB277" s="8"/>
      <c r="AC277" s="8"/>
      <c r="AD277" s="8"/>
      <c r="AE277" s="8"/>
      <c r="AF277" s="8"/>
    </row>
    <row r="278" spans="16:32">
      <c r="P278" s="8"/>
      <c r="Q278" s="8"/>
      <c r="R278" s="8"/>
      <c r="S278" s="8"/>
      <c r="T278" s="8"/>
      <c r="U278" s="8"/>
      <c r="V278" s="8"/>
      <c r="W278" s="8"/>
      <c r="X278" s="8"/>
      <c r="Y278" s="8"/>
      <c r="Z278" s="8"/>
      <c r="AA278" s="8"/>
      <c r="AB278" s="8"/>
      <c r="AC278" s="8"/>
      <c r="AD278" s="8"/>
      <c r="AE278" s="8"/>
      <c r="AF278" s="8"/>
    </row>
    <row r="279" spans="16:32">
      <c r="P279" s="8"/>
      <c r="Q279" s="8"/>
      <c r="R279" s="8"/>
      <c r="S279" s="8"/>
      <c r="T279" s="8"/>
      <c r="U279" s="8"/>
      <c r="V279" s="8"/>
      <c r="W279" s="8"/>
      <c r="X279" s="8"/>
      <c r="Y279" s="8"/>
      <c r="Z279" s="8"/>
      <c r="AA279" s="8"/>
      <c r="AB279" s="8"/>
      <c r="AC279" s="8"/>
      <c r="AD279" s="8"/>
      <c r="AE279" s="8"/>
      <c r="AF279" s="8"/>
    </row>
    <row r="280" spans="16:32">
      <c r="P280" s="8"/>
      <c r="Q280" s="8"/>
      <c r="R280" s="8"/>
      <c r="S280" s="8"/>
      <c r="T280" s="8"/>
      <c r="U280" s="8"/>
      <c r="V280" s="8"/>
      <c r="W280" s="8"/>
      <c r="X280" s="8"/>
      <c r="Y280" s="8"/>
      <c r="Z280" s="8"/>
      <c r="AA280" s="8"/>
      <c r="AB280" s="8"/>
      <c r="AC280" s="8"/>
      <c r="AD280" s="8"/>
      <c r="AE280" s="8"/>
      <c r="AF280" s="8"/>
    </row>
    <row r="281" spans="16:32">
      <c r="P281" s="8"/>
      <c r="Q281" s="8"/>
      <c r="R281" s="8"/>
      <c r="S281" s="8"/>
      <c r="T281" s="8"/>
      <c r="U281" s="8"/>
      <c r="V281" s="8"/>
      <c r="W281" s="8"/>
      <c r="X281" s="8"/>
      <c r="Y281" s="8"/>
      <c r="Z281" s="8"/>
      <c r="AA281" s="8"/>
      <c r="AB281" s="8"/>
      <c r="AC281" s="8"/>
      <c r="AD281" s="8"/>
      <c r="AE281" s="8"/>
      <c r="AF281" s="8"/>
    </row>
    <row r="282" spans="16:32">
      <c r="P282" s="8"/>
      <c r="Q282" s="8"/>
      <c r="R282" s="8"/>
      <c r="S282" s="8"/>
      <c r="T282" s="8"/>
      <c r="U282" s="8"/>
      <c r="V282" s="8"/>
      <c r="W282" s="8"/>
      <c r="X282" s="8"/>
      <c r="Y282" s="8"/>
      <c r="Z282" s="8"/>
      <c r="AA282" s="8"/>
      <c r="AB282" s="8"/>
      <c r="AC282" s="8"/>
      <c r="AD282" s="8"/>
      <c r="AE282" s="8"/>
      <c r="AF282" s="8"/>
    </row>
    <row r="283" spans="16:32">
      <c r="P283" s="8"/>
      <c r="Q283" s="8"/>
      <c r="R283" s="8"/>
      <c r="S283" s="8"/>
      <c r="T283" s="8"/>
      <c r="U283" s="8"/>
      <c r="V283" s="8"/>
      <c r="W283" s="8"/>
      <c r="X283" s="8"/>
      <c r="Y283" s="8"/>
      <c r="Z283" s="8"/>
      <c r="AA283" s="8"/>
      <c r="AB283" s="8"/>
      <c r="AC283" s="8"/>
      <c r="AD283" s="8"/>
      <c r="AE283" s="8"/>
      <c r="AF283" s="8"/>
    </row>
    <row r="284" spans="16:32">
      <c r="P284" s="8"/>
      <c r="Q284" s="8"/>
      <c r="R284" s="8"/>
      <c r="S284" s="8"/>
      <c r="T284" s="8"/>
      <c r="U284" s="8"/>
      <c r="V284" s="8"/>
      <c r="W284" s="8"/>
      <c r="X284" s="8"/>
      <c r="Y284" s="8"/>
      <c r="Z284" s="8"/>
      <c r="AA284" s="8"/>
      <c r="AB284" s="8"/>
      <c r="AC284" s="8"/>
      <c r="AD284" s="8"/>
      <c r="AE284" s="8"/>
      <c r="AF284" s="8"/>
    </row>
    <row r="285" spans="16:32">
      <c r="P285" s="8"/>
      <c r="Q285" s="8"/>
      <c r="R285" s="8"/>
      <c r="S285" s="8"/>
      <c r="T285" s="8"/>
      <c r="U285" s="8"/>
      <c r="V285" s="8"/>
      <c r="W285" s="8"/>
      <c r="X285" s="8"/>
      <c r="Y285" s="8"/>
      <c r="Z285" s="8"/>
      <c r="AA285" s="8"/>
      <c r="AB285" s="8"/>
      <c r="AC285" s="8"/>
      <c r="AD285" s="8"/>
      <c r="AE285" s="8"/>
      <c r="AF285" s="8"/>
    </row>
    <row r="286" spans="16:32">
      <c r="P286" s="8"/>
      <c r="Q286" s="8"/>
      <c r="R286" s="8"/>
      <c r="S286" s="8"/>
      <c r="T286" s="8"/>
      <c r="U286" s="8"/>
      <c r="V286" s="8"/>
      <c r="W286" s="8"/>
      <c r="X286" s="8"/>
      <c r="Y286" s="8"/>
      <c r="Z286" s="8"/>
      <c r="AA286" s="8"/>
      <c r="AB286" s="8"/>
      <c r="AC286" s="8"/>
      <c r="AD286" s="8"/>
      <c r="AE286" s="8"/>
      <c r="AF286" s="8"/>
    </row>
    <row r="287" spans="16:32">
      <c r="P287" s="8"/>
      <c r="Q287" s="8"/>
      <c r="R287" s="8"/>
      <c r="S287" s="8"/>
      <c r="T287" s="8"/>
      <c r="U287" s="8"/>
      <c r="V287" s="8"/>
      <c r="W287" s="8"/>
      <c r="X287" s="8"/>
      <c r="Y287" s="8"/>
      <c r="Z287" s="8"/>
      <c r="AA287" s="8"/>
      <c r="AB287" s="8"/>
      <c r="AC287" s="8"/>
      <c r="AD287" s="8"/>
      <c r="AE287" s="8"/>
      <c r="AF287" s="8"/>
    </row>
    <row r="288" spans="16:32">
      <c r="P288" s="8"/>
      <c r="Q288" s="8"/>
      <c r="R288" s="8"/>
      <c r="S288" s="8"/>
      <c r="T288" s="8"/>
      <c r="U288" s="8"/>
      <c r="V288" s="8"/>
      <c r="W288" s="8"/>
      <c r="X288" s="8"/>
      <c r="Y288" s="8"/>
      <c r="Z288" s="8"/>
      <c r="AA288" s="8"/>
      <c r="AB288" s="8"/>
      <c r="AC288" s="8"/>
      <c r="AD288" s="8"/>
      <c r="AE288" s="8"/>
      <c r="AF288" s="8"/>
    </row>
    <row r="289" spans="16:32">
      <c r="P289" s="8"/>
      <c r="Q289" s="8"/>
      <c r="R289" s="8"/>
      <c r="S289" s="8"/>
      <c r="T289" s="8"/>
      <c r="U289" s="8"/>
      <c r="V289" s="8"/>
      <c r="W289" s="8"/>
      <c r="X289" s="8"/>
      <c r="Y289" s="8"/>
      <c r="Z289" s="8"/>
      <c r="AA289" s="8"/>
      <c r="AB289" s="8"/>
      <c r="AC289" s="8"/>
      <c r="AD289" s="8"/>
      <c r="AE289" s="8"/>
      <c r="AF289" s="8"/>
    </row>
    <row r="290" spans="16:32">
      <c r="P290" s="8"/>
      <c r="Q290" s="8"/>
      <c r="R290" s="8"/>
      <c r="S290" s="8"/>
      <c r="T290" s="8"/>
      <c r="U290" s="8"/>
      <c r="V290" s="8"/>
      <c r="W290" s="8"/>
      <c r="X290" s="8"/>
      <c r="Y290" s="8"/>
      <c r="Z290" s="8"/>
      <c r="AA290" s="8"/>
      <c r="AB290" s="8"/>
      <c r="AC290" s="8"/>
      <c r="AD290" s="8"/>
      <c r="AE290" s="8"/>
      <c r="AF290" s="8"/>
    </row>
    <row r="291" spans="16:32">
      <c r="P291" s="8"/>
      <c r="Q291" s="8"/>
      <c r="R291" s="8"/>
      <c r="S291" s="8"/>
      <c r="T291" s="8"/>
      <c r="U291" s="8"/>
      <c r="V291" s="8"/>
      <c r="W291" s="8"/>
      <c r="X291" s="8"/>
      <c r="Y291" s="8"/>
      <c r="Z291" s="8"/>
      <c r="AA291" s="8"/>
      <c r="AB291" s="8"/>
      <c r="AC291" s="8"/>
      <c r="AD291" s="8"/>
      <c r="AE291" s="8"/>
      <c r="AF291" s="8"/>
    </row>
    <row r="292" spans="16:32">
      <c r="P292" s="8"/>
      <c r="Q292" s="8"/>
      <c r="R292" s="8"/>
      <c r="S292" s="8"/>
      <c r="T292" s="8"/>
      <c r="U292" s="8"/>
      <c r="V292" s="8"/>
      <c r="W292" s="8"/>
      <c r="X292" s="8"/>
      <c r="Y292" s="8"/>
      <c r="Z292" s="8"/>
      <c r="AA292" s="8"/>
      <c r="AB292" s="8"/>
      <c r="AC292" s="8"/>
      <c r="AD292" s="8"/>
      <c r="AE292" s="8"/>
      <c r="AF292" s="8"/>
    </row>
    <row r="293" spans="16:32">
      <c r="P293" s="8"/>
      <c r="Q293" s="8"/>
      <c r="R293" s="8"/>
      <c r="S293" s="8"/>
      <c r="T293" s="8"/>
      <c r="U293" s="8"/>
      <c r="V293" s="8"/>
      <c r="W293" s="8"/>
      <c r="X293" s="8"/>
      <c r="Y293" s="8"/>
      <c r="Z293" s="8"/>
      <c r="AA293" s="8"/>
      <c r="AB293" s="8"/>
      <c r="AC293" s="8"/>
      <c r="AD293" s="8"/>
      <c r="AE293" s="8"/>
      <c r="AF293" s="8"/>
    </row>
    <row r="294" spans="16:32">
      <c r="P294" s="8"/>
      <c r="Q294" s="8"/>
      <c r="R294" s="8"/>
      <c r="S294" s="8"/>
      <c r="T294" s="8"/>
      <c r="U294" s="8"/>
      <c r="V294" s="8"/>
      <c r="W294" s="8"/>
      <c r="X294" s="8"/>
      <c r="Y294" s="8"/>
      <c r="Z294" s="8"/>
      <c r="AA294" s="8"/>
      <c r="AB294" s="8"/>
      <c r="AC294" s="8"/>
      <c r="AD294" s="8"/>
      <c r="AE294" s="8"/>
      <c r="AF294" s="8"/>
    </row>
    <row r="295" spans="16:32">
      <c r="P295" s="8"/>
      <c r="Q295" s="8"/>
      <c r="R295" s="8"/>
      <c r="S295" s="8"/>
      <c r="T295" s="8"/>
      <c r="U295" s="8"/>
      <c r="V295" s="8"/>
      <c r="W295" s="8"/>
      <c r="X295" s="8"/>
      <c r="Y295" s="8"/>
      <c r="Z295" s="8"/>
      <c r="AA295" s="8"/>
      <c r="AB295" s="8"/>
      <c r="AC295" s="8"/>
      <c r="AD295" s="8"/>
      <c r="AE295" s="8"/>
      <c r="AF295" s="8"/>
    </row>
    <row r="296" spans="16:32">
      <c r="P296" s="8"/>
      <c r="Q296" s="8"/>
      <c r="R296" s="8"/>
      <c r="S296" s="8"/>
      <c r="T296" s="8"/>
      <c r="U296" s="8"/>
      <c r="V296" s="8"/>
      <c r="W296" s="8"/>
      <c r="X296" s="8"/>
      <c r="Y296" s="8"/>
      <c r="Z296" s="8"/>
      <c r="AA296" s="8"/>
      <c r="AB296" s="8"/>
      <c r="AC296" s="8"/>
      <c r="AD296" s="8"/>
      <c r="AE296" s="8"/>
      <c r="AF296" s="8"/>
    </row>
    <row r="297" spans="16:32">
      <c r="P297" s="8"/>
      <c r="Q297" s="8"/>
      <c r="R297" s="8"/>
      <c r="S297" s="8"/>
      <c r="T297" s="8"/>
      <c r="U297" s="8"/>
      <c r="V297" s="8"/>
      <c r="W297" s="8"/>
      <c r="X297" s="8"/>
      <c r="Y297" s="8"/>
      <c r="Z297" s="8"/>
      <c r="AA297" s="8"/>
      <c r="AB297" s="8"/>
      <c r="AC297" s="8"/>
      <c r="AD297" s="8"/>
      <c r="AE297" s="8"/>
      <c r="AF297" s="8"/>
    </row>
    <row r="298" spans="16:32">
      <c r="P298" s="8"/>
      <c r="Q298" s="8"/>
      <c r="R298" s="8"/>
      <c r="S298" s="8"/>
      <c r="T298" s="8"/>
      <c r="U298" s="8"/>
      <c r="V298" s="8"/>
      <c r="W298" s="8"/>
      <c r="X298" s="8"/>
      <c r="Y298" s="8"/>
      <c r="Z298" s="8"/>
      <c r="AA298" s="8"/>
      <c r="AB298" s="8"/>
      <c r="AC298" s="8"/>
      <c r="AD298" s="8"/>
      <c r="AE298" s="8"/>
      <c r="AF298" s="8"/>
    </row>
    <row r="299" spans="16:32">
      <c r="P299" s="8"/>
      <c r="Q299" s="8"/>
      <c r="R299" s="8"/>
      <c r="S299" s="8"/>
      <c r="T299" s="8"/>
      <c r="U299" s="8"/>
      <c r="V299" s="8"/>
      <c r="W299" s="8"/>
      <c r="X299" s="8"/>
      <c r="Y299" s="8"/>
      <c r="Z299" s="8"/>
      <c r="AA299" s="8"/>
      <c r="AB299" s="8"/>
      <c r="AC299" s="8"/>
      <c r="AD299" s="8"/>
      <c r="AE299" s="8"/>
      <c r="AF299" s="8"/>
    </row>
    <row r="300" spans="16:32">
      <c r="P300" s="8"/>
      <c r="Q300" s="8"/>
      <c r="R300" s="8"/>
      <c r="S300" s="8"/>
      <c r="T300" s="8"/>
      <c r="U300" s="8"/>
      <c r="V300" s="8"/>
      <c r="W300" s="8"/>
      <c r="X300" s="8"/>
      <c r="Y300" s="8"/>
      <c r="Z300" s="8"/>
      <c r="AA300" s="8"/>
      <c r="AB300" s="8"/>
      <c r="AC300" s="8"/>
      <c r="AD300" s="8"/>
      <c r="AE300" s="8"/>
      <c r="AF300" s="8"/>
    </row>
    <row r="301" spans="16:32">
      <c r="P301" s="8"/>
      <c r="Q301" s="8"/>
      <c r="R301" s="8"/>
      <c r="S301" s="8"/>
      <c r="T301" s="8"/>
      <c r="U301" s="8"/>
      <c r="V301" s="8"/>
      <c r="W301" s="8"/>
      <c r="X301" s="8"/>
      <c r="Y301" s="8"/>
      <c r="Z301" s="8"/>
      <c r="AA301" s="8"/>
      <c r="AB301" s="8"/>
      <c r="AC301" s="8"/>
      <c r="AD301" s="8"/>
      <c r="AE301" s="8"/>
      <c r="AF301" s="8"/>
    </row>
    <row r="302" spans="16:32">
      <c r="P302" s="8"/>
      <c r="Q302" s="8"/>
      <c r="R302" s="8"/>
      <c r="S302" s="8"/>
      <c r="T302" s="8"/>
      <c r="U302" s="8"/>
      <c r="V302" s="8"/>
      <c r="W302" s="8"/>
      <c r="X302" s="8"/>
      <c r="Y302" s="8"/>
      <c r="Z302" s="8"/>
      <c r="AA302" s="8"/>
      <c r="AB302" s="8"/>
      <c r="AC302" s="8"/>
      <c r="AD302" s="8"/>
      <c r="AE302" s="8"/>
      <c r="AF302" s="8"/>
    </row>
    <row r="303" spans="16:32">
      <c r="P303" s="8"/>
      <c r="Q303" s="8"/>
      <c r="R303" s="8"/>
      <c r="S303" s="8"/>
      <c r="T303" s="8"/>
      <c r="U303" s="8"/>
      <c r="V303" s="8"/>
      <c r="W303" s="8"/>
      <c r="X303" s="8"/>
      <c r="Y303" s="8"/>
      <c r="Z303" s="8"/>
      <c r="AA303" s="8"/>
      <c r="AB303" s="8"/>
      <c r="AC303" s="8"/>
      <c r="AD303" s="8"/>
      <c r="AE303" s="8"/>
      <c r="AF303" s="8"/>
    </row>
    <row r="304" spans="16:32">
      <c r="P304" s="8"/>
      <c r="Q304" s="8"/>
      <c r="R304" s="8"/>
      <c r="S304" s="8"/>
      <c r="T304" s="8"/>
      <c r="U304" s="8"/>
      <c r="V304" s="8"/>
      <c r="W304" s="8"/>
      <c r="X304" s="8"/>
      <c r="Y304" s="8"/>
      <c r="Z304" s="8"/>
      <c r="AA304" s="8"/>
      <c r="AB304" s="8"/>
      <c r="AC304" s="8"/>
      <c r="AD304" s="8"/>
      <c r="AE304" s="8"/>
      <c r="AF304" s="8"/>
    </row>
    <row r="305" spans="16:32">
      <c r="P305" s="8"/>
      <c r="Q305" s="8"/>
      <c r="R305" s="8"/>
      <c r="S305" s="8"/>
      <c r="T305" s="8"/>
      <c r="U305" s="8"/>
      <c r="V305" s="8"/>
      <c r="W305" s="8"/>
      <c r="X305" s="8"/>
      <c r="Y305" s="8"/>
      <c r="Z305" s="8"/>
      <c r="AA305" s="8"/>
      <c r="AB305" s="8"/>
      <c r="AC305" s="8"/>
      <c r="AD305" s="8"/>
      <c r="AE305" s="8"/>
      <c r="AF305" s="8"/>
    </row>
    <row r="306" spans="16:32">
      <c r="P306" s="8"/>
      <c r="Q306" s="8"/>
      <c r="R306" s="8"/>
      <c r="S306" s="8"/>
      <c r="T306" s="8"/>
      <c r="U306" s="8"/>
      <c r="V306" s="8"/>
      <c r="W306" s="8"/>
      <c r="X306" s="8"/>
      <c r="Y306" s="8"/>
      <c r="Z306" s="8"/>
      <c r="AA306" s="8"/>
      <c r="AB306" s="8"/>
      <c r="AC306" s="8"/>
      <c r="AD306" s="8"/>
      <c r="AE306" s="8"/>
      <c r="AF306" s="8"/>
    </row>
    <row r="307" spans="16:32">
      <c r="P307" s="8"/>
      <c r="Q307" s="8"/>
      <c r="R307" s="8"/>
      <c r="S307" s="8"/>
      <c r="T307" s="8"/>
      <c r="U307" s="8"/>
      <c r="V307" s="8"/>
      <c r="W307" s="8"/>
      <c r="X307" s="8"/>
      <c r="Y307" s="8"/>
      <c r="Z307" s="8"/>
      <c r="AA307" s="8"/>
      <c r="AB307" s="8"/>
      <c r="AC307" s="8"/>
      <c r="AD307" s="8"/>
      <c r="AE307" s="8"/>
      <c r="AF307" s="8"/>
    </row>
    <row r="308" spans="16:32">
      <c r="P308" s="8"/>
      <c r="Q308" s="8"/>
      <c r="R308" s="8"/>
      <c r="S308" s="8"/>
      <c r="T308" s="8"/>
      <c r="U308" s="8"/>
      <c r="V308" s="8"/>
      <c r="W308" s="8"/>
      <c r="X308" s="8"/>
      <c r="Y308" s="8"/>
      <c r="Z308" s="8"/>
      <c r="AA308" s="8"/>
      <c r="AB308" s="8"/>
      <c r="AC308" s="8"/>
      <c r="AD308" s="8"/>
      <c r="AE308" s="8"/>
      <c r="AF308" s="8"/>
    </row>
    <row r="309" spans="16:32">
      <c r="P309" s="8"/>
      <c r="Q309" s="8"/>
      <c r="R309" s="8"/>
      <c r="S309" s="8"/>
      <c r="T309" s="8"/>
      <c r="U309" s="8"/>
      <c r="V309" s="8"/>
      <c r="W309" s="8"/>
      <c r="X309" s="8"/>
      <c r="Y309" s="8"/>
      <c r="Z309" s="8"/>
      <c r="AA309" s="8"/>
      <c r="AB309" s="8"/>
      <c r="AC309" s="8"/>
      <c r="AD309" s="8"/>
      <c r="AE309" s="8"/>
      <c r="AF309" s="8"/>
    </row>
    <row r="310" spans="16:32">
      <c r="P310" s="8"/>
      <c r="Q310" s="8"/>
      <c r="R310" s="8"/>
      <c r="S310" s="8"/>
      <c r="T310" s="8"/>
      <c r="U310" s="8"/>
      <c r="V310" s="8"/>
      <c r="W310" s="8"/>
      <c r="X310" s="8"/>
      <c r="Y310" s="8"/>
      <c r="Z310" s="8"/>
      <c r="AA310" s="8"/>
      <c r="AB310" s="8"/>
      <c r="AC310" s="8"/>
      <c r="AD310" s="8"/>
      <c r="AE310" s="8"/>
      <c r="AF310" s="8"/>
    </row>
    <row r="311" spans="16:32">
      <c r="P311" s="8"/>
      <c r="Q311" s="8"/>
      <c r="R311" s="8"/>
      <c r="S311" s="8"/>
      <c r="T311" s="8"/>
      <c r="U311" s="8"/>
      <c r="V311" s="8"/>
      <c r="W311" s="8"/>
      <c r="X311" s="8"/>
      <c r="Y311" s="8"/>
      <c r="Z311" s="8"/>
      <c r="AA311" s="8"/>
      <c r="AB311" s="8"/>
      <c r="AC311" s="8"/>
      <c r="AD311" s="8"/>
      <c r="AE311" s="8"/>
      <c r="AF311" s="8"/>
    </row>
    <row r="312" spans="16:32">
      <c r="P312" s="8"/>
      <c r="Q312" s="8"/>
      <c r="R312" s="8"/>
      <c r="S312" s="8"/>
      <c r="T312" s="8"/>
      <c r="U312" s="8"/>
      <c r="V312" s="8"/>
      <c r="W312" s="8"/>
      <c r="X312" s="8"/>
      <c r="Y312" s="8"/>
      <c r="Z312" s="8"/>
      <c r="AA312" s="8"/>
      <c r="AB312" s="8"/>
      <c r="AC312" s="8"/>
      <c r="AD312" s="8"/>
      <c r="AE312" s="8"/>
      <c r="AF312" s="8"/>
    </row>
    <row r="313" spans="16:32">
      <c r="P313" s="8"/>
      <c r="Q313" s="8"/>
      <c r="R313" s="8"/>
      <c r="S313" s="8"/>
      <c r="T313" s="8"/>
      <c r="U313" s="8"/>
      <c r="V313" s="8"/>
      <c r="W313" s="8"/>
      <c r="X313" s="8"/>
      <c r="Y313" s="8"/>
      <c r="Z313" s="8"/>
      <c r="AA313" s="8"/>
      <c r="AB313" s="8"/>
      <c r="AC313" s="8"/>
      <c r="AD313" s="8"/>
      <c r="AE313" s="8"/>
      <c r="AF313" s="8"/>
    </row>
    <row r="314" spans="16:32">
      <c r="P314" s="8"/>
      <c r="Q314" s="8"/>
      <c r="R314" s="8"/>
      <c r="S314" s="8"/>
      <c r="T314" s="8"/>
      <c r="U314" s="8"/>
      <c r="V314" s="8"/>
      <c r="W314" s="8"/>
      <c r="X314" s="8"/>
      <c r="Y314" s="8"/>
      <c r="Z314" s="8"/>
      <c r="AA314" s="8"/>
      <c r="AB314" s="8"/>
      <c r="AC314" s="8"/>
      <c r="AD314" s="8"/>
      <c r="AE314" s="8"/>
      <c r="AF314" s="8"/>
    </row>
    <row r="315" spans="16:32">
      <c r="P315" s="8"/>
      <c r="Q315" s="8"/>
      <c r="R315" s="8"/>
      <c r="S315" s="8"/>
      <c r="T315" s="8"/>
      <c r="U315" s="8"/>
      <c r="V315" s="8"/>
      <c r="W315" s="8"/>
      <c r="X315" s="8"/>
      <c r="Y315" s="8"/>
      <c r="Z315" s="8"/>
      <c r="AA315" s="8"/>
      <c r="AB315" s="8"/>
      <c r="AC315" s="8"/>
      <c r="AD315" s="8"/>
      <c r="AE315" s="8"/>
      <c r="AF315" s="8"/>
    </row>
    <row r="316" spans="16:32">
      <c r="P316" s="8"/>
      <c r="Q316" s="8"/>
      <c r="R316" s="8"/>
      <c r="S316" s="8"/>
      <c r="T316" s="8"/>
      <c r="U316" s="8"/>
      <c r="V316" s="8"/>
      <c r="W316" s="8"/>
      <c r="X316" s="8"/>
      <c r="Y316" s="8"/>
      <c r="Z316" s="8"/>
      <c r="AA316" s="8"/>
      <c r="AB316" s="8"/>
      <c r="AC316" s="8"/>
      <c r="AD316" s="8"/>
      <c r="AE316" s="8"/>
      <c r="AF316" s="8"/>
    </row>
    <row r="317" spans="16:32">
      <c r="P317" s="8"/>
      <c r="Q317" s="8"/>
      <c r="R317" s="8"/>
      <c r="S317" s="8"/>
      <c r="T317" s="8"/>
      <c r="U317" s="8"/>
      <c r="V317" s="8"/>
      <c r="W317" s="8"/>
      <c r="X317" s="8"/>
      <c r="Y317" s="8"/>
      <c r="Z317" s="8"/>
      <c r="AA317" s="8"/>
      <c r="AB317" s="8"/>
      <c r="AC317" s="8"/>
      <c r="AD317" s="8"/>
      <c r="AE317" s="8"/>
      <c r="AF317" s="8"/>
    </row>
    <row r="318" spans="16:32">
      <c r="P318" s="8"/>
      <c r="Q318" s="8"/>
      <c r="R318" s="8"/>
      <c r="S318" s="8"/>
      <c r="T318" s="8"/>
      <c r="U318" s="8"/>
      <c r="V318" s="8"/>
      <c r="W318" s="8"/>
      <c r="X318" s="8"/>
      <c r="Y318" s="8"/>
      <c r="Z318" s="8"/>
      <c r="AA318" s="8"/>
      <c r="AB318" s="8"/>
      <c r="AC318" s="8"/>
      <c r="AD318" s="8"/>
      <c r="AE318" s="8"/>
      <c r="AF318" s="8"/>
    </row>
    <row r="319" spans="16:32">
      <c r="P319" s="8"/>
      <c r="Q319" s="8"/>
      <c r="R319" s="8"/>
      <c r="S319" s="8"/>
      <c r="T319" s="8"/>
      <c r="U319" s="8"/>
      <c r="V319" s="8"/>
      <c r="W319" s="8"/>
      <c r="X319" s="8"/>
      <c r="Y319" s="8"/>
      <c r="Z319" s="8"/>
      <c r="AA319" s="8"/>
      <c r="AB319" s="8"/>
      <c r="AC319" s="8"/>
      <c r="AD319" s="8"/>
      <c r="AE319" s="8"/>
      <c r="AF319" s="8"/>
    </row>
    <row r="320" spans="16:32">
      <c r="P320" s="8"/>
      <c r="Q320" s="8"/>
      <c r="R320" s="8"/>
      <c r="S320" s="8"/>
      <c r="T320" s="8"/>
      <c r="U320" s="8"/>
      <c r="V320" s="8"/>
      <c r="W320" s="8"/>
      <c r="X320" s="8"/>
      <c r="Y320" s="8"/>
      <c r="Z320" s="8"/>
      <c r="AA320" s="8"/>
      <c r="AB320" s="8"/>
      <c r="AC320" s="8"/>
      <c r="AD320" s="8"/>
      <c r="AE320" s="8"/>
      <c r="AF320" s="8"/>
    </row>
    <row r="321" spans="16:32">
      <c r="P321" s="8"/>
      <c r="Q321" s="8"/>
      <c r="R321" s="8"/>
      <c r="S321" s="8"/>
      <c r="T321" s="8"/>
      <c r="U321" s="8"/>
      <c r="V321" s="8"/>
      <c r="W321" s="8"/>
      <c r="X321" s="8"/>
      <c r="Y321" s="8"/>
      <c r="Z321" s="8"/>
      <c r="AA321" s="8"/>
      <c r="AB321" s="8"/>
      <c r="AC321" s="8"/>
      <c r="AD321" s="8"/>
      <c r="AE321" s="8"/>
      <c r="AF321" s="8"/>
    </row>
    <row r="322" spans="16:32">
      <c r="P322" s="8"/>
      <c r="Q322" s="8"/>
      <c r="R322" s="8"/>
      <c r="S322" s="8"/>
      <c r="T322" s="8"/>
      <c r="U322" s="8"/>
      <c r="V322" s="8"/>
      <c r="W322" s="8"/>
      <c r="X322" s="8"/>
      <c r="Y322" s="8"/>
      <c r="Z322" s="8"/>
      <c r="AA322" s="8"/>
      <c r="AB322" s="8"/>
      <c r="AC322" s="8"/>
      <c r="AD322" s="8"/>
      <c r="AE322" s="8"/>
      <c r="AF322" s="8"/>
    </row>
    <row r="323" spans="16:32">
      <c r="P323" s="8"/>
      <c r="Q323" s="8"/>
      <c r="R323" s="8"/>
      <c r="S323" s="8"/>
      <c r="T323" s="8"/>
      <c r="U323" s="8"/>
      <c r="V323" s="8"/>
      <c r="W323" s="8"/>
      <c r="X323" s="8"/>
      <c r="Y323" s="8"/>
      <c r="Z323" s="8"/>
      <c r="AA323" s="8"/>
      <c r="AB323" s="8"/>
      <c r="AC323" s="8"/>
      <c r="AD323" s="8"/>
      <c r="AE323" s="8"/>
      <c r="AF323" s="8"/>
    </row>
    <row r="324" spans="16:32">
      <c r="P324" s="8"/>
      <c r="Q324" s="8"/>
      <c r="R324" s="8"/>
      <c r="S324" s="8"/>
      <c r="T324" s="8"/>
      <c r="U324" s="8"/>
      <c r="V324" s="8"/>
      <c r="W324" s="8"/>
      <c r="X324" s="8"/>
      <c r="Y324" s="8"/>
      <c r="Z324" s="8"/>
      <c r="AA324" s="8"/>
      <c r="AB324" s="8"/>
      <c r="AC324" s="8"/>
      <c r="AD324" s="8"/>
      <c r="AE324" s="8"/>
      <c r="AF324" s="8"/>
    </row>
    <row r="325" spans="16:32">
      <c r="P325" s="8"/>
      <c r="Q325" s="8"/>
      <c r="R325" s="8"/>
      <c r="S325" s="8"/>
      <c r="T325" s="8"/>
      <c r="U325" s="8"/>
      <c r="V325" s="8"/>
      <c r="W325" s="8"/>
      <c r="X325" s="8"/>
      <c r="Y325" s="8"/>
      <c r="Z325" s="8"/>
      <c r="AA325" s="8"/>
      <c r="AB325" s="8"/>
      <c r="AC325" s="8"/>
      <c r="AD325" s="8"/>
      <c r="AE325" s="8"/>
      <c r="AF325" s="8"/>
    </row>
    <row r="326" spans="16:32">
      <c r="P326" s="8"/>
      <c r="Q326" s="8"/>
      <c r="R326" s="8"/>
      <c r="S326" s="8"/>
      <c r="T326" s="8"/>
      <c r="U326" s="8"/>
      <c r="V326" s="8"/>
      <c r="W326" s="8"/>
      <c r="X326" s="8"/>
      <c r="Y326" s="8"/>
      <c r="Z326" s="8"/>
      <c r="AA326" s="8"/>
      <c r="AB326" s="8"/>
      <c r="AC326" s="8"/>
      <c r="AD326" s="8"/>
      <c r="AE326" s="8"/>
      <c r="AF326" s="8"/>
    </row>
    <row r="327" spans="16:32">
      <c r="P327" s="8"/>
      <c r="Q327" s="8"/>
      <c r="R327" s="8"/>
      <c r="S327" s="8"/>
      <c r="T327" s="8"/>
      <c r="U327" s="8"/>
      <c r="V327" s="8"/>
      <c r="W327" s="8"/>
      <c r="X327" s="8"/>
      <c r="Y327" s="8"/>
      <c r="Z327" s="8"/>
      <c r="AA327" s="8"/>
      <c r="AB327" s="8"/>
      <c r="AC327" s="8"/>
      <c r="AD327" s="8"/>
      <c r="AE327" s="8"/>
      <c r="AF327" s="8"/>
    </row>
    <row r="328" spans="16:32">
      <c r="P328" s="8"/>
      <c r="Q328" s="8"/>
      <c r="R328" s="8"/>
      <c r="S328" s="8"/>
      <c r="T328" s="8"/>
      <c r="U328" s="8"/>
      <c r="V328" s="8"/>
      <c r="W328" s="8"/>
      <c r="X328" s="8"/>
      <c r="Y328" s="8"/>
      <c r="Z328" s="8"/>
      <c r="AA328" s="8"/>
      <c r="AB328" s="8"/>
      <c r="AC328" s="8"/>
      <c r="AD328" s="8"/>
      <c r="AE328" s="8"/>
      <c r="AF328" s="8"/>
    </row>
    <row r="329" spans="16:32">
      <c r="P329" s="8"/>
      <c r="Q329" s="8"/>
      <c r="R329" s="8"/>
      <c r="S329" s="8"/>
      <c r="T329" s="8"/>
      <c r="U329" s="8"/>
      <c r="V329" s="8"/>
      <c r="W329" s="8"/>
      <c r="X329" s="8"/>
      <c r="Y329" s="8"/>
      <c r="Z329" s="8"/>
      <c r="AA329" s="8"/>
      <c r="AB329" s="8"/>
      <c r="AC329" s="8"/>
      <c r="AD329" s="8"/>
      <c r="AE329" s="8"/>
      <c r="AF329" s="8"/>
    </row>
    <row r="330" spans="16:32">
      <c r="P330" s="8"/>
      <c r="Q330" s="8"/>
      <c r="R330" s="8"/>
      <c r="S330" s="8"/>
      <c r="T330" s="8"/>
      <c r="U330" s="8"/>
      <c r="V330" s="8"/>
      <c r="W330" s="8"/>
      <c r="X330" s="8"/>
      <c r="Y330" s="8"/>
      <c r="Z330" s="8"/>
      <c r="AA330" s="8"/>
      <c r="AB330" s="8"/>
      <c r="AC330" s="8"/>
      <c r="AD330" s="8"/>
      <c r="AE330" s="8"/>
      <c r="AF330" s="8"/>
    </row>
    <row r="331" spans="16:32">
      <c r="P331" s="8"/>
      <c r="Q331" s="8"/>
      <c r="R331" s="8"/>
      <c r="S331" s="8"/>
      <c r="T331" s="8"/>
      <c r="U331" s="8"/>
      <c r="V331" s="8"/>
      <c r="W331" s="8"/>
      <c r="X331" s="8"/>
      <c r="Y331" s="8"/>
      <c r="Z331" s="8"/>
      <c r="AA331" s="8"/>
      <c r="AB331" s="8"/>
      <c r="AC331" s="8"/>
      <c r="AD331" s="8"/>
      <c r="AE331" s="8"/>
      <c r="AF331" s="8"/>
    </row>
    <row r="332" spans="16:32">
      <c r="P332" s="8"/>
      <c r="Q332" s="8"/>
      <c r="R332" s="8"/>
      <c r="S332" s="8"/>
      <c r="T332" s="8"/>
      <c r="U332" s="8"/>
      <c r="V332" s="8"/>
      <c r="W332" s="8"/>
      <c r="X332" s="8"/>
      <c r="Y332" s="8"/>
      <c r="Z332" s="8"/>
      <c r="AA332" s="8"/>
      <c r="AB332" s="8"/>
      <c r="AC332" s="8"/>
      <c r="AD332" s="8"/>
      <c r="AE332" s="8"/>
      <c r="AF332" s="8"/>
    </row>
    <row r="333" spans="16:32">
      <c r="P333" s="8"/>
      <c r="Q333" s="8"/>
      <c r="R333" s="8"/>
      <c r="S333" s="8"/>
      <c r="T333" s="8"/>
      <c r="U333" s="8"/>
      <c r="V333" s="8"/>
      <c r="W333" s="8"/>
      <c r="X333" s="8"/>
      <c r="Y333" s="8"/>
      <c r="Z333" s="8"/>
      <c r="AA333" s="8"/>
      <c r="AB333" s="8"/>
      <c r="AC333" s="8"/>
      <c r="AD333" s="8"/>
      <c r="AE333" s="8"/>
      <c r="AF333" s="8"/>
    </row>
    <row r="334" spans="16:32">
      <c r="P334" s="8"/>
      <c r="Q334" s="8"/>
      <c r="R334" s="8"/>
      <c r="S334" s="8"/>
      <c r="T334" s="8"/>
      <c r="U334" s="8"/>
      <c r="V334" s="8"/>
      <c r="W334" s="8"/>
      <c r="X334" s="8"/>
      <c r="Y334" s="8"/>
      <c r="Z334" s="8"/>
      <c r="AA334" s="8"/>
      <c r="AB334" s="8"/>
      <c r="AC334" s="8"/>
      <c r="AD334" s="8"/>
      <c r="AE334" s="8"/>
      <c r="AF334" s="8"/>
    </row>
    <row r="335" spans="16:32">
      <c r="P335" s="8"/>
      <c r="Q335" s="8"/>
      <c r="R335" s="8"/>
      <c r="S335" s="8"/>
      <c r="T335" s="8"/>
      <c r="U335" s="8"/>
      <c r="V335" s="8"/>
      <c r="W335" s="8"/>
      <c r="X335" s="8"/>
      <c r="Y335" s="8"/>
      <c r="Z335" s="8"/>
      <c r="AA335" s="8"/>
      <c r="AB335" s="8"/>
      <c r="AC335" s="8"/>
      <c r="AD335" s="8"/>
      <c r="AE335" s="8"/>
      <c r="AF335" s="8"/>
    </row>
    <row r="336" spans="16:32">
      <c r="P336" s="8"/>
      <c r="Q336" s="8"/>
      <c r="R336" s="8"/>
      <c r="S336" s="8"/>
      <c r="T336" s="8"/>
      <c r="U336" s="8"/>
      <c r="V336" s="8"/>
      <c r="W336" s="8"/>
      <c r="X336" s="8"/>
      <c r="Y336" s="8"/>
      <c r="Z336" s="8"/>
      <c r="AA336" s="8"/>
      <c r="AB336" s="8"/>
      <c r="AC336" s="8"/>
      <c r="AD336" s="8"/>
      <c r="AE336" s="8"/>
      <c r="AF336" s="8"/>
    </row>
    <row r="337" spans="16:32">
      <c r="P337" s="8"/>
      <c r="Q337" s="8"/>
      <c r="R337" s="8"/>
      <c r="S337" s="8"/>
      <c r="T337" s="8"/>
      <c r="U337" s="8"/>
      <c r="V337" s="8"/>
      <c r="W337" s="8"/>
      <c r="X337" s="8"/>
      <c r="Y337" s="8"/>
      <c r="Z337" s="8"/>
      <c r="AA337" s="8"/>
      <c r="AB337" s="8"/>
      <c r="AC337" s="8"/>
      <c r="AD337" s="8"/>
      <c r="AE337" s="8"/>
      <c r="AF337" s="8"/>
    </row>
    <row r="338" spans="16:32">
      <c r="P338" s="8"/>
      <c r="Q338" s="8"/>
      <c r="R338" s="8"/>
      <c r="S338" s="8"/>
      <c r="T338" s="8"/>
      <c r="U338" s="8"/>
      <c r="V338" s="8"/>
      <c r="W338" s="8"/>
      <c r="X338" s="8"/>
      <c r="Y338" s="8"/>
      <c r="Z338" s="8"/>
      <c r="AA338" s="8"/>
      <c r="AB338" s="8"/>
      <c r="AC338" s="8"/>
      <c r="AD338" s="8"/>
      <c r="AE338" s="8"/>
      <c r="AF338" s="8"/>
    </row>
    <row r="339" spans="16:32">
      <c r="P339" s="8"/>
      <c r="Q339" s="8"/>
      <c r="R339" s="8"/>
      <c r="S339" s="8"/>
      <c r="T339" s="8"/>
      <c r="U339" s="8"/>
      <c r="V339" s="8"/>
      <c r="W339" s="8"/>
      <c r="X339" s="8"/>
      <c r="Y339" s="8"/>
      <c r="Z339" s="8"/>
      <c r="AA339" s="8"/>
      <c r="AB339" s="8"/>
      <c r="AC339" s="8"/>
      <c r="AD339" s="8"/>
      <c r="AE339" s="8"/>
      <c r="AF339" s="8"/>
    </row>
    <row r="340" spans="16:32">
      <c r="P340" s="8"/>
      <c r="Q340" s="8"/>
      <c r="R340" s="8"/>
      <c r="S340" s="8"/>
      <c r="T340" s="8"/>
      <c r="U340" s="8"/>
      <c r="V340" s="8"/>
      <c r="W340" s="8"/>
      <c r="X340" s="8"/>
      <c r="Y340" s="8"/>
      <c r="Z340" s="8"/>
      <c r="AA340" s="8"/>
      <c r="AB340" s="8"/>
      <c r="AC340" s="8"/>
      <c r="AD340" s="8"/>
      <c r="AE340" s="8"/>
      <c r="AF340" s="8"/>
    </row>
    <row r="341" spans="16:32">
      <c r="P341" s="8"/>
      <c r="Q341" s="8"/>
      <c r="R341" s="8"/>
      <c r="S341" s="8"/>
      <c r="T341" s="8"/>
      <c r="U341" s="8"/>
      <c r="V341" s="8"/>
      <c r="W341" s="8"/>
      <c r="X341" s="8"/>
      <c r="Y341" s="8"/>
      <c r="Z341" s="8"/>
      <c r="AA341" s="8"/>
      <c r="AB341" s="8"/>
      <c r="AC341" s="8"/>
      <c r="AD341" s="8"/>
      <c r="AE341" s="8"/>
      <c r="AF341" s="8"/>
    </row>
    <row r="342" spans="16:32">
      <c r="P342" s="8"/>
      <c r="Q342" s="8"/>
      <c r="R342" s="8"/>
      <c r="S342" s="8"/>
      <c r="T342" s="8"/>
      <c r="U342" s="8"/>
      <c r="V342" s="8"/>
      <c r="W342" s="8"/>
      <c r="X342" s="8"/>
      <c r="Y342" s="8"/>
      <c r="Z342" s="8"/>
      <c r="AA342" s="8"/>
      <c r="AB342" s="8"/>
      <c r="AC342" s="8"/>
      <c r="AD342" s="8"/>
      <c r="AE342" s="8"/>
      <c r="AF342" s="8"/>
    </row>
    <row r="343" spans="16:32">
      <c r="P343" s="8"/>
      <c r="Q343" s="8"/>
      <c r="R343" s="8"/>
      <c r="S343" s="8"/>
      <c r="T343" s="8"/>
      <c r="U343" s="8"/>
      <c r="V343" s="8"/>
      <c r="W343" s="8"/>
      <c r="X343" s="8"/>
      <c r="Y343" s="8"/>
      <c r="Z343" s="8"/>
      <c r="AA343" s="8"/>
      <c r="AB343" s="8"/>
      <c r="AC343" s="8"/>
      <c r="AD343" s="8"/>
      <c r="AE343" s="8"/>
      <c r="AF343" s="8"/>
    </row>
    <row r="344" spans="16:32">
      <c r="P344" s="8"/>
      <c r="Q344" s="8"/>
      <c r="R344" s="8"/>
      <c r="S344" s="8"/>
      <c r="T344" s="8"/>
      <c r="U344" s="8"/>
      <c r="V344" s="8"/>
      <c r="W344" s="8"/>
      <c r="X344" s="8"/>
      <c r="Y344" s="8"/>
      <c r="Z344" s="8"/>
      <c r="AA344" s="8"/>
      <c r="AB344" s="8"/>
      <c r="AC344" s="8"/>
      <c r="AD344" s="8"/>
      <c r="AE344" s="8"/>
      <c r="AF344" s="8"/>
    </row>
    <row r="345" spans="16:32">
      <c r="P345" s="8"/>
      <c r="Q345" s="8"/>
      <c r="R345" s="8"/>
      <c r="S345" s="8"/>
      <c r="T345" s="8"/>
      <c r="U345" s="8"/>
      <c r="V345" s="8"/>
      <c r="W345" s="8"/>
      <c r="X345" s="8"/>
      <c r="Y345" s="8"/>
      <c r="Z345" s="8"/>
      <c r="AA345" s="8"/>
      <c r="AB345" s="8"/>
      <c r="AC345" s="8"/>
      <c r="AD345" s="8"/>
      <c r="AE345" s="8"/>
      <c r="AF345" s="8"/>
    </row>
    <row r="346" spans="16:32">
      <c r="P346" s="8"/>
      <c r="Q346" s="8"/>
      <c r="R346" s="8"/>
      <c r="S346" s="8"/>
      <c r="T346" s="8"/>
      <c r="U346" s="8"/>
      <c r="V346" s="8"/>
      <c r="W346" s="8"/>
      <c r="X346" s="8"/>
      <c r="Y346" s="8"/>
      <c r="Z346" s="8"/>
      <c r="AA346" s="8"/>
      <c r="AB346" s="8"/>
      <c r="AC346" s="8"/>
      <c r="AD346" s="8"/>
      <c r="AE346" s="8"/>
      <c r="AF346" s="8"/>
    </row>
    <row r="347" spans="16:32">
      <c r="P347" s="8"/>
      <c r="Q347" s="8"/>
      <c r="R347" s="8"/>
      <c r="S347" s="8"/>
      <c r="T347" s="8"/>
      <c r="U347" s="8"/>
      <c r="V347" s="8"/>
      <c r="W347" s="8"/>
      <c r="X347" s="8"/>
      <c r="Y347" s="8"/>
      <c r="Z347" s="8"/>
      <c r="AA347" s="8"/>
      <c r="AB347" s="8"/>
      <c r="AC347" s="8"/>
      <c r="AD347" s="8"/>
      <c r="AE347" s="8"/>
      <c r="AF347" s="8"/>
    </row>
    <row r="348" spans="16:32">
      <c r="P348" s="8"/>
      <c r="Q348" s="8"/>
      <c r="R348" s="8"/>
      <c r="S348" s="8"/>
      <c r="T348" s="8"/>
      <c r="U348" s="8"/>
      <c r="V348" s="8"/>
      <c r="W348" s="8"/>
      <c r="X348" s="8"/>
      <c r="Y348" s="8"/>
      <c r="Z348" s="8"/>
      <c r="AA348" s="8"/>
      <c r="AB348" s="8"/>
      <c r="AC348" s="8"/>
      <c r="AD348" s="8"/>
      <c r="AE348" s="8"/>
      <c r="AF348" s="8"/>
    </row>
    <row r="349" spans="16:32">
      <c r="P349" s="8"/>
      <c r="Q349" s="8"/>
      <c r="R349" s="8"/>
      <c r="S349" s="8"/>
      <c r="T349" s="8"/>
      <c r="U349" s="8"/>
      <c r="V349" s="8"/>
      <c r="W349" s="8"/>
      <c r="X349" s="8"/>
      <c r="Y349" s="8"/>
      <c r="Z349" s="8"/>
      <c r="AA349" s="8"/>
      <c r="AB349" s="8"/>
      <c r="AC349" s="8"/>
      <c r="AD349" s="8"/>
      <c r="AE349" s="8"/>
      <c r="AF349" s="8"/>
    </row>
    <row r="350" spans="16:32">
      <c r="P350" s="8"/>
      <c r="Q350" s="8"/>
      <c r="R350" s="8"/>
      <c r="S350" s="8"/>
      <c r="T350" s="8"/>
      <c r="U350" s="8"/>
      <c r="V350" s="8"/>
      <c r="W350" s="8"/>
      <c r="X350" s="8"/>
      <c r="Y350" s="8"/>
      <c r="Z350" s="8"/>
      <c r="AA350" s="8"/>
      <c r="AB350" s="8"/>
      <c r="AC350" s="8"/>
      <c r="AD350" s="8"/>
      <c r="AE350" s="8"/>
      <c r="AF350" s="8"/>
    </row>
    <row r="351" spans="16:32">
      <c r="P351" s="8"/>
      <c r="Q351" s="8"/>
      <c r="R351" s="8"/>
      <c r="S351" s="8"/>
      <c r="T351" s="8"/>
      <c r="U351" s="8"/>
      <c r="V351" s="8"/>
      <c r="W351" s="8"/>
      <c r="X351" s="8"/>
      <c r="Y351" s="8"/>
      <c r="Z351" s="8"/>
      <c r="AA351" s="8"/>
      <c r="AB351" s="8"/>
      <c r="AC351" s="8"/>
      <c r="AD351" s="8"/>
      <c r="AE351" s="8"/>
      <c r="AF351" s="8"/>
    </row>
    <row r="352" spans="16:32">
      <c r="P352" s="8"/>
      <c r="Q352" s="8"/>
      <c r="R352" s="8"/>
      <c r="S352" s="8"/>
      <c r="T352" s="8"/>
      <c r="U352" s="8"/>
      <c r="V352" s="8"/>
      <c r="W352" s="8"/>
      <c r="X352" s="8"/>
      <c r="Y352" s="8"/>
      <c r="Z352" s="8"/>
      <c r="AA352" s="8"/>
      <c r="AB352" s="8"/>
      <c r="AC352" s="8"/>
      <c r="AD352" s="8"/>
      <c r="AE352" s="8"/>
      <c r="AF352" s="8"/>
    </row>
    <row r="353" spans="16:32">
      <c r="P353" s="8"/>
      <c r="Q353" s="8"/>
      <c r="R353" s="8"/>
      <c r="S353" s="8"/>
      <c r="T353" s="8"/>
      <c r="U353" s="8"/>
      <c r="V353" s="8"/>
      <c r="W353" s="8"/>
      <c r="X353" s="8"/>
      <c r="Y353" s="8"/>
      <c r="Z353" s="8"/>
      <c r="AA353" s="8"/>
      <c r="AB353" s="8"/>
      <c r="AC353" s="8"/>
      <c r="AD353" s="8"/>
      <c r="AE353" s="8"/>
      <c r="AF353" s="8"/>
    </row>
    <row r="354" spans="16:32">
      <c r="P354" s="8"/>
      <c r="Q354" s="8"/>
      <c r="R354" s="8"/>
      <c r="S354" s="8"/>
      <c r="T354" s="8"/>
      <c r="U354" s="8"/>
      <c r="V354" s="8"/>
      <c r="W354" s="8"/>
      <c r="X354" s="8"/>
      <c r="Y354" s="8"/>
      <c r="Z354" s="8"/>
      <c r="AA354" s="8"/>
      <c r="AB354" s="8"/>
      <c r="AC354" s="8"/>
      <c r="AD354" s="8"/>
      <c r="AE354" s="8"/>
      <c r="AF354" s="8"/>
    </row>
    <row r="355" spans="16:32">
      <c r="P355" s="8"/>
      <c r="Q355" s="8"/>
      <c r="R355" s="8"/>
      <c r="S355" s="8"/>
      <c r="T355" s="8"/>
      <c r="U355" s="8"/>
      <c r="V355" s="8"/>
      <c r="W355" s="8"/>
      <c r="X355" s="8"/>
      <c r="Y355" s="8"/>
      <c r="Z355" s="8"/>
      <c r="AA355" s="8"/>
      <c r="AB355" s="8"/>
      <c r="AC355" s="8"/>
      <c r="AD355" s="8"/>
      <c r="AE355" s="8"/>
      <c r="AF355" s="8"/>
    </row>
    <row r="356" spans="16:32">
      <c r="P356" s="8"/>
      <c r="Q356" s="8"/>
      <c r="R356" s="8"/>
      <c r="S356" s="8"/>
      <c r="T356" s="8"/>
      <c r="U356" s="8"/>
      <c r="V356" s="8"/>
      <c r="W356" s="8"/>
      <c r="X356" s="8"/>
      <c r="Y356" s="8"/>
      <c r="Z356" s="8"/>
      <c r="AA356" s="8"/>
      <c r="AB356" s="8"/>
      <c r="AC356" s="8"/>
      <c r="AD356" s="8"/>
      <c r="AE356" s="8"/>
      <c r="AF356" s="8"/>
    </row>
    <row r="357" spans="16:32">
      <c r="P357" s="8"/>
      <c r="Q357" s="8"/>
      <c r="R357" s="8"/>
      <c r="S357" s="8"/>
      <c r="T357" s="8"/>
      <c r="U357" s="8"/>
      <c r="V357" s="8"/>
      <c r="W357" s="8"/>
      <c r="X357" s="8"/>
      <c r="Y357" s="8"/>
      <c r="Z357" s="8"/>
      <c r="AA357" s="8"/>
      <c r="AB357" s="8"/>
      <c r="AC357" s="8"/>
      <c r="AD357" s="8"/>
      <c r="AE357" s="8"/>
      <c r="AF357" s="8"/>
    </row>
    <row r="358" spans="16:32">
      <c r="P358" s="8"/>
      <c r="Q358" s="8"/>
      <c r="R358" s="8"/>
      <c r="S358" s="8"/>
      <c r="T358" s="8"/>
      <c r="U358" s="8"/>
      <c r="V358" s="8"/>
      <c r="W358" s="8"/>
      <c r="X358" s="8"/>
      <c r="Y358" s="8"/>
      <c r="Z358" s="8"/>
      <c r="AA358" s="8"/>
      <c r="AB358" s="8"/>
      <c r="AC358" s="8"/>
      <c r="AD358" s="8"/>
      <c r="AE358" s="8"/>
      <c r="AF358" s="8"/>
    </row>
    <row r="359" spans="16:32">
      <c r="P359" s="8"/>
      <c r="Q359" s="8"/>
      <c r="R359" s="8"/>
      <c r="S359" s="8"/>
      <c r="T359" s="8"/>
      <c r="U359" s="8"/>
      <c r="V359" s="8"/>
      <c r="W359" s="8"/>
      <c r="X359" s="8"/>
      <c r="Y359" s="8"/>
      <c r="Z359" s="8"/>
      <c r="AA359" s="8"/>
      <c r="AB359" s="8"/>
      <c r="AC359" s="8"/>
      <c r="AD359" s="8"/>
      <c r="AE359" s="8"/>
      <c r="AF359" s="8"/>
    </row>
    <row r="360" spans="16:32">
      <c r="P360" s="8"/>
      <c r="Q360" s="8"/>
      <c r="R360" s="8"/>
      <c r="S360" s="8"/>
      <c r="T360" s="8"/>
      <c r="U360" s="8"/>
      <c r="V360" s="8"/>
      <c r="W360" s="8"/>
      <c r="X360" s="8"/>
      <c r="Y360" s="8"/>
      <c r="Z360" s="8"/>
      <c r="AA360" s="8"/>
      <c r="AB360" s="8"/>
      <c r="AC360" s="8"/>
      <c r="AD360" s="8"/>
      <c r="AE360" s="8"/>
      <c r="AF360" s="8"/>
    </row>
    <row r="361" spans="16:32">
      <c r="P361" s="8"/>
      <c r="Q361" s="8"/>
      <c r="R361" s="8"/>
      <c r="S361" s="8"/>
      <c r="T361" s="8"/>
      <c r="U361" s="8"/>
      <c r="V361" s="8"/>
      <c r="W361" s="8"/>
      <c r="X361" s="8"/>
      <c r="Y361" s="8"/>
      <c r="Z361" s="8"/>
      <c r="AA361" s="8"/>
      <c r="AB361" s="8"/>
      <c r="AC361" s="8"/>
      <c r="AD361" s="8"/>
      <c r="AE361" s="8"/>
      <c r="AF361" s="8"/>
    </row>
    <row r="362" spans="16:32">
      <c r="P362" s="8"/>
      <c r="Q362" s="8"/>
      <c r="R362" s="8"/>
      <c r="S362" s="8"/>
      <c r="T362" s="8"/>
      <c r="U362" s="8"/>
      <c r="V362" s="8"/>
      <c r="W362" s="8"/>
      <c r="X362" s="8"/>
      <c r="Y362" s="8"/>
      <c r="Z362" s="8"/>
      <c r="AA362" s="8"/>
      <c r="AB362" s="8"/>
      <c r="AC362" s="8"/>
      <c r="AD362" s="8"/>
      <c r="AE362" s="8"/>
      <c r="AF362" s="8"/>
    </row>
    <row r="363" spans="16:32">
      <c r="P363" s="8"/>
      <c r="Q363" s="8"/>
      <c r="R363" s="8"/>
      <c r="S363" s="8"/>
      <c r="T363" s="8"/>
      <c r="U363" s="8"/>
      <c r="V363" s="8"/>
      <c r="W363" s="8"/>
      <c r="X363" s="8"/>
      <c r="Y363" s="8"/>
      <c r="Z363" s="8"/>
      <c r="AA363" s="8"/>
      <c r="AB363" s="8"/>
      <c r="AC363" s="8"/>
      <c r="AD363" s="8"/>
      <c r="AE363" s="8"/>
      <c r="AF363" s="8"/>
    </row>
    <row r="364" spans="16:32">
      <c r="P364" s="8"/>
      <c r="Q364" s="8"/>
      <c r="R364" s="8"/>
      <c r="S364" s="8"/>
      <c r="T364" s="8"/>
      <c r="U364" s="8"/>
      <c r="V364" s="8"/>
      <c r="W364" s="8"/>
      <c r="X364" s="8"/>
      <c r="Y364" s="8"/>
      <c r="Z364" s="8"/>
      <c r="AA364" s="8"/>
      <c r="AB364" s="8"/>
      <c r="AC364" s="8"/>
      <c r="AD364" s="8"/>
      <c r="AE364" s="8"/>
      <c r="AF364" s="8"/>
    </row>
    <row r="365" spans="16:32">
      <c r="P365" s="8"/>
      <c r="Q365" s="8"/>
      <c r="R365" s="8"/>
      <c r="S365" s="8"/>
      <c r="T365" s="8"/>
      <c r="U365" s="8"/>
      <c r="V365" s="8"/>
      <c r="W365" s="8"/>
      <c r="X365" s="8"/>
      <c r="Y365" s="8"/>
      <c r="Z365" s="8"/>
      <c r="AA365" s="8"/>
      <c r="AB365" s="8"/>
      <c r="AC365" s="8"/>
      <c r="AD365" s="8"/>
      <c r="AE365" s="8"/>
      <c r="AF365" s="8"/>
    </row>
    <row r="366" spans="16:32">
      <c r="P366" s="8"/>
      <c r="Q366" s="8"/>
      <c r="R366" s="8"/>
      <c r="S366" s="8"/>
      <c r="T366" s="8"/>
      <c r="U366" s="8"/>
      <c r="V366" s="8"/>
      <c r="W366" s="8"/>
      <c r="X366" s="8"/>
      <c r="Y366" s="8"/>
      <c r="Z366" s="8"/>
      <c r="AA366" s="8"/>
      <c r="AB366" s="8"/>
      <c r="AC366" s="8"/>
      <c r="AD366" s="8"/>
      <c r="AE366" s="8"/>
      <c r="AF366" s="8"/>
    </row>
    <row r="367" spans="16:32">
      <c r="P367" s="8"/>
      <c r="Q367" s="8"/>
      <c r="R367" s="8"/>
      <c r="S367" s="8"/>
      <c r="T367" s="8"/>
      <c r="U367" s="8"/>
      <c r="V367" s="8"/>
      <c r="W367" s="8"/>
      <c r="X367" s="8"/>
      <c r="Y367" s="8"/>
      <c r="Z367" s="8"/>
      <c r="AA367" s="8"/>
      <c r="AB367" s="8"/>
      <c r="AC367" s="8"/>
      <c r="AD367" s="8"/>
      <c r="AE367" s="8"/>
      <c r="AF367" s="8"/>
    </row>
    <row r="368" spans="16:32">
      <c r="P368" s="8"/>
      <c r="Q368" s="8"/>
      <c r="R368" s="8"/>
      <c r="S368" s="8"/>
      <c r="T368" s="8"/>
      <c r="U368" s="8"/>
      <c r="V368" s="8"/>
      <c r="W368" s="8"/>
      <c r="X368" s="8"/>
      <c r="Y368" s="8"/>
      <c r="Z368" s="8"/>
      <c r="AA368" s="8"/>
      <c r="AB368" s="8"/>
      <c r="AC368" s="8"/>
      <c r="AD368" s="8"/>
      <c r="AE368" s="8"/>
      <c r="AF368" s="8"/>
    </row>
    <row r="369" spans="16:32">
      <c r="P369" s="8"/>
      <c r="Q369" s="8"/>
      <c r="R369" s="8"/>
      <c r="S369" s="8"/>
      <c r="T369" s="8"/>
      <c r="U369" s="8"/>
      <c r="V369" s="8"/>
      <c r="W369" s="8"/>
      <c r="X369" s="8"/>
      <c r="Y369" s="8"/>
      <c r="Z369" s="8"/>
      <c r="AA369" s="8"/>
      <c r="AB369" s="8"/>
      <c r="AC369" s="8"/>
      <c r="AD369" s="8"/>
      <c r="AE369" s="8"/>
      <c r="AF369" s="8"/>
    </row>
    <row r="370" spans="16:32">
      <c r="P370" s="8"/>
      <c r="Q370" s="8"/>
      <c r="R370" s="8"/>
      <c r="S370" s="8"/>
      <c r="T370" s="8"/>
      <c r="U370" s="8"/>
      <c r="V370" s="8"/>
      <c r="W370" s="8"/>
      <c r="X370" s="8"/>
      <c r="Y370" s="8"/>
      <c r="Z370" s="8"/>
      <c r="AA370" s="8"/>
      <c r="AB370" s="8"/>
      <c r="AC370" s="8"/>
      <c r="AD370" s="8"/>
      <c r="AE370" s="8"/>
      <c r="AF370" s="8"/>
    </row>
    <row r="371" spans="16:32">
      <c r="P371" s="8"/>
      <c r="Q371" s="8"/>
      <c r="R371" s="8"/>
      <c r="S371" s="8"/>
      <c r="T371" s="8"/>
      <c r="U371" s="8"/>
      <c r="V371" s="8"/>
      <c r="W371" s="8"/>
      <c r="X371" s="8"/>
      <c r="Y371" s="8"/>
      <c r="Z371" s="8"/>
      <c r="AA371" s="8"/>
      <c r="AB371" s="8"/>
      <c r="AC371" s="8"/>
      <c r="AD371" s="8"/>
      <c r="AE371" s="8"/>
      <c r="AF371" s="8"/>
    </row>
    <row r="372" spans="16:32">
      <c r="P372" s="8"/>
      <c r="Q372" s="8"/>
      <c r="R372" s="8"/>
      <c r="S372" s="8"/>
      <c r="T372" s="8"/>
      <c r="U372" s="8"/>
      <c r="V372" s="8"/>
      <c r="W372" s="8"/>
      <c r="X372" s="8"/>
      <c r="Y372" s="8"/>
      <c r="Z372" s="8"/>
      <c r="AA372" s="8"/>
      <c r="AB372" s="8"/>
      <c r="AC372" s="8"/>
      <c r="AD372" s="8"/>
      <c r="AE372" s="8"/>
      <c r="AF372" s="8"/>
    </row>
    <row r="373" spans="16:32">
      <c r="P373" s="8"/>
      <c r="Q373" s="8"/>
      <c r="R373" s="8"/>
      <c r="S373" s="8"/>
      <c r="T373" s="8"/>
      <c r="U373" s="8"/>
      <c r="V373" s="8"/>
      <c r="W373" s="8"/>
      <c r="X373" s="8"/>
      <c r="Y373" s="8"/>
      <c r="Z373" s="8"/>
      <c r="AA373" s="8"/>
      <c r="AB373" s="8"/>
      <c r="AC373" s="8"/>
      <c r="AD373" s="8"/>
      <c r="AE373" s="8"/>
      <c r="AF373" s="8"/>
    </row>
    <row r="374" spans="16:32">
      <c r="P374" s="8"/>
      <c r="Q374" s="8"/>
      <c r="R374" s="8"/>
      <c r="S374" s="8"/>
      <c r="T374" s="8"/>
      <c r="U374" s="8"/>
      <c r="V374" s="8"/>
      <c r="W374" s="8"/>
      <c r="X374" s="8"/>
      <c r="Y374" s="8"/>
      <c r="Z374" s="8"/>
      <c r="AA374" s="8"/>
      <c r="AB374" s="8"/>
      <c r="AC374" s="8"/>
      <c r="AD374" s="8"/>
      <c r="AE374" s="8"/>
      <c r="AF374" s="8"/>
    </row>
    <row r="375" spans="16:32">
      <c r="P375" s="8"/>
      <c r="Q375" s="8"/>
      <c r="R375" s="8"/>
      <c r="S375" s="8"/>
      <c r="T375" s="8"/>
      <c r="U375" s="8"/>
      <c r="V375" s="8"/>
      <c r="W375" s="8"/>
      <c r="X375" s="8"/>
      <c r="Y375" s="8"/>
      <c r="Z375" s="8"/>
      <c r="AA375" s="8"/>
      <c r="AB375" s="8"/>
      <c r="AC375" s="8"/>
      <c r="AD375" s="8"/>
      <c r="AE375" s="8"/>
      <c r="AF375" s="8"/>
    </row>
    <row r="376" spans="16:32">
      <c r="P376" s="8"/>
      <c r="Q376" s="8"/>
      <c r="R376" s="8"/>
      <c r="S376" s="8"/>
      <c r="T376" s="8"/>
      <c r="U376" s="8"/>
      <c r="V376" s="8"/>
      <c r="W376" s="8"/>
      <c r="X376" s="8"/>
      <c r="Y376" s="8"/>
      <c r="Z376" s="8"/>
      <c r="AA376" s="8"/>
      <c r="AB376" s="8"/>
      <c r="AC376" s="8"/>
      <c r="AD376" s="8"/>
      <c r="AE376" s="8"/>
      <c r="AF376" s="8"/>
    </row>
    <row r="377" spans="16:32">
      <c r="P377" s="8"/>
      <c r="Q377" s="8"/>
      <c r="R377" s="8"/>
      <c r="S377" s="8"/>
      <c r="T377" s="8"/>
      <c r="U377" s="8"/>
      <c r="V377" s="8"/>
      <c r="W377" s="8"/>
      <c r="X377" s="8"/>
      <c r="Y377" s="8"/>
      <c r="Z377" s="8"/>
      <c r="AA377" s="8"/>
      <c r="AB377" s="8"/>
      <c r="AC377" s="8"/>
      <c r="AD377" s="8"/>
      <c r="AE377" s="8"/>
      <c r="AF377" s="8"/>
    </row>
    <row r="378" spans="16:32">
      <c r="P378" s="8"/>
      <c r="Q378" s="8"/>
      <c r="R378" s="8"/>
      <c r="S378" s="8"/>
      <c r="T378" s="8"/>
      <c r="U378" s="8"/>
      <c r="V378" s="8"/>
      <c r="W378" s="8"/>
      <c r="X378" s="8"/>
      <c r="Y378" s="8"/>
      <c r="Z378" s="8"/>
      <c r="AA378" s="8"/>
      <c r="AB378" s="8"/>
      <c r="AC378" s="8"/>
      <c r="AD378" s="8"/>
      <c r="AE378" s="8"/>
      <c r="AF378" s="8"/>
    </row>
    <row r="379" spans="16:32">
      <c r="P379" s="8"/>
      <c r="Q379" s="8"/>
      <c r="R379" s="8"/>
      <c r="S379" s="8"/>
      <c r="T379" s="8"/>
      <c r="U379" s="8"/>
      <c r="V379" s="8"/>
      <c r="W379" s="8"/>
      <c r="X379" s="8"/>
      <c r="Y379" s="8"/>
      <c r="Z379" s="8"/>
      <c r="AA379" s="8"/>
      <c r="AB379" s="8"/>
      <c r="AC379" s="8"/>
      <c r="AD379" s="8"/>
      <c r="AE379" s="8"/>
      <c r="AF379" s="8"/>
    </row>
    <row r="380" spans="16:32">
      <c r="P380" s="8"/>
      <c r="Q380" s="8"/>
      <c r="R380" s="8"/>
      <c r="S380" s="8"/>
      <c r="T380" s="8"/>
      <c r="U380" s="8"/>
      <c r="V380" s="8"/>
      <c r="W380" s="8"/>
      <c r="X380" s="8"/>
      <c r="Y380" s="8"/>
      <c r="Z380" s="8"/>
      <c r="AA380" s="8"/>
      <c r="AB380" s="8"/>
      <c r="AC380" s="8"/>
      <c r="AD380" s="8"/>
      <c r="AE380" s="8"/>
      <c r="AF380" s="8"/>
    </row>
    <row r="381" spans="16:32">
      <c r="P381" s="8"/>
      <c r="Q381" s="8"/>
      <c r="R381" s="8"/>
      <c r="S381" s="8"/>
      <c r="T381" s="8"/>
      <c r="U381" s="8"/>
      <c r="V381" s="8"/>
      <c r="W381" s="8"/>
      <c r="X381" s="8"/>
      <c r="Y381" s="8"/>
      <c r="Z381" s="8"/>
      <c r="AA381" s="8"/>
      <c r="AB381" s="8"/>
      <c r="AC381" s="8"/>
      <c r="AD381" s="8"/>
      <c r="AE381" s="8"/>
      <c r="AF381" s="8"/>
    </row>
    <row r="382" spans="16:32">
      <c r="P382" s="8"/>
      <c r="Q382" s="8"/>
      <c r="R382" s="8"/>
      <c r="S382" s="8"/>
      <c r="T382" s="8"/>
      <c r="U382" s="8"/>
      <c r="V382" s="8"/>
      <c r="W382" s="8"/>
      <c r="X382" s="8"/>
      <c r="Y382" s="8"/>
      <c r="Z382" s="8"/>
      <c r="AA382" s="8"/>
      <c r="AB382" s="8"/>
      <c r="AC382" s="8"/>
      <c r="AD382" s="8"/>
      <c r="AE382" s="8"/>
      <c r="AF382" s="8"/>
    </row>
    <row r="383" spans="16:32">
      <c r="P383" s="8"/>
      <c r="Q383" s="8"/>
      <c r="R383" s="8"/>
      <c r="S383" s="8"/>
      <c r="T383" s="8"/>
      <c r="U383" s="8"/>
      <c r="V383" s="8"/>
      <c r="W383" s="8"/>
      <c r="X383" s="8"/>
      <c r="Y383" s="8"/>
      <c r="Z383" s="8"/>
      <c r="AA383" s="8"/>
      <c r="AB383" s="8"/>
      <c r="AC383" s="8"/>
      <c r="AD383" s="8"/>
      <c r="AE383" s="8"/>
      <c r="AF383" s="8"/>
    </row>
    <row r="384" spans="16:32">
      <c r="P384" s="8"/>
      <c r="Q384" s="8"/>
      <c r="R384" s="8"/>
      <c r="S384" s="8"/>
      <c r="T384" s="8"/>
      <c r="U384" s="8"/>
      <c r="V384" s="8"/>
      <c r="W384" s="8"/>
      <c r="X384" s="8"/>
      <c r="Y384" s="8"/>
      <c r="Z384" s="8"/>
      <c r="AA384" s="8"/>
      <c r="AB384" s="8"/>
      <c r="AC384" s="8"/>
      <c r="AD384" s="8"/>
      <c r="AE384" s="8"/>
      <c r="AF384" s="8"/>
    </row>
    <row r="385" spans="16:32">
      <c r="P385" s="8"/>
      <c r="Q385" s="8"/>
      <c r="R385" s="8"/>
      <c r="S385" s="8"/>
      <c r="T385" s="8"/>
      <c r="U385" s="8"/>
      <c r="V385" s="8"/>
      <c r="W385" s="8"/>
      <c r="X385" s="8"/>
      <c r="Y385" s="8"/>
      <c r="Z385" s="8"/>
      <c r="AA385" s="8"/>
      <c r="AB385" s="8"/>
      <c r="AC385" s="8"/>
      <c r="AD385" s="8"/>
      <c r="AE385" s="8"/>
      <c r="AF385" s="8"/>
    </row>
    <row r="386" spans="16:32">
      <c r="P386" s="8"/>
      <c r="Q386" s="8"/>
      <c r="R386" s="8"/>
      <c r="S386" s="8"/>
      <c r="T386" s="8"/>
      <c r="U386" s="8"/>
      <c r="V386" s="8"/>
      <c r="W386" s="8"/>
      <c r="X386" s="8"/>
      <c r="Y386" s="8"/>
      <c r="Z386" s="8"/>
      <c r="AA386" s="8"/>
      <c r="AB386" s="8"/>
      <c r="AC386" s="8"/>
      <c r="AD386" s="8"/>
      <c r="AE386" s="8"/>
      <c r="AF386" s="8"/>
    </row>
    <row r="387" spans="16:32">
      <c r="P387" s="8"/>
      <c r="Q387" s="8"/>
      <c r="R387" s="8"/>
      <c r="S387" s="8"/>
      <c r="T387" s="8"/>
      <c r="U387" s="8"/>
      <c r="V387" s="8"/>
      <c r="W387" s="8"/>
      <c r="X387" s="8"/>
      <c r="Y387" s="8"/>
      <c r="Z387" s="8"/>
      <c r="AA387" s="8"/>
      <c r="AB387" s="8"/>
      <c r="AC387" s="8"/>
      <c r="AD387" s="8"/>
      <c r="AE387" s="8"/>
      <c r="AF387" s="8"/>
    </row>
    <row r="388" spans="16:32">
      <c r="P388" s="8"/>
      <c r="Q388" s="8"/>
      <c r="R388" s="8"/>
      <c r="S388" s="8"/>
      <c r="T388" s="8"/>
      <c r="U388" s="8"/>
      <c r="V388" s="8"/>
      <c r="W388" s="8"/>
      <c r="X388" s="8"/>
      <c r="Y388" s="8"/>
      <c r="Z388" s="8"/>
      <c r="AA388" s="8"/>
      <c r="AB388" s="8"/>
      <c r="AC388" s="8"/>
      <c r="AD388" s="8"/>
      <c r="AE388" s="8"/>
      <c r="AF388" s="8"/>
    </row>
    <row r="389" spans="16:32">
      <c r="P389" s="8"/>
      <c r="Q389" s="8"/>
      <c r="R389" s="8"/>
      <c r="S389" s="8"/>
      <c r="T389" s="8"/>
      <c r="U389" s="8"/>
      <c r="V389" s="8"/>
      <c r="W389" s="8"/>
      <c r="X389" s="8"/>
      <c r="Y389" s="8"/>
      <c r="Z389" s="8"/>
      <c r="AA389" s="8"/>
      <c r="AB389" s="8"/>
      <c r="AC389" s="8"/>
      <c r="AD389" s="8"/>
      <c r="AE389" s="8"/>
      <c r="AF389" s="8"/>
    </row>
    <row r="390" spans="16:32">
      <c r="P390" s="8"/>
      <c r="Q390" s="8"/>
      <c r="R390" s="8"/>
      <c r="S390" s="8"/>
      <c r="T390" s="8"/>
      <c r="U390" s="8"/>
      <c r="V390" s="8"/>
      <c r="W390" s="8"/>
      <c r="X390" s="8"/>
      <c r="Y390" s="8"/>
      <c r="Z390" s="8"/>
      <c r="AA390" s="8"/>
      <c r="AB390" s="8"/>
      <c r="AC390" s="8"/>
      <c r="AD390" s="8"/>
      <c r="AE390" s="8"/>
      <c r="AF390" s="8"/>
    </row>
    <row r="391" spans="16:32">
      <c r="P391" s="8"/>
      <c r="Q391" s="8"/>
      <c r="R391" s="8"/>
      <c r="S391" s="8"/>
      <c r="T391" s="8"/>
      <c r="U391" s="8"/>
      <c r="V391" s="8"/>
      <c r="W391" s="8"/>
      <c r="X391" s="8"/>
      <c r="Y391" s="8"/>
      <c r="Z391" s="8"/>
      <c r="AA391" s="8"/>
      <c r="AB391" s="8"/>
      <c r="AC391" s="8"/>
      <c r="AD391" s="8"/>
      <c r="AE391" s="8"/>
      <c r="AF391" s="8"/>
    </row>
    <row r="392" spans="16:32">
      <c r="P392" s="8"/>
      <c r="Q392" s="8"/>
      <c r="R392" s="8"/>
      <c r="S392" s="8"/>
      <c r="T392" s="8"/>
      <c r="U392" s="8"/>
      <c r="V392" s="8"/>
      <c r="W392" s="8"/>
      <c r="X392" s="8"/>
      <c r="Y392" s="8"/>
      <c r="Z392" s="8"/>
      <c r="AA392" s="8"/>
      <c r="AB392" s="8"/>
      <c r="AC392" s="8"/>
      <c r="AD392" s="8"/>
      <c r="AE392" s="8"/>
      <c r="AF392" s="8"/>
    </row>
    <row r="393" spans="16:32">
      <c r="P393" s="8"/>
      <c r="Q393" s="8"/>
      <c r="R393" s="8"/>
      <c r="S393" s="8"/>
      <c r="T393" s="8"/>
      <c r="U393" s="8"/>
      <c r="V393" s="8"/>
      <c r="W393" s="8"/>
      <c r="X393" s="8"/>
      <c r="Y393" s="8"/>
      <c r="Z393" s="8"/>
      <c r="AA393" s="8"/>
      <c r="AB393" s="8"/>
      <c r="AC393" s="8"/>
      <c r="AD393" s="8"/>
      <c r="AE393" s="8"/>
      <c r="AF393" s="8"/>
    </row>
    <row r="394" spans="16:32">
      <c r="P394" s="8"/>
      <c r="Q394" s="8"/>
      <c r="R394" s="8"/>
      <c r="S394" s="8"/>
      <c r="T394" s="8"/>
      <c r="U394" s="8"/>
      <c r="V394" s="8"/>
      <c r="W394" s="8"/>
      <c r="X394" s="8"/>
      <c r="Y394" s="8"/>
      <c r="Z394" s="8"/>
      <c r="AA394" s="8"/>
      <c r="AB394" s="8"/>
      <c r="AC394" s="8"/>
      <c r="AD394" s="8"/>
      <c r="AE394" s="8"/>
      <c r="AF394" s="8"/>
    </row>
    <row r="395" spans="16:32">
      <c r="P395" s="8"/>
      <c r="Q395" s="8"/>
      <c r="R395" s="8"/>
      <c r="S395" s="8"/>
      <c r="T395" s="8"/>
      <c r="U395" s="8"/>
      <c r="V395" s="8"/>
      <c r="W395" s="8"/>
      <c r="X395" s="8"/>
      <c r="Y395" s="8"/>
      <c r="Z395" s="8"/>
      <c r="AA395" s="8"/>
      <c r="AB395" s="8"/>
      <c r="AC395" s="8"/>
      <c r="AD395" s="8"/>
      <c r="AE395" s="8"/>
      <c r="AF395" s="8"/>
    </row>
    <row r="396" spans="16:32">
      <c r="P396" s="8"/>
      <c r="Q396" s="8"/>
      <c r="R396" s="8"/>
      <c r="S396" s="8"/>
      <c r="T396" s="8"/>
      <c r="U396" s="8"/>
      <c r="V396" s="8"/>
      <c r="W396" s="8"/>
      <c r="X396" s="8"/>
      <c r="Y396" s="8"/>
      <c r="Z396" s="8"/>
      <c r="AA396" s="8"/>
      <c r="AB396" s="8"/>
      <c r="AC396" s="8"/>
      <c r="AD396" s="8"/>
      <c r="AE396" s="8"/>
      <c r="AF396" s="8"/>
    </row>
    <row r="397" spans="16:32">
      <c r="P397" s="8"/>
      <c r="Q397" s="8"/>
      <c r="R397" s="8"/>
      <c r="S397" s="8"/>
      <c r="T397" s="8"/>
      <c r="U397" s="8"/>
      <c r="V397" s="8"/>
      <c r="W397" s="8"/>
      <c r="X397" s="8"/>
      <c r="Y397" s="8"/>
      <c r="Z397" s="8"/>
      <c r="AA397" s="8"/>
      <c r="AB397" s="8"/>
      <c r="AC397" s="8"/>
      <c r="AD397" s="8"/>
      <c r="AE397" s="8"/>
      <c r="AF397" s="8"/>
    </row>
    <row r="398" spans="16:32">
      <c r="P398" s="8"/>
      <c r="Q398" s="8"/>
      <c r="R398" s="8"/>
      <c r="S398" s="8"/>
      <c r="T398" s="8"/>
      <c r="U398" s="8"/>
      <c r="V398" s="8"/>
      <c r="W398" s="8"/>
      <c r="X398" s="8"/>
      <c r="Y398" s="8"/>
      <c r="Z398" s="8"/>
      <c r="AA398" s="8"/>
      <c r="AB398" s="8"/>
      <c r="AC398" s="8"/>
      <c r="AD398" s="8"/>
      <c r="AE398" s="8"/>
      <c r="AF398" s="8"/>
    </row>
    <row r="399" spans="16:32">
      <c r="P399" s="8"/>
      <c r="Q399" s="8"/>
      <c r="R399" s="8"/>
      <c r="S399" s="8"/>
      <c r="T399" s="8"/>
      <c r="U399" s="8"/>
      <c r="V399" s="8"/>
      <c r="W399" s="8"/>
      <c r="X399" s="8"/>
      <c r="Y399" s="8"/>
      <c r="Z399" s="8"/>
      <c r="AA399" s="8"/>
      <c r="AB399" s="8"/>
      <c r="AC399" s="8"/>
      <c r="AD399" s="8"/>
      <c r="AE399" s="8"/>
      <c r="AF399" s="8"/>
    </row>
    <row r="400" spans="16:32">
      <c r="P400" s="8"/>
      <c r="Q400" s="8"/>
      <c r="R400" s="8"/>
      <c r="S400" s="8"/>
      <c r="T400" s="8"/>
      <c r="U400" s="8"/>
      <c r="V400" s="8"/>
      <c r="W400" s="8"/>
      <c r="X400" s="8"/>
      <c r="Y400" s="8"/>
      <c r="Z400" s="8"/>
      <c r="AA400" s="8"/>
      <c r="AB400" s="8"/>
      <c r="AC400" s="8"/>
      <c r="AD400" s="8"/>
      <c r="AE400" s="8"/>
      <c r="AF400" s="8"/>
    </row>
    <row r="401" spans="16:32">
      <c r="P401" s="8"/>
      <c r="Q401" s="8"/>
      <c r="R401" s="8"/>
      <c r="S401" s="8"/>
      <c r="T401" s="8"/>
      <c r="U401" s="8"/>
      <c r="V401" s="8"/>
      <c r="W401" s="8"/>
      <c r="X401" s="8"/>
      <c r="Y401" s="8"/>
      <c r="Z401" s="8"/>
      <c r="AA401" s="8"/>
      <c r="AB401" s="8"/>
      <c r="AC401" s="8"/>
      <c r="AD401" s="8"/>
      <c r="AE401" s="8"/>
      <c r="AF401" s="8"/>
    </row>
    <row r="402" spans="16:32">
      <c r="P402" s="8"/>
      <c r="Q402" s="8"/>
      <c r="R402" s="8"/>
      <c r="S402" s="8"/>
      <c r="T402" s="8"/>
      <c r="U402" s="8"/>
      <c r="V402" s="8"/>
      <c r="W402" s="8"/>
      <c r="X402" s="8"/>
      <c r="Y402" s="8"/>
      <c r="Z402" s="8"/>
      <c r="AA402" s="8"/>
      <c r="AB402" s="8"/>
      <c r="AC402" s="8"/>
      <c r="AD402" s="8"/>
      <c r="AE402" s="8"/>
      <c r="AF402" s="8"/>
    </row>
    <row r="403" spans="16:32">
      <c r="P403" s="8"/>
      <c r="Q403" s="8"/>
      <c r="R403" s="8"/>
      <c r="S403" s="8"/>
      <c r="T403" s="8"/>
      <c r="U403" s="8"/>
      <c r="V403" s="8"/>
      <c r="W403" s="8"/>
      <c r="X403" s="8"/>
      <c r="Y403" s="8"/>
      <c r="Z403" s="8"/>
      <c r="AA403" s="8"/>
      <c r="AB403" s="8"/>
      <c r="AC403" s="8"/>
      <c r="AD403" s="8"/>
      <c r="AE403" s="8"/>
      <c r="AF403" s="8"/>
    </row>
    <row r="404" spans="16:32">
      <c r="P404" s="8"/>
      <c r="Q404" s="8"/>
      <c r="R404" s="8"/>
      <c r="S404" s="8"/>
      <c r="T404" s="8"/>
      <c r="U404" s="8"/>
      <c r="V404" s="8"/>
      <c r="W404" s="8"/>
      <c r="X404" s="8"/>
      <c r="Y404" s="8"/>
      <c r="Z404" s="8"/>
      <c r="AA404" s="8"/>
      <c r="AB404" s="8"/>
      <c r="AC404" s="8"/>
      <c r="AD404" s="8"/>
      <c r="AE404" s="8"/>
      <c r="AF404" s="8"/>
    </row>
    <row r="405" spans="16:32">
      <c r="P405" s="8"/>
      <c r="Q405" s="8"/>
      <c r="R405" s="8"/>
      <c r="S405" s="8"/>
      <c r="T405" s="8"/>
      <c r="U405" s="8"/>
      <c r="V405" s="8"/>
      <c r="W405" s="8"/>
      <c r="X405" s="8"/>
      <c r="Y405" s="8"/>
      <c r="Z405" s="8"/>
      <c r="AA405" s="8"/>
      <c r="AB405" s="8"/>
      <c r="AC405" s="8"/>
      <c r="AD405" s="8"/>
      <c r="AE405" s="8"/>
      <c r="AF405" s="8"/>
    </row>
    <row r="406" spans="16:32">
      <c r="P406" s="8"/>
      <c r="Q406" s="8"/>
      <c r="R406" s="8"/>
      <c r="S406" s="8"/>
      <c r="T406" s="8"/>
      <c r="U406" s="8"/>
      <c r="V406" s="8"/>
      <c r="W406" s="8"/>
      <c r="X406" s="8"/>
      <c r="Y406" s="8"/>
      <c r="Z406" s="8"/>
      <c r="AA406" s="8"/>
      <c r="AB406" s="8"/>
      <c r="AC406" s="8"/>
      <c r="AD406" s="8"/>
      <c r="AE406" s="8"/>
      <c r="AF406" s="8"/>
    </row>
    <row r="407" spans="16:32">
      <c r="P407" s="8"/>
      <c r="Q407" s="8"/>
      <c r="R407" s="8"/>
      <c r="S407" s="8"/>
      <c r="T407" s="8"/>
      <c r="U407" s="8"/>
      <c r="V407" s="8"/>
      <c r="W407" s="8"/>
      <c r="X407" s="8"/>
      <c r="Y407" s="8"/>
      <c r="Z407" s="8"/>
      <c r="AA407" s="8"/>
      <c r="AB407" s="8"/>
      <c r="AC407" s="8"/>
      <c r="AD407" s="8"/>
      <c r="AE407" s="8"/>
      <c r="AF407" s="8"/>
    </row>
    <row r="408" spans="16:32">
      <c r="P408" s="8"/>
      <c r="Q408" s="8"/>
      <c r="R408" s="8"/>
      <c r="S408" s="8"/>
      <c r="T408" s="8"/>
      <c r="U408" s="8"/>
      <c r="V408" s="8"/>
      <c r="W408" s="8"/>
      <c r="X408" s="8"/>
      <c r="Y408" s="8"/>
      <c r="Z408" s="8"/>
      <c r="AA408" s="8"/>
      <c r="AB408" s="8"/>
      <c r="AC408" s="8"/>
      <c r="AD408" s="8"/>
      <c r="AE408" s="8"/>
      <c r="AF408" s="8"/>
    </row>
    <row r="409" spans="16:32">
      <c r="P409" s="8"/>
      <c r="Q409" s="8"/>
      <c r="R409" s="8"/>
      <c r="S409" s="8"/>
      <c r="T409" s="8"/>
      <c r="U409" s="8"/>
      <c r="V409" s="8"/>
      <c r="W409" s="8"/>
      <c r="X409" s="8"/>
      <c r="Y409" s="8"/>
      <c r="Z409" s="8"/>
      <c r="AA409" s="8"/>
      <c r="AB409" s="8"/>
      <c r="AC409" s="8"/>
      <c r="AD409" s="8"/>
      <c r="AE409" s="8"/>
      <c r="AF409" s="8"/>
    </row>
    <row r="410" spans="16:32">
      <c r="P410" s="8"/>
      <c r="Q410" s="8"/>
      <c r="R410" s="8"/>
      <c r="S410" s="8"/>
      <c r="T410" s="8"/>
      <c r="U410" s="8"/>
      <c r="V410" s="8"/>
      <c r="W410" s="8"/>
      <c r="X410" s="8"/>
      <c r="Y410" s="8"/>
      <c r="Z410" s="8"/>
      <c r="AA410" s="8"/>
      <c r="AB410" s="8"/>
      <c r="AC410" s="8"/>
      <c r="AD410" s="8"/>
      <c r="AE410" s="8"/>
      <c r="AF410" s="8"/>
    </row>
    <row r="411" spans="16:32">
      <c r="P411" s="8"/>
      <c r="Q411" s="8"/>
      <c r="R411" s="8"/>
      <c r="S411" s="8"/>
      <c r="T411" s="8"/>
      <c r="U411" s="8"/>
      <c r="V411" s="8"/>
      <c r="W411" s="8"/>
      <c r="X411" s="8"/>
      <c r="Y411" s="8"/>
      <c r="Z411" s="8"/>
      <c r="AA411" s="8"/>
      <c r="AB411" s="8"/>
      <c r="AC411" s="8"/>
      <c r="AD411" s="8"/>
      <c r="AE411" s="8"/>
      <c r="AF411" s="8"/>
    </row>
    <row r="412" spans="16:32">
      <c r="P412" s="8"/>
      <c r="Q412" s="8"/>
      <c r="R412" s="8"/>
      <c r="S412" s="8"/>
      <c r="T412" s="8"/>
      <c r="U412" s="8"/>
      <c r="V412" s="8"/>
      <c r="W412" s="8"/>
      <c r="X412" s="8"/>
      <c r="Y412" s="8"/>
      <c r="Z412" s="8"/>
      <c r="AA412" s="8"/>
      <c r="AB412" s="8"/>
      <c r="AC412" s="8"/>
      <c r="AD412" s="8"/>
      <c r="AE412" s="8"/>
      <c r="AF412" s="8"/>
    </row>
    <row r="413" spans="16:32">
      <c r="P413" s="8"/>
      <c r="Q413" s="8"/>
      <c r="R413" s="8"/>
      <c r="S413" s="8"/>
      <c r="T413" s="8"/>
      <c r="U413" s="8"/>
      <c r="V413" s="8"/>
      <c r="W413" s="8"/>
      <c r="X413" s="8"/>
      <c r="Y413" s="8"/>
      <c r="Z413" s="8"/>
      <c r="AA413" s="8"/>
      <c r="AB413" s="8"/>
      <c r="AC413" s="8"/>
      <c r="AD413" s="8"/>
      <c r="AE413" s="8"/>
      <c r="AF413" s="8"/>
    </row>
    <row r="414" spans="16:32">
      <c r="P414" s="8"/>
      <c r="Q414" s="8"/>
      <c r="R414" s="8"/>
      <c r="S414" s="8"/>
      <c r="T414" s="8"/>
      <c r="U414" s="8"/>
      <c r="V414" s="8"/>
      <c r="W414" s="8"/>
      <c r="X414" s="8"/>
      <c r="Y414" s="8"/>
      <c r="Z414" s="8"/>
      <c r="AA414" s="8"/>
      <c r="AB414" s="8"/>
      <c r="AC414" s="8"/>
      <c r="AD414" s="8"/>
      <c r="AE414" s="8"/>
      <c r="AF414" s="8"/>
    </row>
    <row r="415" spans="16:32">
      <c r="P415" s="8"/>
      <c r="Q415" s="8"/>
      <c r="R415" s="8"/>
      <c r="S415" s="8"/>
      <c r="T415" s="8"/>
      <c r="U415" s="8"/>
      <c r="V415" s="8"/>
      <c r="W415" s="8"/>
      <c r="X415" s="8"/>
      <c r="Y415" s="8"/>
      <c r="Z415" s="8"/>
      <c r="AA415" s="8"/>
      <c r="AB415" s="8"/>
      <c r="AC415" s="8"/>
      <c r="AD415" s="8"/>
      <c r="AE415" s="8"/>
      <c r="AF415" s="8"/>
    </row>
    <row r="416" spans="16:32">
      <c r="P416" s="8"/>
      <c r="Q416" s="8"/>
      <c r="R416" s="8"/>
      <c r="S416" s="8"/>
      <c r="T416" s="8"/>
      <c r="U416" s="8"/>
      <c r="V416" s="8"/>
      <c r="W416" s="8"/>
      <c r="X416" s="8"/>
      <c r="Y416" s="8"/>
      <c r="Z416" s="8"/>
      <c r="AA416" s="8"/>
      <c r="AB416" s="8"/>
      <c r="AC416" s="8"/>
      <c r="AD416" s="8"/>
      <c r="AE416" s="8"/>
      <c r="AF416" s="8"/>
    </row>
    <row r="417" spans="16:32">
      <c r="P417" s="8"/>
      <c r="Q417" s="8"/>
      <c r="R417" s="8"/>
      <c r="S417" s="8"/>
      <c r="T417" s="8"/>
      <c r="U417" s="8"/>
      <c r="V417" s="8"/>
      <c r="W417" s="8"/>
      <c r="X417" s="8"/>
      <c r="Y417" s="8"/>
      <c r="Z417" s="8"/>
      <c r="AA417" s="8"/>
      <c r="AB417" s="8"/>
      <c r="AC417" s="8"/>
      <c r="AD417" s="8"/>
      <c r="AE417" s="8"/>
      <c r="AF417" s="8"/>
    </row>
    <row r="418" spans="16:32">
      <c r="P418" s="8"/>
      <c r="Q418" s="8"/>
      <c r="R418" s="8"/>
      <c r="S418" s="8"/>
      <c r="T418" s="8"/>
      <c r="U418" s="8"/>
      <c r="V418" s="8"/>
      <c r="W418" s="8"/>
      <c r="X418" s="8"/>
      <c r="Y418" s="8"/>
      <c r="Z418" s="8"/>
      <c r="AA418" s="8"/>
      <c r="AB418" s="8"/>
      <c r="AC418" s="8"/>
      <c r="AD418" s="8"/>
      <c r="AE418" s="8"/>
      <c r="AF418" s="8"/>
    </row>
    <row r="419" spans="16:32">
      <c r="P419" s="8"/>
      <c r="Q419" s="8"/>
      <c r="R419" s="8"/>
      <c r="S419" s="8"/>
      <c r="T419" s="8"/>
      <c r="U419" s="8"/>
      <c r="V419" s="8"/>
      <c r="W419" s="8"/>
      <c r="X419" s="8"/>
      <c r="Y419" s="8"/>
      <c r="Z419" s="8"/>
      <c r="AA419" s="8"/>
      <c r="AB419" s="8"/>
      <c r="AC419" s="8"/>
      <c r="AD419" s="8"/>
      <c r="AE419" s="8"/>
      <c r="AF419" s="8"/>
    </row>
    <row r="420" spans="16:32">
      <c r="P420" s="8"/>
      <c r="Q420" s="8"/>
      <c r="R420" s="8"/>
      <c r="S420" s="8"/>
      <c r="T420" s="8"/>
      <c r="U420" s="8"/>
      <c r="V420" s="8"/>
      <c r="W420" s="8"/>
      <c r="X420" s="8"/>
      <c r="Y420" s="8"/>
      <c r="Z420" s="8"/>
      <c r="AA420" s="8"/>
      <c r="AB420" s="8"/>
      <c r="AC420" s="8"/>
      <c r="AD420" s="8"/>
      <c r="AE420" s="8"/>
      <c r="AF420" s="8"/>
    </row>
    <row r="421" spans="16:32">
      <c r="P421" s="8"/>
      <c r="Q421" s="8"/>
      <c r="R421" s="8"/>
      <c r="S421" s="8"/>
      <c r="T421" s="8"/>
      <c r="U421" s="8"/>
      <c r="V421" s="8"/>
      <c r="W421" s="8"/>
      <c r="X421" s="8"/>
      <c r="Y421" s="8"/>
      <c r="Z421" s="8"/>
      <c r="AA421" s="8"/>
      <c r="AB421" s="8"/>
      <c r="AC421" s="8"/>
      <c r="AD421" s="8"/>
      <c r="AE421" s="8"/>
      <c r="AF421" s="8"/>
    </row>
    <row r="422" spans="16:32">
      <c r="P422" s="8"/>
      <c r="Q422" s="8"/>
      <c r="R422" s="8"/>
      <c r="S422" s="8"/>
      <c r="T422" s="8"/>
      <c r="U422" s="8"/>
      <c r="V422" s="8"/>
      <c r="W422" s="8"/>
      <c r="X422" s="8"/>
      <c r="Y422" s="8"/>
      <c r="Z422" s="8"/>
      <c r="AA422" s="8"/>
      <c r="AB422" s="8"/>
      <c r="AC422" s="8"/>
      <c r="AD422" s="8"/>
      <c r="AE422" s="8"/>
      <c r="AF422" s="8"/>
    </row>
    <row r="423" spans="16:32">
      <c r="P423" s="8"/>
      <c r="Q423" s="8"/>
      <c r="R423" s="8"/>
      <c r="S423" s="8"/>
      <c r="T423" s="8"/>
      <c r="U423" s="8"/>
      <c r="V423" s="8"/>
      <c r="W423" s="8"/>
      <c r="X423" s="8"/>
      <c r="Y423" s="8"/>
      <c r="Z423" s="8"/>
      <c r="AA423" s="8"/>
      <c r="AB423" s="8"/>
      <c r="AC423" s="8"/>
      <c r="AD423" s="8"/>
      <c r="AE423" s="8"/>
      <c r="AF423" s="8"/>
    </row>
    <row r="424" spans="16:32">
      <c r="P424" s="8"/>
      <c r="Q424" s="8"/>
      <c r="R424" s="8"/>
      <c r="S424" s="8"/>
      <c r="T424" s="8"/>
      <c r="U424" s="8"/>
      <c r="V424" s="8"/>
      <c r="W424" s="8"/>
      <c r="X424" s="8"/>
      <c r="Y424" s="8"/>
      <c r="Z424" s="8"/>
      <c r="AA424" s="8"/>
      <c r="AB424" s="8"/>
      <c r="AC424" s="8"/>
      <c r="AD424" s="8"/>
      <c r="AE424" s="8"/>
      <c r="AF424" s="8"/>
    </row>
    <row r="425" spans="16:32">
      <c r="P425" s="8"/>
      <c r="Q425" s="8"/>
      <c r="R425" s="8"/>
      <c r="S425" s="8"/>
      <c r="T425" s="8"/>
      <c r="U425" s="8"/>
      <c r="V425" s="8"/>
      <c r="W425" s="8"/>
      <c r="X425" s="8"/>
      <c r="Y425" s="8"/>
      <c r="Z425" s="8"/>
      <c r="AA425" s="8"/>
      <c r="AB425" s="8"/>
      <c r="AC425" s="8"/>
      <c r="AD425" s="8"/>
      <c r="AE425" s="8"/>
      <c r="AF425" s="8"/>
    </row>
    <row r="426" spans="16:32">
      <c r="P426" s="8"/>
      <c r="Q426" s="8"/>
      <c r="R426" s="8"/>
      <c r="S426" s="8"/>
      <c r="T426" s="8"/>
      <c r="U426" s="8"/>
      <c r="V426" s="8"/>
      <c r="W426" s="8"/>
      <c r="X426" s="8"/>
      <c r="Y426" s="8"/>
      <c r="Z426" s="8"/>
      <c r="AA426" s="8"/>
      <c r="AB426" s="8"/>
      <c r="AC426" s="8"/>
      <c r="AD426" s="8"/>
      <c r="AE426" s="8"/>
      <c r="AF426" s="8"/>
    </row>
    <row r="427" spans="16:32">
      <c r="P427" s="8"/>
      <c r="Q427" s="8"/>
      <c r="R427" s="8"/>
      <c r="S427" s="8"/>
      <c r="T427" s="8"/>
      <c r="U427" s="8"/>
      <c r="V427" s="8"/>
      <c r="W427" s="8"/>
      <c r="X427" s="8"/>
      <c r="Y427" s="8"/>
      <c r="Z427" s="8"/>
      <c r="AA427" s="8"/>
      <c r="AB427" s="8"/>
      <c r="AC427" s="8"/>
      <c r="AD427" s="8"/>
      <c r="AE427" s="8"/>
      <c r="AF427" s="8"/>
    </row>
    <row r="428" spans="16:32">
      <c r="P428" s="8"/>
      <c r="Q428" s="8"/>
      <c r="R428" s="8"/>
      <c r="S428" s="8"/>
      <c r="T428" s="8"/>
      <c r="U428" s="8"/>
      <c r="V428" s="8"/>
      <c r="W428" s="8"/>
      <c r="X428" s="8"/>
      <c r="Y428" s="8"/>
      <c r="Z428" s="8"/>
      <c r="AA428" s="8"/>
      <c r="AB428" s="8"/>
      <c r="AC428" s="8"/>
      <c r="AD428" s="8"/>
      <c r="AE428" s="8"/>
      <c r="AF428" s="8"/>
    </row>
    <row r="429" spans="16:32">
      <c r="P429" s="8"/>
      <c r="Q429" s="8"/>
      <c r="R429" s="8"/>
      <c r="S429" s="8"/>
      <c r="T429" s="8"/>
      <c r="U429" s="8"/>
      <c r="V429" s="8"/>
      <c r="W429" s="8"/>
      <c r="X429" s="8"/>
      <c r="Y429" s="8"/>
      <c r="Z429" s="8"/>
      <c r="AA429" s="8"/>
      <c r="AB429" s="8"/>
      <c r="AC429" s="8"/>
      <c r="AD429" s="8"/>
      <c r="AE429" s="8"/>
      <c r="AF429" s="8"/>
    </row>
    <row r="430" spans="16:32">
      <c r="P430" s="8"/>
      <c r="Q430" s="8"/>
      <c r="R430" s="8"/>
      <c r="S430" s="8"/>
      <c r="T430" s="8"/>
      <c r="U430" s="8"/>
      <c r="V430" s="8"/>
      <c r="W430" s="8"/>
      <c r="X430" s="8"/>
      <c r="Y430" s="8"/>
      <c r="Z430" s="8"/>
      <c r="AA430" s="8"/>
      <c r="AB430" s="8"/>
      <c r="AC430" s="8"/>
      <c r="AD430" s="8"/>
      <c r="AE430" s="8"/>
      <c r="AF430" s="8"/>
    </row>
    <row r="431" spans="16:32">
      <c r="P431" s="8"/>
      <c r="Q431" s="8"/>
      <c r="R431" s="8"/>
      <c r="S431" s="8"/>
      <c r="T431" s="8"/>
      <c r="U431" s="8"/>
      <c r="V431" s="8"/>
      <c r="W431" s="8"/>
      <c r="X431" s="8"/>
      <c r="Y431" s="8"/>
      <c r="Z431" s="8"/>
      <c r="AA431" s="8"/>
      <c r="AB431" s="8"/>
      <c r="AC431" s="8"/>
      <c r="AD431" s="8"/>
      <c r="AE431" s="8"/>
      <c r="AF431" s="8"/>
    </row>
    <row r="432" spans="16:32">
      <c r="P432" s="8"/>
      <c r="Q432" s="8"/>
      <c r="R432" s="8"/>
      <c r="S432" s="8"/>
      <c r="T432" s="8"/>
      <c r="U432" s="8"/>
      <c r="V432" s="8"/>
      <c r="W432" s="8"/>
      <c r="X432" s="8"/>
      <c r="Y432" s="8"/>
      <c r="Z432" s="8"/>
      <c r="AA432" s="8"/>
      <c r="AB432" s="8"/>
      <c r="AC432" s="8"/>
      <c r="AD432" s="8"/>
      <c r="AE432" s="8"/>
      <c r="AF432" s="8"/>
    </row>
    <row r="433" spans="16:32">
      <c r="P433" s="8"/>
      <c r="Q433" s="8"/>
      <c r="R433" s="8"/>
      <c r="S433" s="8"/>
      <c r="T433" s="8"/>
      <c r="U433" s="8"/>
      <c r="V433" s="8"/>
      <c r="W433" s="8"/>
      <c r="X433" s="8"/>
      <c r="Y433" s="8"/>
      <c r="Z433" s="8"/>
      <c r="AA433" s="8"/>
      <c r="AB433" s="8"/>
      <c r="AC433" s="8"/>
      <c r="AD433" s="8"/>
      <c r="AE433" s="8"/>
      <c r="AF433" s="8"/>
    </row>
    <row r="434" spans="16:32">
      <c r="P434" s="8"/>
      <c r="Q434" s="8"/>
      <c r="R434" s="8"/>
      <c r="S434" s="8"/>
      <c r="T434" s="8"/>
      <c r="U434" s="8"/>
      <c r="V434" s="8"/>
      <c r="W434" s="8"/>
      <c r="X434" s="8"/>
      <c r="Y434" s="8"/>
      <c r="Z434" s="8"/>
      <c r="AA434" s="8"/>
      <c r="AB434" s="8"/>
      <c r="AC434" s="8"/>
      <c r="AD434" s="8"/>
      <c r="AE434" s="8"/>
      <c r="AF434" s="8"/>
    </row>
    <row r="435" spans="16:32">
      <c r="P435" s="8"/>
      <c r="Q435" s="8"/>
      <c r="R435" s="8"/>
      <c r="S435" s="8"/>
      <c r="T435" s="8"/>
      <c r="U435" s="8"/>
      <c r="V435" s="8"/>
      <c r="W435" s="8"/>
      <c r="X435" s="8"/>
      <c r="Y435" s="8"/>
      <c r="Z435" s="8"/>
      <c r="AA435" s="8"/>
      <c r="AB435" s="8"/>
      <c r="AC435" s="8"/>
      <c r="AD435" s="8"/>
      <c r="AE435" s="8"/>
      <c r="AF435" s="8"/>
    </row>
    <row r="436" spans="16:32">
      <c r="P436" s="8"/>
      <c r="Q436" s="8"/>
      <c r="R436" s="8"/>
      <c r="S436" s="8"/>
      <c r="T436" s="8"/>
      <c r="U436" s="8"/>
      <c r="V436" s="8"/>
      <c r="W436" s="8"/>
      <c r="X436" s="8"/>
      <c r="Y436" s="8"/>
      <c r="Z436" s="8"/>
      <c r="AA436" s="8"/>
      <c r="AB436" s="8"/>
      <c r="AC436" s="8"/>
      <c r="AD436" s="8"/>
      <c r="AE436" s="8"/>
      <c r="AF436" s="8"/>
    </row>
    <row r="437" spans="16:32">
      <c r="P437" s="8"/>
      <c r="Q437" s="8"/>
      <c r="R437" s="8"/>
      <c r="S437" s="8"/>
      <c r="T437" s="8"/>
      <c r="U437" s="8"/>
      <c r="V437" s="8"/>
      <c r="W437" s="8"/>
      <c r="X437" s="8"/>
      <c r="Y437" s="8"/>
      <c r="Z437" s="8"/>
      <c r="AA437" s="8"/>
      <c r="AB437" s="8"/>
      <c r="AC437" s="8"/>
      <c r="AD437" s="8"/>
      <c r="AE437" s="8"/>
      <c r="AF437" s="8"/>
    </row>
    <row r="438" spans="16:32">
      <c r="P438" s="8"/>
      <c r="Q438" s="8"/>
      <c r="R438" s="8"/>
      <c r="S438" s="8"/>
      <c r="T438" s="8"/>
      <c r="U438" s="8"/>
      <c r="V438" s="8"/>
      <c r="W438" s="8"/>
      <c r="X438" s="8"/>
      <c r="Y438" s="8"/>
      <c r="Z438" s="8"/>
      <c r="AA438" s="8"/>
      <c r="AB438" s="8"/>
      <c r="AC438" s="8"/>
      <c r="AD438" s="8"/>
      <c r="AE438" s="8"/>
      <c r="AF438" s="8"/>
    </row>
    <row r="439" spans="16:32">
      <c r="P439" s="8"/>
      <c r="Q439" s="8"/>
      <c r="R439" s="8"/>
      <c r="S439" s="8"/>
      <c r="T439" s="8"/>
      <c r="U439" s="8"/>
      <c r="V439" s="8"/>
      <c r="W439" s="8"/>
      <c r="X439" s="8"/>
      <c r="Y439" s="8"/>
      <c r="Z439" s="8"/>
      <c r="AA439" s="8"/>
      <c r="AB439" s="8"/>
      <c r="AC439" s="8"/>
      <c r="AD439" s="8"/>
      <c r="AE439" s="8"/>
      <c r="AF439" s="8"/>
    </row>
    <row r="440" spans="16:32">
      <c r="P440" s="8"/>
      <c r="Q440" s="8"/>
      <c r="R440" s="8"/>
      <c r="S440" s="8"/>
      <c r="T440" s="8"/>
      <c r="U440" s="8"/>
      <c r="V440" s="8"/>
      <c r="W440" s="8"/>
      <c r="X440" s="8"/>
      <c r="Y440" s="8"/>
      <c r="Z440" s="8"/>
      <c r="AA440" s="8"/>
      <c r="AB440" s="8"/>
      <c r="AC440" s="8"/>
      <c r="AD440" s="8"/>
      <c r="AE440" s="8"/>
      <c r="AF440" s="8"/>
    </row>
    <row r="441" spans="16:32">
      <c r="P441" s="8"/>
      <c r="Q441" s="8"/>
      <c r="R441" s="8"/>
      <c r="S441" s="8"/>
      <c r="T441" s="8"/>
      <c r="U441" s="8"/>
      <c r="V441" s="8"/>
      <c r="W441" s="8"/>
      <c r="X441" s="8"/>
      <c r="Y441" s="8"/>
      <c r="Z441" s="8"/>
      <c r="AA441" s="8"/>
      <c r="AB441" s="8"/>
      <c r="AC441" s="8"/>
      <c r="AD441" s="8"/>
      <c r="AE441" s="8"/>
      <c r="AF441" s="8"/>
    </row>
    <row r="442" spans="16:32">
      <c r="P442" s="8"/>
      <c r="Q442" s="8"/>
      <c r="R442" s="8"/>
      <c r="S442" s="8"/>
      <c r="T442" s="8"/>
      <c r="U442" s="8"/>
      <c r="V442" s="8"/>
      <c r="W442" s="8"/>
      <c r="X442" s="8"/>
      <c r="Y442" s="8"/>
      <c r="Z442" s="8"/>
      <c r="AA442" s="8"/>
      <c r="AB442" s="8"/>
      <c r="AC442" s="8"/>
      <c r="AD442" s="8"/>
      <c r="AE442" s="8"/>
      <c r="AF442" s="8"/>
    </row>
    <row r="443" spans="16:32">
      <c r="P443" s="8"/>
      <c r="Q443" s="8"/>
      <c r="R443" s="8"/>
      <c r="S443" s="8"/>
      <c r="T443" s="8"/>
      <c r="U443" s="8"/>
      <c r="V443" s="8"/>
      <c r="W443" s="8"/>
      <c r="X443" s="8"/>
      <c r="Y443" s="8"/>
      <c r="Z443" s="8"/>
      <c r="AA443" s="8"/>
      <c r="AB443" s="8"/>
      <c r="AC443" s="8"/>
      <c r="AD443" s="8"/>
      <c r="AE443" s="8"/>
      <c r="AF443" s="8"/>
    </row>
    <row r="444" spans="16:32">
      <c r="P444" s="8"/>
      <c r="Q444" s="8"/>
      <c r="R444" s="8"/>
      <c r="S444" s="8"/>
      <c r="T444" s="8"/>
      <c r="U444" s="8"/>
      <c r="V444" s="8"/>
      <c r="W444" s="8"/>
      <c r="X444" s="8"/>
      <c r="Y444" s="8"/>
      <c r="Z444" s="8"/>
      <c r="AA444" s="8"/>
      <c r="AB444" s="8"/>
      <c r="AC444" s="8"/>
      <c r="AD444" s="8"/>
      <c r="AE444" s="8"/>
      <c r="AF444" s="8"/>
    </row>
    <row r="445" spans="16:32">
      <c r="P445" s="8"/>
      <c r="Q445" s="8"/>
      <c r="R445" s="8"/>
      <c r="S445" s="8"/>
      <c r="T445" s="8"/>
      <c r="U445" s="8"/>
      <c r="V445" s="8"/>
      <c r="W445" s="8"/>
      <c r="X445" s="8"/>
      <c r="Y445" s="8"/>
      <c r="Z445" s="8"/>
      <c r="AA445" s="8"/>
      <c r="AB445" s="8"/>
      <c r="AC445" s="8"/>
      <c r="AD445" s="8"/>
      <c r="AE445" s="8"/>
      <c r="AF445" s="8"/>
    </row>
    <row r="446" spans="16:32">
      <c r="P446" s="8"/>
      <c r="Q446" s="8"/>
      <c r="R446" s="8"/>
      <c r="S446" s="8"/>
      <c r="T446" s="8"/>
      <c r="U446" s="8"/>
      <c r="V446" s="8"/>
      <c r="W446" s="8"/>
      <c r="X446" s="8"/>
      <c r="Y446" s="8"/>
      <c r="Z446" s="8"/>
      <c r="AA446" s="8"/>
      <c r="AB446" s="8"/>
      <c r="AC446" s="8"/>
      <c r="AD446" s="8"/>
      <c r="AE446" s="8"/>
      <c r="AF446" s="8"/>
    </row>
    <row r="447" spans="16:32">
      <c r="P447" s="8"/>
      <c r="Q447" s="8"/>
      <c r="R447" s="8"/>
      <c r="S447" s="8"/>
      <c r="T447" s="8"/>
      <c r="U447" s="8"/>
      <c r="V447" s="8"/>
      <c r="W447" s="8"/>
      <c r="X447" s="8"/>
      <c r="Y447" s="8"/>
      <c r="Z447" s="8"/>
      <c r="AA447" s="8"/>
      <c r="AB447" s="8"/>
      <c r="AC447" s="8"/>
      <c r="AD447" s="8"/>
      <c r="AE447" s="8"/>
      <c r="AF447" s="8"/>
    </row>
    <row r="448" spans="16:32">
      <c r="P448" s="8"/>
      <c r="Q448" s="8"/>
      <c r="R448" s="8"/>
      <c r="S448" s="8"/>
      <c r="T448" s="8"/>
      <c r="U448" s="8"/>
      <c r="V448" s="8"/>
      <c r="W448" s="8"/>
      <c r="X448" s="8"/>
      <c r="Y448" s="8"/>
      <c r="Z448" s="8"/>
      <c r="AA448" s="8"/>
      <c r="AB448" s="8"/>
      <c r="AC448" s="8"/>
      <c r="AD448" s="8"/>
      <c r="AE448" s="8"/>
      <c r="AF448" s="8"/>
    </row>
    <row r="449" spans="16:32">
      <c r="P449" s="8"/>
      <c r="Q449" s="8"/>
      <c r="R449" s="8"/>
      <c r="S449" s="8"/>
      <c r="T449" s="8"/>
      <c r="U449" s="8"/>
      <c r="V449" s="8"/>
      <c r="W449" s="8"/>
      <c r="X449" s="8"/>
      <c r="Y449" s="8"/>
      <c r="Z449" s="8"/>
      <c r="AA449" s="8"/>
      <c r="AB449" s="8"/>
      <c r="AC449" s="8"/>
      <c r="AD449" s="8"/>
      <c r="AE449" s="8"/>
      <c r="AF449" s="8"/>
    </row>
    <row r="450" spans="16:32">
      <c r="P450" s="8"/>
      <c r="Q450" s="8"/>
      <c r="R450" s="8"/>
      <c r="S450" s="8"/>
      <c r="T450" s="8"/>
      <c r="U450" s="8"/>
      <c r="V450" s="8"/>
      <c r="W450" s="8"/>
      <c r="X450" s="8"/>
      <c r="Y450" s="8"/>
      <c r="Z450" s="8"/>
      <c r="AA450" s="8"/>
      <c r="AB450" s="8"/>
      <c r="AC450" s="8"/>
      <c r="AD450" s="8"/>
      <c r="AE450" s="8"/>
      <c r="AF450" s="8"/>
    </row>
    <row r="451" spans="16:32">
      <c r="P451" s="8"/>
      <c r="Q451" s="8"/>
      <c r="R451" s="8"/>
      <c r="S451" s="8"/>
      <c r="T451" s="8"/>
      <c r="U451" s="8"/>
      <c r="V451" s="8"/>
      <c r="W451" s="8"/>
      <c r="X451" s="8"/>
      <c r="Y451" s="8"/>
      <c r="Z451" s="8"/>
      <c r="AA451" s="8"/>
      <c r="AB451" s="8"/>
      <c r="AC451" s="8"/>
      <c r="AD451" s="8"/>
      <c r="AE451" s="8"/>
      <c r="AF451" s="8"/>
    </row>
    <row r="452" spans="16:32">
      <c r="P452" s="8"/>
      <c r="Q452" s="8"/>
      <c r="R452" s="8"/>
      <c r="S452" s="8"/>
      <c r="T452" s="8"/>
      <c r="U452" s="8"/>
      <c r="V452" s="8"/>
      <c r="W452" s="8"/>
      <c r="X452" s="8"/>
      <c r="Y452" s="8"/>
      <c r="Z452" s="8"/>
      <c r="AA452" s="8"/>
      <c r="AB452" s="8"/>
      <c r="AC452" s="8"/>
      <c r="AD452" s="8"/>
      <c r="AE452" s="8"/>
      <c r="AF452" s="8"/>
    </row>
    <row r="453" spans="16:32">
      <c r="P453" s="8"/>
      <c r="Q453" s="8"/>
      <c r="R453" s="8"/>
      <c r="S453" s="8"/>
      <c r="T453" s="8"/>
      <c r="U453" s="8"/>
      <c r="V453" s="8"/>
      <c r="W453" s="8"/>
      <c r="X453" s="8"/>
      <c r="Y453" s="8"/>
      <c r="Z453" s="8"/>
      <c r="AA453" s="8"/>
      <c r="AB453" s="8"/>
      <c r="AC453" s="8"/>
      <c r="AD453" s="8"/>
      <c r="AE453" s="8"/>
      <c r="AF453" s="8"/>
    </row>
    <row r="454" spans="16:32">
      <c r="P454" s="8"/>
      <c r="Q454" s="8"/>
      <c r="R454" s="8"/>
      <c r="S454" s="8"/>
      <c r="T454" s="8"/>
      <c r="U454" s="8"/>
      <c r="V454" s="8"/>
      <c r="W454" s="8"/>
      <c r="X454" s="8"/>
      <c r="Y454" s="8"/>
      <c r="Z454" s="8"/>
      <c r="AA454" s="8"/>
      <c r="AB454" s="8"/>
      <c r="AC454" s="8"/>
      <c r="AD454" s="8"/>
      <c r="AE454" s="8"/>
      <c r="AF454" s="8"/>
    </row>
    <row r="455" spans="16:32">
      <c r="P455" s="8"/>
      <c r="Q455" s="8"/>
      <c r="R455" s="8"/>
      <c r="S455" s="8"/>
      <c r="T455" s="8"/>
      <c r="U455" s="8"/>
      <c r="V455" s="8"/>
      <c r="W455" s="8"/>
      <c r="X455" s="8"/>
      <c r="Y455" s="8"/>
      <c r="Z455" s="8"/>
      <c r="AA455" s="8"/>
      <c r="AB455" s="8"/>
      <c r="AC455" s="8"/>
      <c r="AD455" s="8"/>
      <c r="AE455" s="8"/>
      <c r="AF455" s="8"/>
    </row>
    <row r="456" spans="16:32">
      <c r="P456" s="8"/>
      <c r="Q456" s="8"/>
      <c r="R456" s="8"/>
      <c r="S456" s="8"/>
      <c r="T456" s="8"/>
      <c r="U456" s="8"/>
      <c r="V456" s="8"/>
      <c r="W456" s="8"/>
      <c r="X456" s="8"/>
      <c r="Y456" s="8"/>
      <c r="Z456" s="8"/>
      <c r="AA456" s="8"/>
      <c r="AB456" s="8"/>
      <c r="AC456" s="8"/>
      <c r="AD456" s="8"/>
      <c r="AE456" s="8"/>
      <c r="AF456" s="8"/>
    </row>
    <row r="457" spans="16:32">
      <c r="P457" s="8"/>
      <c r="Q457" s="8"/>
      <c r="R457" s="8"/>
      <c r="S457" s="8"/>
      <c r="T457" s="8"/>
      <c r="U457" s="8"/>
      <c r="V457" s="8"/>
      <c r="W457" s="8"/>
      <c r="X457" s="8"/>
      <c r="Y457" s="8"/>
      <c r="Z457" s="8"/>
      <c r="AA457" s="8"/>
      <c r="AB457" s="8"/>
      <c r="AC457" s="8"/>
      <c r="AD457" s="8"/>
      <c r="AE457" s="8"/>
      <c r="AF457" s="8"/>
    </row>
    <row r="458" spans="16:32">
      <c r="P458" s="8"/>
      <c r="Q458" s="8"/>
      <c r="R458" s="8"/>
      <c r="S458" s="8"/>
      <c r="T458" s="8"/>
      <c r="U458" s="8"/>
      <c r="V458" s="8"/>
      <c r="W458" s="8"/>
      <c r="X458" s="8"/>
      <c r="Y458" s="8"/>
      <c r="Z458" s="8"/>
      <c r="AA458" s="8"/>
      <c r="AB458" s="8"/>
      <c r="AC458" s="8"/>
      <c r="AD458" s="8"/>
      <c r="AE458" s="8"/>
      <c r="AF458" s="8"/>
    </row>
    <row r="459" spans="16:32">
      <c r="P459" s="8"/>
      <c r="Q459" s="8"/>
      <c r="R459" s="8"/>
      <c r="S459" s="8"/>
      <c r="T459" s="8"/>
      <c r="U459" s="8"/>
      <c r="V459" s="8"/>
      <c r="W459" s="8"/>
      <c r="X459" s="8"/>
      <c r="Y459" s="8"/>
      <c r="Z459" s="8"/>
      <c r="AA459" s="8"/>
      <c r="AB459" s="8"/>
      <c r="AC459" s="8"/>
      <c r="AD459" s="8"/>
      <c r="AE459" s="8"/>
      <c r="AF459" s="8"/>
    </row>
    <row r="460" spans="16:32">
      <c r="P460" s="8"/>
      <c r="Q460" s="8"/>
      <c r="R460" s="8"/>
      <c r="S460" s="8"/>
      <c r="T460" s="8"/>
      <c r="U460" s="8"/>
      <c r="V460" s="8"/>
      <c r="W460" s="8"/>
      <c r="X460" s="8"/>
      <c r="Y460" s="8"/>
      <c r="Z460" s="8"/>
      <c r="AA460" s="8"/>
      <c r="AB460" s="8"/>
      <c r="AC460" s="8"/>
      <c r="AD460" s="8"/>
      <c r="AE460" s="8"/>
      <c r="AF460" s="8"/>
    </row>
    <row r="461" spans="16:32">
      <c r="P461" s="8"/>
      <c r="Q461" s="8"/>
      <c r="R461" s="8"/>
      <c r="S461" s="8"/>
      <c r="T461" s="8"/>
      <c r="U461" s="8"/>
      <c r="V461" s="8"/>
      <c r="W461" s="8"/>
      <c r="X461" s="8"/>
      <c r="Y461" s="8"/>
      <c r="Z461" s="8"/>
      <c r="AA461" s="8"/>
      <c r="AB461" s="8"/>
      <c r="AC461" s="8"/>
      <c r="AD461" s="8"/>
      <c r="AE461" s="8"/>
      <c r="AF461" s="8"/>
    </row>
    <row r="462" spans="16:32">
      <c r="P462" s="8"/>
      <c r="Q462" s="8"/>
      <c r="R462" s="8"/>
      <c r="S462" s="8"/>
      <c r="T462" s="8"/>
      <c r="U462" s="8"/>
      <c r="V462" s="8"/>
      <c r="W462" s="8"/>
      <c r="X462" s="8"/>
      <c r="Y462" s="8"/>
      <c r="Z462" s="8"/>
      <c r="AA462" s="8"/>
      <c r="AB462" s="8"/>
      <c r="AC462" s="8"/>
      <c r="AD462" s="8"/>
      <c r="AE462" s="8"/>
      <c r="AF462" s="8"/>
    </row>
    <row r="463" spans="16:32">
      <c r="P463" s="8"/>
      <c r="Q463" s="8"/>
      <c r="R463" s="8"/>
      <c r="S463" s="8"/>
      <c r="T463" s="8"/>
      <c r="U463" s="8"/>
      <c r="V463" s="8"/>
      <c r="W463" s="8"/>
      <c r="X463" s="8"/>
      <c r="Y463" s="8"/>
      <c r="Z463" s="8"/>
      <c r="AA463" s="8"/>
      <c r="AB463" s="8"/>
      <c r="AC463" s="8"/>
      <c r="AD463" s="8"/>
      <c r="AE463" s="8"/>
      <c r="AF463" s="8"/>
    </row>
    <row r="464" spans="16:32">
      <c r="P464" s="8"/>
      <c r="Q464" s="8"/>
      <c r="R464" s="8"/>
      <c r="S464" s="8"/>
      <c r="T464" s="8"/>
      <c r="U464" s="8"/>
      <c r="V464" s="8"/>
      <c r="W464" s="8"/>
      <c r="X464" s="8"/>
      <c r="Y464" s="8"/>
      <c r="Z464" s="8"/>
      <c r="AA464" s="8"/>
      <c r="AB464" s="8"/>
      <c r="AC464" s="8"/>
      <c r="AD464" s="8"/>
      <c r="AE464" s="8"/>
      <c r="AF464" s="8"/>
    </row>
    <row r="465" spans="16:32">
      <c r="P465" s="8"/>
      <c r="Q465" s="8"/>
      <c r="R465" s="8"/>
      <c r="S465" s="8"/>
      <c r="T465" s="8"/>
      <c r="U465" s="8"/>
      <c r="V465" s="8"/>
      <c r="W465" s="8"/>
      <c r="X465" s="8"/>
      <c r="Y465" s="8"/>
      <c r="Z465" s="8"/>
      <c r="AA465" s="8"/>
      <c r="AB465" s="8"/>
      <c r="AC465" s="8"/>
      <c r="AD465" s="8"/>
      <c r="AE465" s="8"/>
      <c r="AF465" s="8"/>
    </row>
    <row r="466" spans="16:32">
      <c r="P466" s="8"/>
      <c r="Q466" s="8"/>
      <c r="R466" s="8"/>
      <c r="S466" s="8"/>
      <c r="T466" s="8"/>
      <c r="U466" s="8"/>
      <c r="V466" s="8"/>
      <c r="W466" s="8"/>
      <c r="X466" s="8"/>
      <c r="Y466" s="8"/>
      <c r="Z466" s="8"/>
      <c r="AA466" s="8"/>
      <c r="AB466" s="8"/>
      <c r="AC466" s="8"/>
      <c r="AD466" s="8"/>
      <c r="AE466" s="8"/>
      <c r="AF466" s="8"/>
    </row>
    <row r="467" spans="16:32">
      <c r="P467" s="8"/>
      <c r="Q467" s="8"/>
      <c r="R467" s="8"/>
      <c r="S467" s="8"/>
      <c r="T467" s="8"/>
      <c r="U467" s="8"/>
      <c r="V467" s="8"/>
      <c r="W467" s="8"/>
      <c r="X467" s="8"/>
      <c r="Y467" s="8"/>
      <c r="Z467" s="8"/>
      <c r="AA467" s="8"/>
      <c r="AB467" s="8"/>
      <c r="AC467" s="8"/>
      <c r="AD467" s="8"/>
      <c r="AE467" s="8"/>
      <c r="AF467" s="8"/>
    </row>
    <row r="468" spans="16:32">
      <c r="P468" s="8"/>
      <c r="Q468" s="8"/>
      <c r="R468" s="8"/>
      <c r="S468" s="8"/>
      <c r="T468" s="8"/>
      <c r="U468" s="8"/>
      <c r="V468" s="8"/>
      <c r="W468" s="8"/>
      <c r="X468" s="8"/>
      <c r="Y468" s="8"/>
      <c r="Z468" s="8"/>
      <c r="AA468" s="8"/>
      <c r="AB468" s="8"/>
      <c r="AC468" s="8"/>
      <c r="AD468" s="8"/>
      <c r="AE468" s="8"/>
      <c r="AF468" s="8"/>
    </row>
    <row r="469" spans="16:32">
      <c r="P469" s="8"/>
      <c r="Q469" s="8"/>
      <c r="R469" s="8"/>
      <c r="S469" s="8"/>
      <c r="T469" s="8"/>
      <c r="U469" s="8"/>
      <c r="V469" s="8"/>
      <c r="W469" s="8"/>
      <c r="X469" s="8"/>
      <c r="Y469" s="8"/>
      <c r="Z469" s="8"/>
      <c r="AA469" s="8"/>
      <c r="AB469" s="8"/>
      <c r="AC469" s="8"/>
      <c r="AD469" s="8"/>
      <c r="AE469" s="8"/>
      <c r="AF469" s="8"/>
    </row>
    <row r="470" spans="16:32">
      <c r="P470" s="8"/>
      <c r="Q470" s="8"/>
      <c r="R470" s="8"/>
      <c r="S470" s="8"/>
      <c r="T470" s="8"/>
      <c r="U470" s="8"/>
      <c r="V470" s="8"/>
      <c r="W470" s="8"/>
      <c r="X470" s="8"/>
      <c r="Y470" s="8"/>
      <c r="Z470" s="8"/>
      <c r="AA470" s="8"/>
      <c r="AB470" s="8"/>
      <c r="AC470" s="8"/>
      <c r="AD470" s="8"/>
      <c r="AE470" s="8"/>
      <c r="AF470" s="8"/>
    </row>
    <row r="471" spans="16:32">
      <c r="P471" s="8"/>
      <c r="Q471" s="8"/>
      <c r="R471" s="8"/>
      <c r="S471" s="8"/>
      <c r="T471" s="8"/>
      <c r="U471" s="8"/>
      <c r="V471" s="8"/>
      <c r="W471" s="8"/>
      <c r="X471" s="8"/>
      <c r="Y471" s="8"/>
      <c r="Z471" s="8"/>
      <c r="AA471" s="8"/>
      <c r="AB471" s="8"/>
      <c r="AC471" s="8"/>
      <c r="AD471" s="8"/>
      <c r="AE471" s="8"/>
      <c r="AF471" s="8"/>
    </row>
    <row r="472" spans="16:32">
      <c r="P472" s="8"/>
      <c r="Q472" s="8"/>
      <c r="R472" s="8"/>
      <c r="S472" s="8"/>
      <c r="T472" s="8"/>
      <c r="U472" s="8"/>
      <c r="V472" s="8"/>
      <c r="W472" s="8"/>
      <c r="X472" s="8"/>
      <c r="Y472" s="8"/>
      <c r="Z472" s="8"/>
      <c r="AA472" s="8"/>
      <c r="AB472" s="8"/>
      <c r="AC472" s="8"/>
      <c r="AD472" s="8"/>
      <c r="AE472" s="8"/>
      <c r="AF472" s="8"/>
    </row>
    <row r="473" spans="16:32">
      <c r="P473" s="8"/>
      <c r="Q473" s="8"/>
      <c r="R473" s="8"/>
      <c r="S473" s="8"/>
      <c r="T473" s="8"/>
      <c r="U473" s="8"/>
      <c r="V473" s="8"/>
      <c r="W473" s="8"/>
      <c r="X473" s="8"/>
      <c r="Y473" s="8"/>
      <c r="Z473" s="8"/>
      <c r="AA473" s="8"/>
      <c r="AB473" s="8"/>
      <c r="AC473" s="8"/>
      <c r="AD473" s="8"/>
      <c r="AE473" s="8"/>
      <c r="AF473" s="8"/>
    </row>
    <row r="474" spans="16:32">
      <c r="P474" s="8"/>
      <c r="Q474" s="8"/>
      <c r="R474" s="8"/>
      <c r="S474" s="8"/>
      <c r="T474" s="8"/>
      <c r="U474" s="8"/>
      <c r="V474" s="8"/>
      <c r="W474" s="8"/>
      <c r="X474" s="8"/>
      <c r="Y474" s="8"/>
      <c r="Z474" s="8"/>
      <c r="AA474" s="8"/>
      <c r="AB474" s="8"/>
      <c r="AC474" s="8"/>
      <c r="AD474" s="8"/>
      <c r="AE474" s="8"/>
      <c r="AF474" s="8"/>
    </row>
    <row r="475" spans="16:32">
      <c r="P475" s="8"/>
      <c r="Q475" s="8"/>
      <c r="R475" s="8"/>
      <c r="S475" s="8"/>
      <c r="T475" s="8"/>
      <c r="U475" s="8"/>
      <c r="V475" s="8"/>
      <c r="W475" s="8"/>
      <c r="X475" s="8"/>
      <c r="Y475" s="8"/>
      <c r="Z475" s="8"/>
      <c r="AA475" s="8"/>
      <c r="AB475" s="8"/>
      <c r="AC475" s="8"/>
      <c r="AD475" s="8"/>
      <c r="AE475" s="8"/>
      <c r="AF475" s="8"/>
    </row>
    <row r="476" spans="16:32">
      <c r="P476" s="8"/>
      <c r="Q476" s="8"/>
      <c r="R476" s="8"/>
      <c r="S476" s="8"/>
      <c r="T476" s="8"/>
      <c r="U476" s="8"/>
      <c r="V476" s="8"/>
      <c r="W476" s="8"/>
      <c r="X476" s="8"/>
      <c r="Y476" s="8"/>
      <c r="Z476" s="8"/>
      <c r="AA476" s="8"/>
      <c r="AB476" s="8"/>
      <c r="AC476" s="8"/>
      <c r="AD476" s="8"/>
      <c r="AE476" s="8"/>
      <c r="AF476" s="8"/>
    </row>
    <row r="477" spans="16:32">
      <c r="P477" s="8"/>
      <c r="Q477" s="8"/>
      <c r="R477" s="8"/>
      <c r="S477" s="8"/>
      <c r="T477" s="8"/>
      <c r="U477" s="8"/>
      <c r="V477" s="8"/>
      <c r="W477" s="8"/>
      <c r="X477" s="8"/>
      <c r="Y477" s="8"/>
      <c r="Z477" s="8"/>
      <c r="AA477" s="8"/>
      <c r="AB477" s="8"/>
      <c r="AC477" s="8"/>
      <c r="AD477" s="8"/>
      <c r="AE477" s="8"/>
      <c r="AF477" s="8"/>
    </row>
    <row r="478" spans="16:32">
      <c r="P478" s="8"/>
      <c r="Q478" s="8"/>
      <c r="R478" s="8"/>
      <c r="S478" s="8"/>
      <c r="T478" s="8"/>
      <c r="U478" s="8"/>
      <c r="V478" s="8"/>
      <c r="W478" s="8"/>
      <c r="X478" s="8"/>
      <c r="Y478" s="8"/>
      <c r="Z478" s="8"/>
      <c r="AA478" s="8"/>
      <c r="AB478" s="8"/>
      <c r="AC478" s="8"/>
      <c r="AD478" s="8"/>
      <c r="AE478" s="8"/>
      <c r="AF478" s="8"/>
    </row>
    <row r="479" spans="16:32">
      <c r="P479" s="8"/>
      <c r="Q479" s="8"/>
      <c r="R479" s="8"/>
      <c r="S479" s="8"/>
      <c r="T479" s="8"/>
      <c r="U479" s="8"/>
      <c r="V479" s="8"/>
      <c r="W479" s="8"/>
      <c r="X479" s="8"/>
      <c r="Y479" s="8"/>
      <c r="Z479" s="8"/>
      <c r="AA479" s="8"/>
      <c r="AB479" s="8"/>
      <c r="AC479" s="8"/>
      <c r="AD479" s="8"/>
      <c r="AE479" s="8"/>
      <c r="AF479" s="8"/>
    </row>
    <row r="480" spans="16:32">
      <c r="P480" s="8"/>
      <c r="Q480" s="8"/>
      <c r="R480" s="8"/>
      <c r="S480" s="8"/>
      <c r="T480" s="8"/>
      <c r="U480" s="8"/>
      <c r="V480" s="8"/>
      <c r="W480" s="8"/>
      <c r="X480" s="8"/>
      <c r="Y480" s="8"/>
      <c r="Z480" s="8"/>
      <c r="AA480" s="8"/>
      <c r="AB480" s="8"/>
      <c r="AC480" s="8"/>
      <c r="AD480" s="8"/>
      <c r="AE480" s="8"/>
      <c r="AF480" s="8"/>
    </row>
    <row r="481" spans="16:32">
      <c r="P481" s="8"/>
      <c r="Q481" s="8"/>
      <c r="R481" s="8"/>
      <c r="S481" s="8"/>
      <c r="T481" s="8"/>
      <c r="U481" s="8"/>
      <c r="V481" s="8"/>
      <c r="W481" s="8"/>
      <c r="X481" s="8"/>
      <c r="Y481" s="8"/>
      <c r="Z481" s="8"/>
      <c r="AA481" s="8"/>
      <c r="AB481" s="8"/>
      <c r="AC481" s="8"/>
      <c r="AD481" s="8"/>
      <c r="AE481" s="8"/>
      <c r="AF481" s="8"/>
    </row>
    <row r="482" spans="16:32">
      <c r="P482" s="8"/>
      <c r="Q482" s="8"/>
      <c r="R482" s="8"/>
      <c r="S482" s="8"/>
      <c r="T482" s="8"/>
      <c r="U482" s="8"/>
      <c r="V482" s="8"/>
      <c r="W482" s="8"/>
      <c r="X482" s="8"/>
      <c r="Y482" s="8"/>
      <c r="Z482" s="8"/>
      <c r="AA482" s="8"/>
      <c r="AB482" s="8"/>
      <c r="AC482" s="8"/>
      <c r="AD482" s="8"/>
      <c r="AE482" s="8"/>
      <c r="AF482" s="8"/>
    </row>
    <row r="483" spans="16:32">
      <c r="P483" s="8"/>
      <c r="Q483" s="8"/>
      <c r="R483" s="8"/>
      <c r="S483" s="8"/>
      <c r="T483" s="8"/>
      <c r="U483" s="8"/>
      <c r="V483" s="8"/>
      <c r="W483" s="8"/>
      <c r="X483" s="8"/>
      <c r="Y483" s="8"/>
      <c r="Z483" s="8"/>
      <c r="AA483" s="8"/>
      <c r="AB483" s="8"/>
      <c r="AC483" s="8"/>
      <c r="AD483" s="8"/>
      <c r="AE483" s="8"/>
      <c r="AF483" s="8"/>
    </row>
    <row r="484" spans="16:32">
      <c r="P484" s="8"/>
      <c r="Q484" s="8"/>
      <c r="R484" s="8"/>
      <c r="S484" s="8"/>
      <c r="T484" s="8"/>
      <c r="U484" s="8"/>
      <c r="V484" s="8"/>
      <c r="W484" s="8"/>
      <c r="X484" s="8"/>
      <c r="Y484" s="8"/>
      <c r="Z484" s="8"/>
      <c r="AA484" s="8"/>
      <c r="AB484" s="8"/>
      <c r="AC484" s="8"/>
      <c r="AD484" s="8"/>
      <c r="AE484" s="8"/>
      <c r="AF484" s="8"/>
    </row>
    <row r="485" spans="16:32">
      <c r="P485" s="8"/>
      <c r="Q485" s="8"/>
      <c r="R485" s="8"/>
      <c r="S485" s="8"/>
      <c r="T485" s="8"/>
      <c r="U485" s="8"/>
      <c r="V485" s="8"/>
      <c r="W485" s="8"/>
      <c r="X485" s="8"/>
      <c r="Y485" s="8"/>
      <c r="Z485" s="8"/>
      <c r="AA485" s="8"/>
      <c r="AB485" s="8"/>
      <c r="AC485" s="8"/>
      <c r="AD485" s="8"/>
      <c r="AE485" s="8"/>
      <c r="AF485" s="8"/>
    </row>
    <row r="486" spans="16:32">
      <c r="P486" s="8"/>
      <c r="Q486" s="8"/>
      <c r="R486" s="8"/>
      <c r="S486" s="8"/>
      <c r="T486" s="8"/>
      <c r="U486" s="8"/>
      <c r="V486" s="8"/>
      <c r="W486" s="8"/>
      <c r="X486" s="8"/>
      <c r="Y486" s="8"/>
      <c r="Z486" s="8"/>
      <c r="AA486" s="8"/>
      <c r="AB486" s="8"/>
      <c r="AC486" s="8"/>
      <c r="AD486" s="8"/>
      <c r="AE486" s="8"/>
      <c r="AF486" s="8"/>
    </row>
    <row r="487" spans="16:32">
      <c r="P487" s="8"/>
      <c r="Q487" s="8"/>
      <c r="R487" s="8"/>
      <c r="S487" s="8"/>
      <c r="T487" s="8"/>
      <c r="U487" s="8"/>
      <c r="V487" s="8"/>
      <c r="W487" s="8"/>
      <c r="X487" s="8"/>
      <c r="Y487" s="8"/>
      <c r="Z487" s="8"/>
      <c r="AA487" s="8"/>
      <c r="AB487" s="8"/>
      <c r="AC487" s="8"/>
      <c r="AD487" s="8"/>
      <c r="AE487" s="8"/>
      <c r="AF487" s="8"/>
    </row>
    <row r="488" spans="16:32">
      <c r="P488" s="8"/>
      <c r="Q488" s="8"/>
      <c r="R488" s="8"/>
      <c r="S488" s="8"/>
      <c r="T488" s="8"/>
      <c r="U488" s="8"/>
      <c r="V488" s="8"/>
      <c r="W488" s="8"/>
      <c r="X488" s="8"/>
      <c r="Y488" s="8"/>
      <c r="Z488" s="8"/>
      <c r="AA488" s="8"/>
      <c r="AB488" s="8"/>
      <c r="AC488" s="8"/>
      <c r="AD488" s="8"/>
      <c r="AE488" s="8"/>
      <c r="AF488" s="8"/>
    </row>
    <row r="489" spans="16:32">
      <c r="P489" s="8"/>
      <c r="Q489" s="8"/>
      <c r="R489" s="8"/>
      <c r="S489" s="8"/>
      <c r="T489" s="8"/>
      <c r="U489" s="8"/>
      <c r="V489" s="8"/>
      <c r="W489" s="8"/>
      <c r="X489" s="8"/>
      <c r="Y489" s="8"/>
      <c r="Z489" s="8"/>
      <c r="AA489" s="8"/>
      <c r="AB489" s="8"/>
      <c r="AC489" s="8"/>
      <c r="AD489" s="8"/>
      <c r="AE489" s="8"/>
      <c r="AF489" s="8"/>
    </row>
    <row r="490" spans="16:32">
      <c r="P490" s="8"/>
      <c r="Q490" s="8"/>
      <c r="R490" s="8"/>
      <c r="S490" s="8"/>
      <c r="T490" s="8"/>
      <c r="U490" s="8"/>
      <c r="V490" s="8"/>
      <c r="W490" s="8"/>
      <c r="X490" s="8"/>
      <c r="Y490" s="8"/>
      <c r="Z490" s="8"/>
      <c r="AA490" s="8"/>
      <c r="AB490" s="8"/>
      <c r="AC490" s="8"/>
      <c r="AD490" s="8"/>
      <c r="AE490" s="8"/>
      <c r="AF490" s="8"/>
    </row>
    <row r="491" spans="16:32">
      <c r="P491" s="8"/>
      <c r="Q491" s="8"/>
      <c r="R491" s="8"/>
      <c r="S491" s="8"/>
      <c r="T491" s="8"/>
      <c r="U491" s="8"/>
      <c r="V491" s="8"/>
      <c r="W491" s="8"/>
      <c r="X491" s="8"/>
      <c r="Y491" s="8"/>
      <c r="Z491" s="8"/>
      <c r="AA491" s="8"/>
      <c r="AB491" s="8"/>
      <c r="AC491" s="8"/>
      <c r="AD491" s="8"/>
      <c r="AE491" s="8"/>
      <c r="AF491" s="8"/>
    </row>
    <row r="492" spans="16:32">
      <c r="P492" s="8"/>
      <c r="Q492" s="8"/>
      <c r="R492" s="8"/>
      <c r="S492" s="8"/>
      <c r="T492" s="8"/>
      <c r="U492" s="8"/>
      <c r="V492" s="8"/>
      <c r="W492" s="8"/>
      <c r="X492" s="8"/>
      <c r="Y492" s="8"/>
      <c r="Z492" s="8"/>
      <c r="AA492" s="8"/>
      <c r="AB492" s="8"/>
      <c r="AC492" s="8"/>
      <c r="AD492" s="8"/>
      <c r="AE492" s="8"/>
      <c r="AF492" s="8"/>
    </row>
    <row r="493" spans="16:32">
      <c r="P493" s="8"/>
      <c r="Q493" s="8"/>
      <c r="R493" s="8"/>
      <c r="S493" s="8"/>
      <c r="T493" s="8"/>
      <c r="U493" s="8"/>
      <c r="V493" s="8"/>
      <c r="W493" s="8"/>
      <c r="X493" s="8"/>
      <c r="Y493" s="8"/>
      <c r="Z493" s="8"/>
      <c r="AA493" s="8"/>
      <c r="AB493" s="8"/>
      <c r="AC493" s="8"/>
      <c r="AD493" s="8"/>
      <c r="AE493" s="8"/>
      <c r="AF493" s="8"/>
    </row>
    <row r="494" spans="16:32">
      <c r="P494" s="8"/>
      <c r="Q494" s="8"/>
      <c r="R494" s="8"/>
      <c r="S494" s="8"/>
      <c r="T494" s="8"/>
      <c r="U494" s="8"/>
      <c r="V494" s="8"/>
      <c r="W494" s="8"/>
      <c r="X494" s="8"/>
      <c r="Y494" s="8"/>
      <c r="Z494" s="8"/>
      <c r="AA494" s="8"/>
      <c r="AB494" s="8"/>
      <c r="AC494" s="8"/>
      <c r="AD494" s="8"/>
      <c r="AE494" s="8"/>
      <c r="AF494" s="8"/>
    </row>
    <row r="495" spans="16:32">
      <c r="P495" s="8"/>
      <c r="Q495" s="8"/>
      <c r="R495" s="8"/>
      <c r="S495" s="8"/>
      <c r="T495" s="8"/>
      <c r="U495" s="8"/>
      <c r="V495" s="8"/>
      <c r="W495" s="8"/>
      <c r="X495" s="8"/>
      <c r="Y495" s="8"/>
      <c r="Z495" s="8"/>
      <c r="AA495" s="8"/>
      <c r="AB495" s="8"/>
      <c r="AC495" s="8"/>
      <c r="AD495" s="8"/>
      <c r="AE495" s="8"/>
      <c r="AF495" s="8"/>
    </row>
    <row r="496" spans="16:32">
      <c r="P496" s="8"/>
      <c r="Q496" s="8"/>
      <c r="R496" s="8"/>
      <c r="S496" s="8"/>
      <c r="T496" s="8"/>
      <c r="U496" s="8"/>
      <c r="V496" s="8"/>
      <c r="W496" s="8"/>
      <c r="X496" s="8"/>
      <c r="Y496" s="8"/>
      <c r="Z496" s="8"/>
      <c r="AA496" s="8"/>
      <c r="AB496" s="8"/>
      <c r="AC496" s="8"/>
      <c r="AD496" s="8"/>
      <c r="AE496" s="8"/>
      <c r="AF496" s="8"/>
    </row>
    <row r="497" spans="16:32">
      <c r="P497" s="8"/>
      <c r="Q497" s="8"/>
      <c r="R497" s="8"/>
      <c r="S497" s="8"/>
      <c r="T497" s="8"/>
      <c r="U497" s="8"/>
      <c r="V497" s="8"/>
      <c r="W497" s="8"/>
      <c r="X497" s="8"/>
      <c r="Y497" s="8"/>
      <c r="Z497" s="8"/>
      <c r="AA497" s="8"/>
      <c r="AB497" s="8"/>
      <c r="AC497" s="8"/>
      <c r="AD497" s="8"/>
      <c r="AE497" s="8"/>
      <c r="AF497" s="8"/>
    </row>
    <row r="498" spans="16:32">
      <c r="P498" s="8"/>
      <c r="Q498" s="8"/>
      <c r="R498" s="8"/>
      <c r="S498" s="8"/>
      <c r="T498" s="8"/>
      <c r="U498" s="8"/>
      <c r="V498" s="8"/>
      <c r="W498" s="8"/>
      <c r="X498" s="8"/>
      <c r="Y498" s="8"/>
      <c r="Z498" s="8"/>
      <c r="AA498" s="8"/>
      <c r="AB498" s="8"/>
      <c r="AC498" s="8"/>
      <c r="AD498" s="8"/>
      <c r="AE498" s="8"/>
      <c r="AF498" s="8"/>
    </row>
    <row r="499" spans="16:32">
      <c r="P499" s="8"/>
      <c r="Q499" s="8"/>
      <c r="R499" s="8"/>
      <c r="S499" s="8"/>
      <c r="T499" s="8"/>
      <c r="U499" s="8"/>
      <c r="V499" s="8"/>
      <c r="W499" s="8"/>
      <c r="X499" s="8"/>
      <c r="Y499" s="8"/>
      <c r="Z499" s="8"/>
      <c r="AA499" s="8"/>
      <c r="AB499" s="8"/>
      <c r="AC499" s="8"/>
      <c r="AD499" s="8"/>
      <c r="AE499" s="8"/>
      <c r="AF499" s="8"/>
    </row>
    <row r="500" spans="16:32">
      <c r="P500" s="8"/>
      <c r="Q500" s="8"/>
      <c r="R500" s="8"/>
      <c r="S500" s="8"/>
      <c r="T500" s="8"/>
      <c r="U500" s="8"/>
      <c r="V500" s="8"/>
      <c r="W500" s="8"/>
      <c r="X500" s="8"/>
      <c r="Y500" s="8"/>
      <c r="Z500" s="8"/>
      <c r="AA500" s="8"/>
      <c r="AB500" s="8"/>
      <c r="AC500" s="8"/>
      <c r="AD500" s="8"/>
      <c r="AE500" s="8"/>
      <c r="AF500" s="8"/>
    </row>
    <row r="501" spans="16:32">
      <c r="P501" s="8"/>
      <c r="Q501" s="8"/>
      <c r="R501" s="8"/>
      <c r="S501" s="8"/>
      <c r="T501" s="8"/>
      <c r="U501" s="8"/>
      <c r="V501" s="8"/>
      <c r="W501" s="8"/>
      <c r="X501" s="8"/>
      <c r="Y501" s="8"/>
      <c r="Z501" s="8"/>
      <c r="AA501" s="8"/>
      <c r="AB501" s="8"/>
      <c r="AC501" s="8"/>
      <c r="AD501" s="8"/>
      <c r="AE501" s="8"/>
      <c r="AF501" s="8"/>
    </row>
    <row r="502" spans="16:32">
      <c r="P502" s="8"/>
      <c r="Q502" s="8"/>
      <c r="R502" s="8"/>
      <c r="S502" s="8"/>
      <c r="T502" s="8"/>
      <c r="U502" s="8"/>
      <c r="V502" s="8"/>
      <c r="W502" s="8"/>
      <c r="X502" s="8"/>
      <c r="Y502" s="8"/>
      <c r="Z502" s="8"/>
      <c r="AA502" s="8"/>
      <c r="AB502" s="8"/>
      <c r="AC502" s="8"/>
      <c r="AD502" s="8"/>
      <c r="AE502" s="8"/>
      <c r="AF502" s="8"/>
    </row>
    <row r="503" spans="16:32">
      <c r="P503" s="8"/>
      <c r="Q503" s="8"/>
      <c r="R503" s="8"/>
      <c r="S503" s="8"/>
      <c r="T503" s="8"/>
      <c r="U503" s="8"/>
      <c r="V503" s="8"/>
      <c r="W503" s="8"/>
      <c r="X503" s="8"/>
      <c r="Y503" s="8"/>
      <c r="Z503" s="8"/>
      <c r="AA503" s="8"/>
      <c r="AB503" s="8"/>
      <c r="AC503" s="8"/>
      <c r="AD503" s="8"/>
      <c r="AE503" s="8"/>
      <c r="AF503" s="8"/>
    </row>
    <row r="504" spans="16:32">
      <c r="P504" s="8"/>
      <c r="Q504" s="8"/>
      <c r="R504" s="8"/>
      <c r="S504" s="8"/>
      <c r="T504" s="8"/>
      <c r="U504" s="8"/>
      <c r="V504" s="8"/>
      <c r="W504" s="8"/>
      <c r="X504" s="8"/>
      <c r="Y504" s="8"/>
      <c r="Z504" s="8"/>
      <c r="AA504" s="8"/>
      <c r="AB504" s="8"/>
      <c r="AC504" s="8"/>
      <c r="AD504" s="8"/>
      <c r="AE504" s="8"/>
      <c r="AF504" s="8"/>
    </row>
    <row r="505" spans="16:32">
      <c r="P505" s="8"/>
      <c r="Q505" s="8"/>
      <c r="R505" s="8"/>
      <c r="S505" s="8"/>
      <c r="T505" s="8"/>
      <c r="U505" s="8"/>
      <c r="V505" s="8"/>
      <c r="W505" s="8"/>
      <c r="X505" s="8"/>
      <c r="Y505" s="8"/>
      <c r="Z505" s="8"/>
      <c r="AA505" s="8"/>
      <c r="AB505" s="8"/>
      <c r="AC505" s="8"/>
      <c r="AD505" s="8"/>
      <c r="AE505" s="8"/>
      <c r="AF505" s="8"/>
    </row>
    <row r="506" spans="16:32">
      <c r="P506" s="8"/>
      <c r="Q506" s="8"/>
      <c r="R506" s="8"/>
      <c r="S506" s="8"/>
      <c r="T506" s="8"/>
      <c r="U506" s="8"/>
      <c r="V506" s="8"/>
      <c r="W506" s="8"/>
      <c r="X506" s="8"/>
      <c r="Y506" s="8"/>
      <c r="Z506" s="8"/>
      <c r="AA506" s="8"/>
      <c r="AB506" s="8"/>
      <c r="AC506" s="8"/>
      <c r="AD506" s="8"/>
      <c r="AE506" s="8"/>
      <c r="AF506" s="8"/>
    </row>
    <row r="507" spans="16:32">
      <c r="P507" s="8"/>
      <c r="Q507" s="8"/>
      <c r="R507" s="8"/>
      <c r="S507" s="8"/>
      <c r="T507" s="8"/>
      <c r="U507" s="8"/>
      <c r="V507" s="8"/>
      <c r="W507" s="8"/>
      <c r="X507" s="8"/>
      <c r="Y507" s="8"/>
      <c r="Z507" s="8"/>
      <c r="AA507" s="8"/>
      <c r="AB507" s="8"/>
      <c r="AC507" s="8"/>
      <c r="AD507" s="8"/>
      <c r="AE507" s="8"/>
      <c r="AF507" s="8"/>
    </row>
    <row r="508" spans="16:32">
      <c r="P508" s="8"/>
      <c r="Q508" s="8"/>
      <c r="R508" s="8"/>
      <c r="S508" s="8"/>
      <c r="T508" s="8"/>
      <c r="U508" s="8"/>
      <c r="V508" s="8"/>
      <c r="W508" s="8"/>
      <c r="X508" s="8"/>
      <c r="Y508" s="8"/>
      <c r="Z508" s="8"/>
      <c r="AA508" s="8"/>
      <c r="AB508" s="8"/>
      <c r="AC508" s="8"/>
      <c r="AD508" s="8"/>
      <c r="AE508" s="8"/>
      <c r="AF508" s="8"/>
    </row>
    <row r="509" spans="16:32">
      <c r="P509" s="8"/>
      <c r="Q509" s="8"/>
      <c r="R509" s="8"/>
      <c r="S509" s="8"/>
      <c r="T509" s="8"/>
      <c r="U509" s="8"/>
      <c r="V509" s="8"/>
      <c r="W509" s="8"/>
      <c r="X509" s="8"/>
      <c r="Y509" s="8"/>
      <c r="Z509" s="8"/>
      <c r="AA509" s="8"/>
      <c r="AB509" s="8"/>
      <c r="AC509" s="8"/>
      <c r="AD509" s="8"/>
      <c r="AE509" s="8"/>
      <c r="AF509" s="8"/>
    </row>
    <row r="510" spans="16:32">
      <c r="P510" s="8"/>
      <c r="Q510" s="8"/>
      <c r="R510" s="8"/>
      <c r="S510" s="8"/>
      <c r="T510" s="8"/>
      <c r="U510" s="8"/>
      <c r="V510" s="8"/>
      <c r="W510" s="8"/>
      <c r="X510" s="8"/>
      <c r="Y510" s="8"/>
      <c r="Z510" s="8"/>
      <c r="AA510" s="8"/>
      <c r="AB510" s="8"/>
      <c r="AC510" s="8"/>
      <c r="AD510" s="8"/>
      <c r="AE510" s="8"/>
      <c r="AF510" s="8"/>
    </row>
    <row r="511" spans="16:32">
      <c r="P511" s="8"/>
      <c r="Q511" s="8"/>
      <c r="R511" s="8"/>
      <c r="S511" s="8"/>
      <c r="T511" s="8"/>
      <c r="U511" s="8"/>
      <c r="V511" s="8"/>
      <c r="W511" s="8"/>
      <c r="X511" s="8"/>
      <c r="Y511" s="8"/>
      <c r="Z511" s="8"/>
      <c r="AA511" s="8"/>
      <c r="AB511" s="8"/>
      <c r="AC511" s="8"/>
      <c r="AD511" s="8"/>
      <c r="AE511" s="8"/>
      <c r="AF511" s="8"/>
    </row>
    <row r="512" spans="16:32">
      <c r="P512" s="8"/>
      <c r="Q512" s="8"/>
      <c r="R512" s="8"/>
      <c r="S512" s="8"/>
      <c r="T512" s="8"/>
      <c r="U512" s="8"/>
      <c r="V512" s="8"/>
      <c r="W512" s="8"/>
      <c r="X512" s="8"/>
      <c r="Y512" s="8"/>
      <c r="Z512" s="8"/>
      <c r="AA512" s="8"/>
      <c r="AB512" s="8"/>
      <c r="AC512" s="8"/>
      <c r="AD512" s="8"/>
      <c r="AE512" s="8"/>
      <c r="AF512" s="8"/>
    </row>
    <row r="513" spans="16:32">
      <c r="P513" s="8"/>
      <c r="Q513" s="8"/>
      <c r="R513" s="8"/>
      <c r="S513" s="8"/>
      <c r="T513" s="8"/>
      <c r="U513" s="8"/>
      <c r="V513" s="8"/>
      <c r="W513" s="8"/>
      <c r="X513" s="8"/>
      <c r="Y513" s="8"/>
      <c r="Z513" s="8"/>
      <c r="AA513" s="8"/>
      <c r="AB513" s="8"/>
      <c r="AC513" s="8"/>
      <c r="AD513" s="8"/>
      <c r="AE513" s="8"/>
      <c r="AF513" s="8"/>
    </row>
    <row r="514" spans="16:32">
      <c r="P514" s="8"/>
      <c r="Q514" s="8"/>
      <c r="R514" s="8"/>
      <c r="S514" s="8"/>
      <c r="T514" s="8"/>
      <c r="U514" s="8"/>
      <c r="V514" s="8"/>
      <c r="W514" s="8"/>
      <c r="X514" s="8"/>
      <c r="Y514" s="8"/>
      <c r="Z514" s="8"/>
      <c r="AA514" s="8"/>
      <c r="AB514" s="8"/>
      <c r="AC514" s="8"/>
      <c r="AD514" s="8"/>
      <c r="AE514" s="8"/>
      <c r="AF514" s="8"/>
    </row>
    <row r="515" spans="16:32">
      <c r="P515" s="8"/>
      <c r="Q515" s="8"/>
      <c r="R515" s="8"/>
      <c r="S515" s="8"/>
      <c r="T515" s="8"/>
      <c r="U515" s="8"/>
      <c r="V515" s="8"/>
      <c r="W515" s="8"/>
      <c r="X515" s="8"/>
      <c r="Y515" s="8"/>
      <c r="Z515" s="8"/>
      <c r="AA515" s="8"/>
      <c r="AB515" s="8"/>
      <c r="AC515" s="8"/>
      <c r="AD515" s="8"/>
      <c r="AE515" s="8"/>
      <c r="AF515" s="8"/>
    </row>
    <row r="516" spans="16:32">
      <c r="P516" s="8"/>
      <c r="Q516" s="8"/>
      <c r="R516" s="8"/>
      <c r="S516" s="8"/>
      <c r="T516" s="8"/>
      <c r="U516" s="8"/>
      <c r="V516" s="8"/>
      <c r="W516" s="8"/>
      <c r="X516" s="8"/>
      <c r="Y516" s="8"/>
      <c r="Z516" s="8"/>
      <c r="AA516" s="8"/>
      <c r="AB516" s="8"/>
      <c r="AC516" s="8"/>
      <c r="AD516" s="8"/>
      <c r="AE516" s="8"/>
      <c r="AF516" s="8"/>
    </row>
    <row r="517" spans="16:32">
      <c r="P517" s="8"/>
      <c r="Q517" s="8"/>
      <c r="R517" s="8"/>
      <c r="S517" s="8"/>
      <c r="T517" s="8"/>
      <c r="U517" s="8"/>
      <c r="V517" s="8"/>
      <c r="W517" s="8"/>
      <c r="X517" s="8"/>
      <c r="Y517" s="8"/>
      <c r="Z517" s="8"/>
      <c r="AA517" s="8"/>
      <c r="AB517" s="8"/>
      <c r="AC517" s="8"/>
      <c r="AD517" s="8"/>
      <c r="AE517" s="8"/>
      <c r="AF517" s="8"/>
    </row>
    <row r="518" spans="16:32">
      <c r="P518" s="8"/>
      <c r="Q518" s="8"/>
      <c r="R518" s="8"/>
      <c r="S518" s="8"/>
      <c r="T518" s="8"/>
      <c r="U518" s="8"/>
      <c r="V518" s="8"/>
      <c r="W518" s="8"/>
      <c r="X518" s="8"/>
      <c r="Y518" s="8"/>
      <c r="Z518" s="8"/>
      <c r="AA518" s="8"/>
      <c r="AB518" s="8"/>
      <c r="AC518" s="8"/>
      <c r="AD518" s="8"/>
      <c r="AE518" s="8"/>
      <c r="AF518" s="8"/>
    </row>
    <row r="519" spans="16:32">
      <c r="P519" s="8"/>
      <c r="Q519" s="8"/>
      <c r="R519" s="8"/>
      <c r="S519" s="8"/>
      <c r="T519" s="8"/>
      <c r="U519" s="8"/>
      <c r="V519" s="8"/>
      <c r="W519" s="8"/>
      <c r="X519" s="8"/>
      <c r="Y519" s="8"/>
      <c r="Z519" s="8"/>
      <c r="AA519" s="8"/>
      <c r="AB519" s="8"/>
      <c r="AC519" s="8"/>
      <c r="AD519" s="8"/>
      <c r="AE519" s="8"/>
      <c r="AF519" s="8"/>
    </row>
    <row r="520" spans="16:32">
      <c r="P520" s="8"/>
      <c r="Q520" s="8"/>
      <c r="R520" s="8"/>
      <c r="S520" s="8"/>
      <c r="T520" s="8"/>
      <c r="U520" s="8"/>
      <c r="V520" s="8"/>
      <c r="W520" s="8"/>
      <c r="X520" s="8"/>
      <c r="Y520" s="8"/>
      <c r="Z520" s="8"/>
      <c r="AA520" s="8"/>
      <c r="AB520" s="8"/>
      <c r="AC520" s="8"/>
      <c r="AD520" s="8"/>
      <c r="AE520" s="8"/>
      <c r="AF520" s="8"/>
    </row>
    <row r="521" spans="16:32">
      <c r="P521" s="8"/>
      <c r="Q521" s="8"/>
      <c r="R521" s="8"/>
      <c r="S521" s="8"/>
      <c r="T521" s="8"/>
      <c r="U521" s="8"/>
      <c r="V521" s="8"/>
      <c r="W521" s="8"/>
      <c r="X521" s="8"/>
      <c r="Y521" s="8"/>
      <c r="Z521" s="8"/>
      <c r="AA521" s="8"/>
      <c r="AB521" s="8"/>
      <c r="AC521" s="8"/>
      <c r="AD521" s="8"/>
      <c r="AE521" s="8"/>
      <c r="AF521" s="8"/>
    </row>
    <row r="522" spans="16:32">
      <c r="P522" s="8"/>
      <c r="Q522" s="8"/>
      <c r="R522" s="8"/>
      <c r="S522" s="8"/>
      <c r="T522" s="8"/>
      <c r="U522" s="8"/>
      <c r="V522" s="8"/>
      <c r="W522" s="8"/>
      <c r="X522" s="8"/>
      <c r="Y522" s="8"/>
      <c r="Z522" s="8"/>
      <c r="AA522" s="8"/>
      <c r="AB522" s="8"/>
      <c r="AC522" s="8"/>
      <c r="AD522" s="8"/>
      <c r="AE522" s="8"/>
      <c r="AF522" s="8"/>
    </row>
    <row r="523" spans="16:32">
      <c r="P523" s="8"/>
      <c r="Q523" s="8"/>
      <c r="R523" s="8"/>
      <c r="S523" s="8"/>
      <c r="T523" s="8"/>
      <c r="U523" s="8"/>
      <c r="V523" s="8"/>
      <c r="W523" s="8"/>
      <c r="X523" s="8"/>
      <c r="Y523" s="8"/>
      <c r="Z523" s="8"/>
      <c r="AA523" s="8"/>
      <c r="AB523" s="8"/>
      <c r="AC523" s="8"/>
      <c r="AD523" s="8"/>
      <c r="AE523" s="8"/>
      <c r="AF523" s="8"/>
    </row>
    <row r="524" spans="16:32">
      <c r="P524" s="8"/>
      <c r="Q524" s="8"/>
      <c r="R524" s="8"/>
      <c r="S524" s="8"/>
      <c r="T524" s="8"/>
      <c r="U524" s="8"/>
      <c r="V524" s="8"/>
      <c r="W524" s="8"/>
      <c r="X524" s="8"/>
      <c r="Y524" s="8"/>
      <c r="Z524" s="8"/>
      <c r="AA524" s="8"/>
      <c r="AB524" s="8"/>
      <c r="AC524" s="8"/>
      <c r="AD524" s="8"/>
      <c r="AE524" s="8"/>
      <c r="AF524" s="8"/>
    </row>
    <row r="525" spans="16:32">
      <c r="P525" s="8"/>
      <c r="Q525" s="8"/>
      <c r="R525" s="8"/>
      <c r="S525" s="8"/>
      <c r="T525" s="8"/>
      <c r="U525" s="8"/>
      <c r="V525" s="8"/>
      <c r="W525" s="8"/>
      <c r="X525" s="8"/>
      <c r="Y525" s="8"/>
      <c r="Z525" s="8"/>
      <c r="AA525" s="8"/>
      <c r="AB525" s="8"/>
      <c r="AC525" s="8"/>
      <c r="AD525" s="8"/>
      <c r="AE525" s="8"/>
      <c r="AF525" s="8"/>
    </row>
    <row r="526" spans="16:32">
      <c r="P526" s="8"/>
      <c r="Q526" s="8"/>
      <c r="R526" s="8"/>
      <c r="S526" s="8"/>
      <c r="T526" s="8"/>
      <c r="U526" s="8"/>
      <c r="V526" s="8"/>
      <c r="W526" s="8"/>
      <c r="X526" s="8"/>
      <c r="Y526" s="8"/>
      <c r="Z526" s="8"/>
      <c r="AA526" s="8"/>
      <c r="AB526" s="8"/>
      <c r="AC526" s="8"/>
      <c r="AD526" s="8"/>
      <c r="AE526" s="8"/>
      <c r="AF526" s="8"/>
    </row>
    <row r="527" spans="16:32">
      <c r="P527" s="8"/>
      <c r="Q527" s="8"/>
      <c r="R527" s="8"/>
      <c r="S527" s="8"/>
      <c r="T527" s="8"/>
      <c r="U527" s="8"/>
      <c r="V527" s="8"/>
      <c r="W527" s="8"/>
      <c r="X527" s="8"/>
      <c r="Y527" s="8"/>
      <c r="Z527" s="8"/>
      <c r="AA527" s="8"/>
      <c r="AB527" s="8"/>
      <c r="AC527" s="8"/>
      <c r="AD527" s="8"/>
      <c r="AE527" s="8"/>
      <c r="AF527" s="8"/>
    </row>
    <row r="528" spans="16:32">
      <c r="P528" s="8"/>
      <c r="Q528" s="8"/>
      <c r="R528" s="8"/>
      <c r="S528" s="8"/>
      <c r="T528" s="8"/>
      <c r="U528" s="8"/>
      <c r="V528" s="8"/>
      <c r="W528" s="8"/>
      <c r="X528" s="8"/>
      <c r="Y528" s="8"/>
      <c r="Z528" s="8"/>
      <c r="AA528" s="8"/>
      <c r="AB528" s="8"/>
      <c r="AC528" s="8"/>
      <c r="AD528" s="8"/>
      <c r="AE528" s="8"/>
      <c r="AF528" s="8"/>
    </row>
    <row r="529" spans="16:32">
      <c r="P529" s="8"/>
      <c r="Q529" s="8"/>
      <c r="R529" s="8"/>
      <c r="S529" s="8"/>
      <c r="T529" s="8"/>
      <c r="U529" s="8"/>
      <c r="V529" s="8"/>
      <c r="W529" s="8"/>
      <c r="X529" s="8"/>
      <c r="Y529" s="8"/>
      <c r="Z529" s="8"/>
      <c r="AA529" s="8"/>
      <c r="AB529" s="8"/>
      <c r="AC529" s="8"/>
      <c r="AD529" s="8"/>
      <c r="AE529" s="8"/>
      <c r="AF529" s="8"/>
    </row>
    <row r="530" spans="16:32">
      <c r="P530" s="8"/>
      <c r="Q530" s="8"/>
      <c r="R530" s="8"/>
      <c r="S530" s="8"/>
      <c r="T530" s="8"/>
      <c r="U530" s="8"/>
      <c r="V530" s="8"/>
      <c r="W530" s="8"/>
      <c r="X530" s="8"/>
      <c r="Y530" s="8"/>
      <c r="Z530" s="8"/>
      <c r="AA530" s="8"/>
      <c r="AB530" s="8"/>
      <c r="AC530" s="8"/>
      <c r="AD530" s="8"/>
      <c r="AE530" s="8"/>
      <c r="AF530" s="8"/>
    </row>
    <row r="531" spans="16:32">
      <c r="P531" s="8"/>
      <c r="Q531" s="8"/>
      <c r="R531" s="8"/>
      <c r="S531" s="8"/>
      <c r="T531" s="8"/>
      <c r="U531" s="8"/>
      <c r="V531" s="8"/>
      <c r="W531" s="8"/>
      <c r="X531" s="8"/>
      <c r="Y531" s="8"/>
      <c r="Z531" s="8"/>
      <c r="AA531" s="8"/>
      <c r="AB531" s="8"/>
      <c r="AC531" s="8"/>
      <c r="AD531" s="8"/>
      <c r="AE531" s="8"/>
      <c r="AF531" s="8"/>
    </row>
    <row r="532" spans="16:32">
      <c r="P532" s="8"/>
      <c r="Q532" s="8"/>
      <c r="R532" s="8"/>
      <c r="S532" s="8"/>
      <c r="T532" s="8"/>
      <c r="U532" s="8"/>
      <c r="V532" s="8"/>
      <c r="W532" s="8"/>
      <c r="X532" s="8"/>
      <c r="Y532" s="8"/>
      <c r="Z532" s="8"/>
      <c r="AA532" s="8"/>
      <c r="AB532" s="8"/>
      <c r="AC532" s="8"/>
      <c r="AD532" s="8"/>
      <c r="AE532" s="8"/>
      <c r="AF532" s="8"/>
    </row>
    <row r="533" spans="16:32">
      <c r="P533" s="8"/>
      <c r="Q533" s="8"/>
      <c r="R533" s="8"/>
      <c r="S533" s="8"/>
      <c r="T533" s="8"/>
      <c r="U533" s="8"/>
      <c r="V533" s="8"/>
      <c r="W533" s="8"/>
      <c r="X533" s="8"/>
      <c r="Y533" s="8"/>
      <c r="Z533" s="8"/>
      <c r="AA533" s="8"/>
      <c r="AB533" s="8"/>
      <c r="AC533" s="8"/>
      <c r="AD533" s="8"/>
      <c r="AE533" s="8"/>
      <c r="AF533" s="8"/>
    </row>
    <row r="534" spans="16:32">
      <c r="P534" s="8"/>
      <c r="Q534" s="8"/>
      <c r="R534" s="8"/>
      <c r="S534" s="8"/>
      <c r="T534" s="8"/>
      <c r="U534" s="8"/>
      <c r="V534" s="8"/>
      <c r="W534" s="8"/>
      <c r="X534" s="8"/>
      <c r="Y534" s="8"/>
      <c r="Z534" s="8"/>
      <c r="AA534" s="8"/>
      <c r="AB534" s="8"/>
      <c r="AC534" s="8"/>
      <c r="AD534" s="8"/>
      <c r="AE534" s="8"/>
      <c r="AF534" s="8"/>
    </row>
    <row r="535" spans="16:32">
      <c r="P535" s="8"/>
      <c r="Q535" s="8"/>
      <c r="R535" s="8"/>
      <c r="S535" s="8"/>
      <c r="T535" s="8"/>
      <c r="U535" s="8"/>
      <c r="V535" s="8"/>
      <c r="W535" s="8"/>
      <c r="X535" s="8"/>
      <c r="Y535" s="8"/>
      <c r="Z535" s="8"/>
      <c r="AA535" s="8"/>
      <c r="AB535" s="8"/>
      <c r="AC535" s="8"/>
      <c r="AD535" s="8"/>
      <c r="AE535" s="8"/>
      <c r="AF535" s="8"/>
    </row>
    <row r="536" spans="16:32">
      <c r="P536" s="8"/>
      <c r="Q536" s="8"/>
      <c r="R536" s="8"/>
      <c r="S536" s="8"/>
      <c r="T536" s="8"/>
      <c r="U536" s="8"/>
      <c r="V536" s="8"/>
      <c r="W536" s="8"/>
      <c r="X536" s="8"/>
      <c r="Y536" s="8"/>
      <c r="Z536" s="8"/>
      <c r="AA536" s="8"/>
      <c r="AB536" s="8"/>
      <c r="AC536" s="8"/>
      <c r="AD536" s="8"/>
      <c r="AE536" s="8"/>
      <c r="AF536" s="8"/>
    </row>
    <row r="537" spans="16:32">
      <c r="P537" s="8"/>
      <c r="Q537" s="8"/>
      <c r="R537" s="8"/>
      <c r="S537" s="8"/>
      <c r="T537" s="8"/>
      <c r="U537" s="8"/>
      <c r="V537" s="8"/>
      <c r="W537" s="8"/>
      <c r="X537" s="8"/>
      <c r="Y537" s="8"/>
      <c r="Z537" s="8"/>
      <c r="AA537" s="8"/>
      <c r="AB537" s="8"/>
      <c r="AC537" s="8"/>
      <c r="AD537" s="8"/>
      <c r="AE537" s="8"/>
      <c r="AF537" s="8"/>
    </row>
    <row r="538" spans="16:32">
      <c r="P538" s="8"/>
      <c r="Q538" s="8"/>
      <c r="R538" s="8"/>
      <c r="S538" s="8"/>
      <c r="T538" s="8"/>
      <c r="U538" s="8"/>
      <c r="V538" s="8"/>
      <c r="W538" s="8"/>
      <c r="X538" s="8"/>
      <c r="Y538" s="8"/>
      <c r="Z538" s="8"/>
      <c r="AA538" s="8"/>
      <c r="AB538" s="8"/>
      <c r="AC538" s="8"/>
      <c r="AD538" s="8"/>
      <c r="AE538" s="8"/>
      <c r="AF538" s="8"/>
    </row>
    <row r="539" spans="16:32">
      <c r="P539" s="8"/>
      <c r="Q539" s="8"/>
      <c r="R539" s="8"/>
      <c r="S539" s="8"/>
      <c r="T539" s="8"/>
      <c r="U539" s="8"/>
      <c r="V539" s="8"/>
      <c r="W539" s="8"/>
      <c r="X539" s="8"/>
      <c r="Y539" s="8"/>
      <c r="Z539" s="8"/>
      <c r="AA539" s="8"/>
      <c r="AB539" s="8"/>
      <c r="AC539" s="8"/>
      <c r="AD539" s="8"/>
      <c r="AE539" s="8"/>
      <c r="AF539" s="8"/>
    </row>
    <row r="540" spans="16:32">
      <c r="P540" s="8"/>
      <c r="Q540" s="8"/>
      <c r="R540" s="8"/>
      <c r="S540" s="8"/>
      <c r="T540" s="8"/>
      <c r="U540" s="8"/>
      <c r="V540" s="8"/>
      <c r="W540" s="8"/>
      <c r="X540" s="8"/>
      <c r="Y540" s="8"/>
      <c r="Z540" s="8"/>
      <c r="AA540" s="8"/>
      <c r="AB540" s="8"/>
      <c r="AC540" s="8"/>
      <c r="AD540" s="8"/>
      <c r="AE540" s="8"/>
      <c r="AF540" s="8"/>
    </row>
    <row r="541" spans="16:32">
      <c r="P541" s="8"/>
      <c r="Q541" s="8"/>
      <c r="R541" s="8"/>
      <c r="S541" s="8"/>
      <c r="T541" s="8"/>
      <c r="U541" s="8"/>
      <c r="V541" s="8"/>
      <c r="W541" s="8"/>
      <c r="X541" s="8"/>
      <c r="Y541" s="8"/>
      <c r="Z541" s="8"/>
      <c r="AA541" s="8"/>
      <c r="AB541" s="8"/>
      <c r="AC541" s="8"/>
      <c r="AD541" s="8"/>
      <c r="AE541" s="8"/>
      <c r="AF541" s="8"/>
    </row>
    <row r="542" spans="16:32">
      <c r="P542" s="8"/>
      <c r="Q542" s="8"/>
      <c r="R542" s="8"/>
      <c r="S542" s="8"/>
      <c r="T542" s="8"/>
      <c r="U542" s="8"/>
      <c r="V542" s="8"/>
      <c r="W542" s="8"/>
      <c r="X542" s="8"/>
      <c r="Y542" s="8"/>
      <c r="Z542" s="8"/>
      <c r="AA542" s="8"/>
      <c r="AB542" s="8"/>
      <c r="AC542" s="8"/>
      <c r="AD542" s="8"/>
      <c r="AE542" s="8"/>
      <c r="AF542" s="8"/>
    </row>
    <row r="543" spans="16:32">
      <c r="P543" s="8"/>
      <c r="Q543" s="8"/>
      <c r="R543" s="8"/>
      <c r="S543" s="8"/>
      <c r="T543" s="8"/>
      <c r="U543" s="8"/>
      <c r="V543" s="8"/>
      <c r="W543" s="8"/>
      <c r="X543" s="8"/>
      <c r="Y543" s="8"/>
      <c r="Z543" s="8"/>
      <c r="AA543" s="8"/>
      <c r="AB543" s="8"/>
      <c r="AC543" s="8"/>
      <c r="AD543" s="8"/>
      <c r="AE543" s="8"/>
      <c r="AF543" s="8"/>
    </row>
    <row r="544" spans="16:32">
      <c r="P544" s="8"/>
      <c r="Q544" s="8"/>
      <c r="R544" s="8"/>
      <c r="S544" s="8"/>
      <c r="T544" s="8"/>
      <c r="U544" s="8"/>
      <c r="V544" s="8"/>
      <c r="W544" s="8"/>
      <c r="X544" s="8"/>
      <c r="Y544" s="8"/>
      <c r="Z544" s="8"/>
      <c r="AA544" s="8"/>
      <c r="AB544" s="8"/>
      <c r="AC544" s="8"/>
      <c r="AD544" s="8"/>
      <c r="AE544" s="8"/>
      <c r="AF544" s="8"/>
    </row>
    <row r="545" spans="16:32">
      <c r="P545" s="8"/>
      <c r="Q545" s="8"/>
      <c r="R545" s="8"/>
      <c r="S545" s="8"/>
      <c r="T545" s="8"/>
      <c r="U545" s="8"/>
      <c r="V545" s="8"/>
      <c r="W545" s="8"/>
      <c r="X545" s="8"/>
      <c r="Y545" s="8"/>
      <c r="Z545" s="8"/>
      <c r="AA545" s="8"/>
      <c r="AB545" s="8"/>
      <c r="AC545" s="8"/>
      <c r="AD545" s="8"/>
      <c r="AE545" s="8"/>
      <c r="AF545" s="8"/>
    </row>
    <row r="546" spans="16:32">
      <c r="P546" s="8"/>
      <c r="Q546" s="8"/>
      <c r="R546" s="8"/>
      <c r="S546" s="8"/>
      <c r="T546" s="8"/>
      <c r="U546" s="8"/>
      <c r="V546" s="8"/>
      <c r="W546" s="8"/>
      <c r="X546" s="8"/>
      <c r="Y546" s="8"/>
      <c r="Z546" s="8"/>
      <c r="AA546" s="8"/>
      <c r="AB546" s="8"/>
      <c r="AC546" s="8"/>
      <c r="AD546" s="8"/>
      <c r="AE546" s="8"/>
      <c r="AF546" s="8"/>
    </row>
    <row r="547" spans="16:32">
      <c r="P547" s="8"/>
      <c r="Q547" s="8"/>
      <c r="R547" s="8"/>
      <c r="S547" s="8"/>
      <c r="T547" s="8"/>
      <c r="U547" s="8"/>
      <c r="V547" s="8"/>
      <c r="W547" s="8"/>
      <c r="X547" s="8"/>
      <c r="Y547" s="8"/>
      <c r="Z547" s="8"/>
      <c r="AA547" s="8"/>
      <c r="AB547" s="8"/>
      <c r="AC547" s="8"/>
      <c r="AD547" s="8"/>
      <c r="AE547" s="8"/>
      <c r="AF547" s="8"/>
    </row>
    <row r="548" spans="16:32">
      <c r="P548" s="8"/>
      <c r="Q548" s="8"/>
      <c r="R548" s="8"/>
      <c r="S548" s="8"/>
      <c r="T548" s="8"/>
      <c r="U548" s="8"/>
      <c r="V548" s="8"/>
      <c r="W548" s="8"/>
      <c r="X548" s="8"/>
      <c r="Y548" s="8"/>
      <c r="Z548" s="8"/>
      <c r="AA548" s="8"/>
      <c r="AB548" s="8"/>
      <c r="AC548" s="8"/>
      <c r="AD548" s="8"/>
      <c r="AE548" s="8"/>
      <c r="AF548" s="8"/>
    </row>
    <row r="549" spans="16:32">
      <c r="P549" s="8"/>
      <c r="Q549" s="8"/>
      <c r="R549" s="8"/>
      <c r="S549" s="8"/>
      <c r="T549" s="8"/>
      <c r="U549" s="8"/>
      <c r="V549" s="8"/>
      <c r="W549" s="8"/>
      <c r="X549" s="8"/>
      <c r="Y549" s="8"/>
      <c r="Z549" s="8"/>
      <c r="AA549" s="8"/>
      <c r="AB549" s="8"/>
      <c r="AC549" s="8"/>
      <c r="AD549" s="8"/>
      <c r="AE549" s="8"/>
      <c r="AF549" s="8"/>
    </row>
    <row r="550" spans="16:32">
      <c r="P550" s="8"/>
      <c r="Q550" s="8"/>
      <c r="R550" s="8"/>
      <c r="S550" s="8"/>
      <c r="T550" s="8"/>
      <c r="U550" s="8"/>
      <c r="V550" s="8"/>
      <c r="W550" s="8"/>
      <c r="X550" s="8"/>
      <c r="Y550" s="8"/>
      <c r="Z550" s="8"/>
      <c r="AA550" s="8"/>
      <c r="AB550" s="8"/>
      <c r="AC550" s="8"/>
      <c r="AD550" s="8"/>
      <c r="AE550" s="8"/>
      <c r="AF550" s="8"/>
    </row>
    <row r="551" spans="16:32">
      <c r="P551" s="8"/>
      <c r="Q551" s="8"/>
      <c r="R551" s="8"/>
      <c r="S551" s="8"/>
      <c r="T551" s="8"/>
      <c r="U551" s="8"/>
      <c r="V551" s="8"/>
      <c r="W551" s="8"/>
      <c r="X551" s="8"/>
      <c r="Y551" s="8"/>
      <c r="Z551" s="8"/>
      <c r="AA551" s="8"/>
      <c r="AB551" s="8"/>
      <c r="AC551" s="8"/>
      <c r="AD551" s="8"/>
      <c r="AE551" s="8"/>
      <c r="AF551" s="8"/>
    </row>
    <row r="552" spans="16:32">
      <c r="P552" s="8"/>
      <c r="Q552" s="8"/>
      <c r="R552" s="8"/>
      <c r="S552" s="8"/>
      <c r="T552" s="8"/>
      <c r="U552" s="8"/>
      <c r="V552" s="8"/>
      <c r="W552" s="8"/>
      <c r="X552" s="8"/>
      <c r="Y552" s="8"/>
      <c r="Z552" s="8"/>
      <c r="AA552" s="8"/>
      <c r="AB552" s="8"/>
      <c r="AC552" s="8"/>
      <c r="AD552" s="8"/>
      <c r="AE552" s="8"/>
      <c r="AF552" s="8"/>
    </row>
    <row r="553" spans="16:32">
      <c r="P553" s="8"/>
      <c r="Q553" s="8"/>
      <c r="R553" s="8"/>
      <c r="S553" s="8"/>
      <c r="T553" s="8"/>
      <c r="U553" s="8"/>
      <c r="V553" s="8"/>
      <c r="W553" s="8"/>
      <c r="X553" s="8"/>
      <c r="Y553" s="8"/>
      <c r="Z553" s="8"/>
      <c r="AA553" s="8"/>
      <c r="AB553" s="8"/>
      <c r="AC553" s="8"/>
      <c r="AD553" s="8"/>
      <c r="AE553" s="8"/>
      <c r="AF553" s="8"/>
    </row>
    <row r="554" spans="16:32">
      <c r="P554" s="8"/>
      <c r="Q554" s="8"/>
      <c r="R554" s="8"/>
      <c r="S554" s="8"/>
      <c r="T554" s="8"/>
      <c r="U554" s="8"/>
      <c r="V554" s="8"/>
      <c r="W554" s="8"/>
      <c r="X554" s="8"/>
      <c r="Y554" s="8"/>
      <c r="Z554" s="8"/>
      <c r="AA554" s="8"/>
      <c r="AB554" s="8"/>
      <c r="AC554" s="8"/>
      <c r="AD554" s="8"/>
      <c r="AE554" s="8"/>
      <c r="AF554" s="8"/>
    </row>
    <row r="555" spans="16:32">
      <c r="P555" s="8"/>
      <c r="Q555" s="8"/>
      <c r="R555" s="8"/>
      <c r="S555" s="8"/>
      <c r="T555" s="8"/>
      <c r="U555" s="8"/>
      <c r="V555" s="8"/>
      <c r="W555" s="8"/>
      <c r="X555" s="8"/>
      <c r="Y555" s="8"/>
      <c r="Z555" s="8"/>
      <c r="AA555" s="8"/>
      <c r="AB555" s="8"/>
      <c r="AC555" s="8"/>
      <c r="AD555" s="8"/>
      <c r="AE555" s="8"/>
      <c r="AF555" s="8"/>
    </row>
    <row r="556" spans="16:32">
      <c r="P556" s="8"/>
      <c r="Q556" s="8"/>
      <c r="R556" s="8"/>
      <c r="S556" s="8"/>
      <c r="T556" s="8"/>
      <c r="U556" s="8"/>
      <c r="V556" s="8"/>
      <c r="W556" s="8"/>
      <c r="X556" s="8"/>
      <c r="Y556" s="8"/>
      <c r="Z556" s="8"/>
      <c r="AA556" s="8"/>
      <c r="AB556" s="8"/>
      <c r="AC556" s="8"/>
      <c r="AD556" s="8"/>
      <c r="AE556" s="8"/>
      <c r="AF556" s="8"/>
    </row>
    <row r="557" spans="16:32">
      <c r="P557" s="8"/>
      <c r="Q557" s="8"/>
      <c r="R557" s="8"/>
      <c r="S557" s="8"/>
      <c r="T557" s="8"/>
      <c r="U557" s="8"/>
      <c r="V557" s="8"/>
      <c r="W557" s="8"/>
      <c r="X557" s="8"/>
      <c r="Y557" s="8"/>
      <c r="Z557" s="8"/>
      <c r="AA557" s="8"/>
      <c r="AB557" s="8"/>
      <c r="AC557" s="8"/>
      <c r="AD557" s="8"/>
      <c r="AE557" s="8"/>
      <c r="AF557" s="8"/>
    </row>
    <row r="558" spans="16:32">
      <c r="P558" s="8"/>
      <c r="Q558" s="8"/>
      <c r="R558" s="8"/>
      <c r="S558" s="8"/>
      <c r="T558" s="8"/>
      <c r="U558" s="8"/>
      <c r="V558" s="8"/>
      <c r="W558" s="8"/>
      <c r="X558" s="8"/>
      <c r="Y558" s="8"/>
      <c r="Z558" s="8"/>
      <c r="AA558" s="8"/>
      <c r="AB558" s="8"/>
      <c r="AC558" s="8"/>
      <c r="AD558" s="8"/>
      <c r="AE558" s="8"/>
      <c r="AF558" s="8"/>
    </row>
    <row r="559" spans="16:32">
      <c r="P559" s="8"/>
      <c r="Q559" s="8"/>
      <c r="R559" s="8"/>
      <c r="S559" s="8"/>
      <c r="T559" s="8"/>
      <c r="U559" s="8"/>
      <c r="V559" s="8"/>
      <c r="W559" s="8"/>
      <c r="X559" s="8"/>
      <c r="Y559" s="8"/>
      <c r="Z559" s="8"/>
      <c r="AA559" s="8"/>
      <c r="AB559" s="8"/>
      <c r="AC559" s="8"/>
      <c r="AD559" s="8"/>
      <c r="AE559" s="8"/>
      <c r="AF559" s="8"/>
    </row>
    <row r="560" spans="16:32">
      <c r="P560" s="8"/>
      <c r="Q560" s="8"/>
      <c r="R560" s="8"/>
      <c r="S560" s="8"/>
      <c r="T560" s="8"/>
      <c r="U560" s="8"/>
      <c r="V560" s="8"/>
      <c r="W560" s="8"/>
      <c r="X560" s="8"/>
      <c r="Y560" s="8"/>
      <c r="Z560" s="8"/>
      <c r="AA560" s="8"/>
      <c r="AB560" s="8"/>
      <c r="AC560" s="8"/>
      <c r="AD560" s="8"/>
      <c r="AE560" s="8"/>
      <c r="AF560" s="8"/>
    </row>
    <row r="561" spans="16:32">
      <c r="P561" s="8"/>
      <c r="Q561" s="8"/>
      <c r="R561" s="8"/>
      <c r="S561" s="8"/>
      <c r="T561" s="8"/>
      <c r="U561" s="8"/>
      <c r="V561" s="8"/>
      <c r="W561" s="8"/>
      <c r="X561" s="8"/>
      <c r="Y561" s="8"/>
      <c r="Z561" s="8"/>
      <c r="AA561" s="8"/>
      <c r="AB561" s="8"/>
      <c r="AC561" s="8"/>
      <c r="AD561" s="8"/>
      <c r="AE561" s="8"/>
      <c r="AF561" s="8"/>
    </row>
    <row r="562" spans="16:32">
      <c r="P562" s="8"/>
      <c r="Q562" s="8"/>
      <c r="R562" s="8"/>
      <c r="S562" s="8"/>
      <c r="T562" s="8"/>
      <c r="U562" s="8"/>
      <c r="V562" s="8"/>
      <c r="W562" s="8"/>
      <c r="X562" s="8"/>
      <c r="Y562" s="8"/>
      <c r="Z562" s="8"/>
      <c r="AA562" s="8"/>
      <c r="AB562" s="8"/>
      <c r="AC562" s="8"/>
      <c r="AD562" s="8"/>
      <c r="AE562" s="8"/>
      <c r="AF562" s="8"/>
    </row>
    <row r="563" spans="16:32">
      <c r="P563" s="8"/>
      <c r="Q563" s="8"/>
      <c r="R563" s="8"/>
      <c r="S563" s="8"/>
      <c r="T563" s="8"/>
      <c r="U563" s="8"/>
      <c r="V563" s="8"/>
      <c r="W563" s="8"/>
      <c r="X563" s="8"/>
      <c r="Y563" s="8"/>
      <c r="Z563" s="8"/>
      <c r="AA563" s="8"/>
      <c r="AB563" s="8"/>
      <c r="AC563" s="8"/>
      <c r="AD563" s="8"/>
      <c r="AE563" s="8"/>
      <c r="AF563" s="8"/>
    </row>
    <row r="564" spans="16:32">
      <c r="P564" s="8"/>
      <c r="Q564" s="8"/>
      <c r="R564" s="8"/>
      <c r="S564" s="8"/>
      <c r="T564" s="8"/>
      <c r="U564" s="8"/>
      <c r="V564" s="8"/>
      <c r="W564" s="8"/>
      <c r="X564" s="8"/>
      <c r="Y564" s="8"/>
      <c r="Z564" s="8"/>
      <c r="AA564" s="8"/>
      <c r="AB564" s="8"/>
      <c r="AC564" s="8"/>
      <c r="AD564" s="8"/>
      <c r="AE564" s="8"/>
      <c r="AF564" s="8"/>
    </row>
    <row r="565" spans="16:32">
      <c r="P565" s="8"/>
      <c r="Q565" s="8"/>
      <c r="R565" s="8"/>
      <c r="S565" s="8"/>
      <c r="T565" s="8"/>
      <c r="U565" s="8"/>
      <c r="V565" s="8"/>
      <c r="W565" s="8"/>
      <c r="X565" s="8"/>
      <c r="Y565" s="8"/>
      <c r="Z565" s="8"/>
      <c r="AA565" s="8"/>
      <c r="AB565" s="8"/>
      <c r="AC565" s="8"/>
      <c r="AD565" s="8"/>
      <c r="AE565" s="8"/>
      <c r="AF565" s="8"/>
    </row>
    <row r="566" spans="16:32">
      <c r="P566" s="8"/>
      <c r="Q566" s="8"/>
      <c r="R566" s="8"/>
      <c r="S566" s="8"/>
      <c r="T566" s="8"/>
      <c r="U566" s="8"/>
      <c r="V566" s="8"/>
      <c r="W566" s="8"/>
      <c r="X566" s="8"/>
      <c r="Y566" s="8"/>
      <c r="Z566" s="8"/>
      <c r="AA566" s="8"/>
      <c r="AB566" s="8"/>
      <c r="AC566" s="8"/>
      <c r="AD566" s="8"/>
      <c r="AE566" s="8"/>
      <c r="AF566" s="8"/>
    </row>
    <row r="567" spans="16:32">
      <c r="P567" s="8"/>
      <c r="Q567" s="8"/>
      <c r="R567" s="8"/>
      <c r="S567" s="8"/>
      <c r="T567" s="8"/>
      <c r="U567" s="8"/>
      <c r="V567" s="8"/>
      <c r="W567" s="8"/>
      <c r="X567" s="8"/>
      <c r="Y567" s="8"/>
      <c r="Z567" s="8"/>
      <c r="AA567" s="8"/>
      <c r="AB567" s="8"/>
      <c r="AC567" s="8"/>
      <c r="AD567" s="8"/>
      <c r="AE567" s="8"/>
      <c r="AF567" s="8"/>
    </row>
    <row r="568" spans="16:32">
      <c r="P568" s="8"/>
      <c r="Q568" s="8"/>
      <c r="R568" s="8"/>
      <c r="S568" s="8"/>
      <c r="T568" s="8"/>
      <c r="U568" s="8"/>
      <c r="V568" s="8"/>
      <c r="W568" s="8"/>
      <c r="X568" s="8"/>
      <c r="Y568" s="8"/>
      <c r="Z568" s="8"/>
      <c r="AA568" s="8"/>
      <c r="AB568" s="8"/>
      <c r="AC568" s="8"/>
      <c r="AD568" s="8"/>
      <c r="AE568" s="8"/>
      <c r="AF568" s="8"/>
    </row>
    <row r="569" spans="16:32">
      <c r="P569" s="8"/>
      <c r="Q569" s="8"/>
      <c r="R569" s="8"/>
      <c r="S569" s="8"/>
      <c r="T569" s="8"/>
      <c r="U569" s="8"/>
      <c r="V569" s="8"/>
      <c r="W569" s="8"/>
      <c r="X569" s="8"/>
      <c r="Y569" s="8"/>
      <c r="Z569" s="8"/>
      <c r="AA569" s="8"/>
      <c r="AB569" s="8"/>
      <c r="AC569" s="8"/>
      <c r="AD569" s="8"/>
      <c r="AE569" s="8"/>
      <c r="AF569" s="8"/>
    </row>
    <row r="570" spans="16:32">
      <c r="P570" s="8"/>
      <c r="Q570" s="8"/>
      <c r="R570" s="8"/>
      <c r="S570" s="8"/>
      <c r="T570" s="8"/>
      <c r="U570" s="8"/>
      <c r="V570" s="8"/>
      <c r="W570" s="8"/>
      <c r="X570" s="8"/>
      <c r="Y570" s="8"/>
      <c r="Z570" s="8"/>
      <c r="AA570" s="8"/>
      <c r="AB570" s="8"/>
      <c r="AC570" s="8"/>
      <c r="AD570" s="8"/>
      <c r="AE570" s="8"/>
      <c r="AF570" s="8"/>
    </row>
    <row r="571" spans="16:32">
      <c r="P571" s="8"/>
      <c r="Q571" s="8"/>
      <c r="R571" s="8"/>
      <c r="S571" s="8"/>
      <c r="T571" s="8"/>
      <c r="U571" s="8"/>
      <c r="V571" s="8"/>
      <c r="W571" s="8"/>
      <c r="X571" s="8"/>
      <c r="Y571" s="8"/>
      <c r="Z571" s="8"/>
      <c r="AA571" s="8"/>
      <c r="AB571" s="8"/>
      <c r="AC571" s="8"/>
      <c r="AD571" s="8"/>
      <c r="AE571" s="8"/>
      <c r="AF571" s="8"/>
    </row>
    <row r="572" spans="16:32">
      <c r="P572" s="8"/>
      <c r="Q572" s="8"/>
      <c r="R572" s="8"/>
      <c r="S572" s="8"/>
      <c r="T572" s="8"/>
      <c r="U572" s="8"/>
      <c r="V572" s="8"/>
      <c r="W572" s="8"/>
      <c r="X572" s="8"/>
      <c r="Y572" s="8"/>
      <c r="Z572" s="8"/>
      <c r="AA572" s="8"/>
      <c r="AB572" s="8"/>
      <c r="AC572" s="8"/>
      <c r="AD572" s="8"/>
      <c r="AE572" s="8"/>
      <c r="AF572" s="8"/>
    </row>
    <row r="573" spans="16:32">
      <c r="P573" s="8"/>
      <c r="Q573" s="8"/>
      <c r="R573" s="8"/>
      <c r="S573" s="8"/>
      <c r="T573" s="8"/>
      <c r="U573" s="8"/>
      <c r="V573" s="8"/>
      <c r="W573" s="8"/>
      <c r="X573" s="8"/>
      <c r="Y573" s="8"/>
      <c r="Z573" s="8"/>
      <c r="AA573" s="8"/>
      <c r="AB573" s="8"/>
      <c r="AC573" s="8"/>
      <c r="AD573" s="8"/>
      <c r="AE573" s="8"/>
      <c r="AF573" s="8"/>
    </row>
    <row r="574" spans="16:32">
      <c r="P574" s="8"/>
      <c r="Q574" s="8"/>
      <c r="R574" s="8"/>
      <c r="S574" s="8"/>
      <c r="T574" s="8"/>
      <c r="U574" s="8"/>
      <c r="V574" s="8"/>
      <c r="W574" s="8"/>
      <c r="X574" s="8"/>
      <c r="Y574" s="8"/>
      <c r="Z574" s="8"/>
      <c r="AA574" s="8"/>
      <c r="AB574" s="8"/>
      <c r="AC574" s="8"/>
      <c r="AD574" s="8"/>
      <c r="AE574" s="8"/>
      <c r="AF574" s="8"/>
    </row>
    <row r="575" spans="16:32">
      <c r="P575" s="8"/>
      <c r="Q575" s="8"/>
      <c r="R575" s="8"/>
      <c r="S575" s="8"/>
      <c r="T575" s="8"/>
      <c r="U575" s="8"/>
      <c r="V575" s="8"/>
      <c r="W575" s="8"/>
      <c r="X575" s="8"/>
      <c r="Y575" s="8"/>
      <c r="Z575" s="8"/>
      <c r="AA575" s="8"/>
      <c r="AB575" s="8"/>
      <c r="AC575" s="8"/>
      <c r="AD575" s="8"/>
      <c r="AE575" s="8"/>
      <c r="AF575" s="8"/>
    </row>
    <row r="576" spans="16:32">
      <c r="P576" s="8"/>
      <c r="Q576" s="8"/>
      <c r="R576" s="8"/>
      <c r="S576" s="8"/>
      <c r="T576" s="8"/>
      <c r="U576" s="8"/>
      <c r="V576" s="8"/>
      <c r="W576" s="8"/>
      <c r="X576" s="8"/>
      <c r="Y576" s="8"/>
      <c r="Z576" s="8"/>
      <c r="AA576" s="8"/>
      <c r="AB576" s="8"/>
      <c r="AC576" s="8"/>
      <c r="AD576" s="8"/>
      <c r="AE576" s="8"/>
      <c r="AF576" s="8"/>
    </row>
    <row r="577" spans="16:32">
      <c r="P577" s="8"/>
      <c r="Q577" s="8"/>
      <c r="R577" s="8"/>
      <c r="S577" s="8"/>
      <c r="T577" s="8"/>
      <c r="U577" s="8"/>
      <c r="V577" s="8"/>
      <c r="W577" s="8"/>
      <c r="X577" s="8"/>
      <c r="Y577" s="8"/>
      <c r="Z577" s="8"/>
      <c r="AA577" s="8"/>
      <c r="AB577" s="8"/>
      <c r="AC577" s="8"/>
      <c r="AD577" s="8"/>
      <c r="AE577" s="8"/>
      <c r="AF577" s="8"/>
    </row>
    <row r="578" spans="16:32">
      <c r="P578" s="8"/>
      <c r="Q578" s="8"/>
      <c r="R578" s="8"/>
      <c r="S578" s="8"/>
      <c r="T578" s="8"/>
      <c r="U578" s="8"/>
      <c r="V578" s="8"/>
      <c r="W578" s="8"/>
      <c r="X578" s="8"/>
      <c r="Y578" s="8"/>
      <c r="Z578" s="8"/>
      <c r="AA578" s="8"/>
      <c r="AB578" s="8"/>
      <c r="AC578" s="8"/>
      <c r="AD578" s="8"/>
      <c r="AE578" s="8"/>
      <c r="AF578" s="8"/>
    </row>
    <row r="579" spans="16:32">
      <c r="P579" s="8"/>
      <c r="Q579" s="8"/>
      <c r="R579" s="8"/>
      <c r="S579" s="8"/>
      <c r="T579" s="8"/>
      <c r="U579" s="8"/>
      <c r="V579" s="8"/>
      <c r="W579" s="8"/>
      <c r="X579" s="8"/>
      <c r="Y579" s="8"/>
      <c r="Z579" s="8"/>
      <c r="AA579" s="8"/>
      <c r="AB579" s="8"/>
      <c r="AC579" s="8"/>
      <c r="AD579" s="8"/>
      <c r="AE579" s="8"/>
      <c r="AF579" s="8"/>
    </row>
    <row r="580" spans="16:32">
      <c r="P580" s="8"/>
      <c r="Q580" s="8"/>
      <c r="R580" s="8"/>
      <c r="S580" s="8"/>
      <c r="T580" s="8"/>
      <c r="U580" s="8"/>
      <c r="V580" s="8"/>
      <c r="W580" s="8"/>
      <c r="X580" s="8"/>
      <c r="Y580" s="8"/>
      <c r="Z580" s="8"/>
      <c r="AA580" s="8"/>
      <c r="AB580" s="8"/>
      <c r="AC580" s="8"/>
      <c r="AD580" s="8"/>
      <c r="AE580" s="8"/>
      <c r="AF580" s="8"/>
    </row>
    <row r="581" spans="16:32">
      <c r="P581" s="8"/>
      <c r="Q581" s="8"/>
      <c r="R581" s="8"/>
      <c r="S581" s="8"/>
      <c r="T581" s="8"/>
      <c r="U581" s="8"/>
      <c r="V581" s="8"/>
      <c r="W581" s="8"/>
      <c r="X581" s="8"/>
      <c r="Y581" s="8"/>
      <c r="Z581" s="8"/>
      <c r="AA581" s="8"/>
      <c r="AB581" s="8"/>
      <c r="AC581" s="8"/>
      <c r="AD581" s="8"/>
      <c r="AE581" s="8"/>
      <c r="AF581" s="8"/>
    </row>
    <row r="582" spans="16:32">
      <c r="P582" s="8"/>
      <c r="Q582" s="8"/>
      <c r="R582" s="8"/>
      <c r="S582" s="8"/>
      <c r="T582" s="8"/>
      <c r="U582" s="8"/>
      <c r="V582" s="8"/>
      <c r="W582" s="8"/>
      <c r="X582" s="8"/>
      <c r="Y582" s="8"/>
      <c r="Z582" s="8"/>
      <c r="AA582" s="8"/>
      <c r="AB582" s="8"/>
      <c r="AC582" s="8"/>
      <c r="AD582" s="8"/>
      <c r="AE582" s="8"/>
      <c r="AF582" s="8"/>
    </row>
    <row r="583" spans="16:32">
      <c r="P583" s="8"/>
      <c r="Q583" s="8"/>
      <c r="R583" s="8"/>
      <c r="S583" s="8"/>
      <c r="T583" s="8"/>
      <c r="U583" s="8"/>
      <c r="V583" s="8"/>
      <c r="W583" s="8"/>
      <c r="X583" s="8"/>
      <c r="Y583" s="8"/>
      <c r="Z583" s="8"/>
      <c r="AA583" s="8"/>
      <c r="AB583" s="8"/>
      <c r="AC583" s="8"/>
      <c r="AD583" s="8"/>
      <c r="AE583" s="8"/>
      <c r="AF583" s="8"/>
    </row>
    <row r="584" spans="16:32">
      <c r="P584" s="8"/>
      <c r="Q584" s="8"/>
      <c r="R584" s="8"/>
      <c r="S584" s="8"/>
      <c r="T584" s="8"/>
      <c r="U584" s="8"/>
      <c r="V584" s="8"/>
      <c r="W584" s="8"/>
      <c r="X584" s="8"/>
      <c r="Y584" s="8"/>
      <c r="Z584" s="8"/>
      <c r="AA584" s="8"/>
      <c r="AB584" s="8"/>
      <c r="AC584" s="8"/>
      <c r="AD584" s="8"/>
      <c r="AE584" s="8"/>
      <c r="AF584" s="8"/>
    </row>
    <row r="585" spans="16:32">
      <c r="P585" s="8"/>
      <c r="Q585" s="8"/>
      <c r="R585" s="8"/>
      <c r="S585" s="8"/>
      <c r="T585" s="8"/>
      <c r="U585" s="8"/>
      <c r="V585" s="8"/>
      <c r="W585" s="8"/>
      <c r="X585" s="8"/>
      <c r="Y585" s="8"/>
      <c r="Z585" s="8"/>
      <c r="AA585" s="8"/>
      <c r="AB585" s="8"/>
      <c r="AC585" s="8"/>
      <c r="AD585" s="8"/>
      <c r="AE585" s="8"/>
      <c r="AF585" s="8"/>
    </row>
    <row r="586" spans="16:32">
      <c r="P586" s="8"/>
      <c r="Q586" s="8"/>
      <c r="R586" s="8"/>
      <c r="S586" s="8"/>
      <c r="T586" s="8"/>
      <c r="U586" s="8"/>
      <c r="V586" s="8"/>
      <c r="W586" s="8"/>
      <c r="X586" s="8"/>
      <c r="Y586" s="8"/>
      <c r="Z586" s="8"/>
      <c r="AA586" s="8"/>
      <c r="AB586" s="8"/>
      <c r="AC586" s="8"/>
      <c r="AD586" s="8"/>
      <c r="AE586" s="8"/>
      <c r="AF586" s="8"/>
    </row>
    <row r="587" spans="16:32">
      <c r="P587" s="8"/>
      <c r="Q587" s="8"/>
      <c r="R587" s="8"/>
      <c r="S587" s="8"/>
      <c r="T587" s="8"/>
      <c r="U587" s="8"/>
      <c r="V587" s="8"/>
      <c r="W587" s="8"/>
      <c r="X587" s="8"/>
      <c r="Y587" s="8"/>
      <c r="Z587" s="8"/>
      <c r="AA587" s="8"/>
      <c r="AB587" s="8"/>
      <c r="AC587" s="8"/>
      <c r="AD587" s="8"/>
      <c r="AE587" s="8"/>
      <c r="AF587" s="8"/>
    </row>
    <row r="588" spans="16:32">
      <c r="P588" s="8"/>
      <c r="Q588" s="8"/>
      <c r="R588" s="8"/>
      <c r="S588" s="8"/>
      <c r="T588" s="8"/>
      <c r="U588" s="8"/>
      <c r="V588" s="8"/>
      <c r="W588" s="8"/>
      <c r="X588" s="8"/>
      <c r="Y588" s="8"/>
      <c r="Z588" s="8"/>
      <c r="AA588" s="8"/>
      <c r="AB588" s="8"/>
      <c r="AC588" s="8"/>
      <c r="AD588" s="8"/>
      <c r="AE588" s="8"/>
      <c r="AF588" s="8"/>
    </row>
    <row r="589" spans="16:32">
      <c r="P589" s="8"/>
      <c r="Q589" s="8"/>
      <c r="R589" s="8"/>
      <c r="S589" s="8"/>
      <c r="T589" s="8"/>
      <c r="U589" s="8"/>
      <c r="V589" s="8"/>
      <c r="W589" s="8"/>
      <c r="X589" s="8"/>
      <c r="Y589" s="8"/>
      <c r="Z589" s="8"/>
      <c r="AA589" s="8"/>
      <c r="AB589" s="8"/>
      <c r="AC589" s="8"/>
      <c r="AD589" s="8"/>
      <c r="AE589" s="8"/>
      <c r="AF589" s="8"/>
    </row>
    <row r="590" spans="16:32">
      <c r="P590" s="8"/>
      <c r="Q590" s="8"/>
      <c r="R590" s="8"/>
      <c r="S590" s="8"/>
      <c r="T590" s="8"/>
      <c r="U590" s="8"/>
      <c r="V590" s="8"/>
      <c r="W590" s="8"/>
      <c r="X590" s="8"/>
      <c r="Y590" s="8"/>
      <c r="Z590" s="8"/>
      <c r="AA590" s="8"/>
      <c r="AB590" s="8"/>
      <c r="AC590" s="8"/>
      <c r="AD590" s="8"/>
      <c r="AE590" s="8"/>
      <c r="AF590" s="8"/>
    </row>
    <row r="591" spans="16:32">
      <c r="P591" s="8"/>
      <c r="Q591" s="8"/>
      <c r="R591" s="8"/>
      <c r="S591" s="8"/>
      <c r="T591" s="8"/>
      <c r="U591" s="8"/>
      <c r="V591" s="8"/>
      <c r="W591" s="8"/>
      <c r="X591" s="8"/>
      <c r="Y591" s="8"/>
      <c r="Z591" s="8"/>
      <c r="AA591" s="8"/>
      <c r="AB591" s="8"/>
      <c r="AC591" s="8"/>
      <c r="AD591" s="8"/>
      <c r="AE591" s="8"/>
      <c r="AF591" s="8"/>
    </row>
    <row r="592" spans="16:32">
      <c r="P592" s="8"/>
      <c r="Q592" s="8"/>
      <c r="R592" s="8"/>
      <c r="S592" s="8"/>
      <c r="T592" s="8"/>
      <c r="U592" s="8"/>
      <c r="V592" s="8"/>
      <c r="W592" s="8"/>
      <c r="X592" s="8"/>
      <c r="Y592" s="8"/>
      <c r="Z592" s="8"/>
      <c r="AA592" s="8"/>
      <c r="AB592" s="8"/>
      <c r="AC592" s="8"/>
      <c r="AD592" s="8"/>
      <c r="AE592" s="8"/>
      <c r="AF592" s="8"/>
    </row>
    <row r="593" spans="16:32">
      <c r="P593" s="8"/>
      <c r="Q593" s="8"/>
      <c r="R593" s="8"/>
      <c r="S593" s="8"/>
      <c r="T593" s="8"/>
      <c r="U593" s="8"/>
      <c r="V593" s="8"/>
      <c r="W593" s="8"/>
      <c r="X593" s="8"/>
      <c r="Y593" s="8"/>
      <c r="Z593" s="8"/>
      <c r="AA593" s="8"/>
      <c r="AB593" s="8"/>
      <c r="AC593" s="8"/>
      <c r="AD593" s="8"/>
      <c r="AE593" s="8"/>
      <c r="AF593" s="8"/>
    </row>
    <row r="594" spans="16:32">
      <c r="P594" s="8"/>
      <c r="Q594" s="8"/>
      <c r="R594" s="8"/>
      <c r="S594" s="8"/>
      <c r="T594" s="8"/>
      <c r="U594" s="8"/>
      <c r="V594" s="8"/>
      <c r="W594" s="8"/>
      <c r="X594" s="8"/>
      <c r="Y594" s="8"/>
      <c r="Z594" s="8"/>
      <c r="AA594" s="8"/>
      <c r="AB594" s="8"/>
      <c r="AC594" s="8"/>
      <c r="AD594" s="8"/>
      <c r="AE594" s="8"/>
      <c r="AF594" s="8"/>
    </row>
    <row r="595" spans="16:32">
      <c r="P595" s="8"/>
      <c r="Q595" s="8"/>
      <c r="R595" s="8"/>
      <c r="S595" s="8"/>
      <c r="T595" s="8"/>
      <c r="U595" s="8"/>
      <c r="V595" s="8"/>
      <c r="W595" s="8"/>
      <c r="X595" s="8"/>
      <c r="Y595" s="8"/>
      <c r="Z595" s="8"/>
      <c r="AA595" s="8"/>
      <c r="AB595" s="8"/>
      <c r="AC595" s="8"/>
      <c r="AD595" s="8"/>
      <c r="AE595" s="8"/>
      <c r="AF595" s="8"/>
    </row>
    <row r="596" spans="16:32">
      <c r="P596" s="8"/>
      <c r="Q596" s="8"/>
      <c r="R596" s="8"/>
      <c r="S596" s="8"/>
      <c r="T596" s="8"/>
      <c r="U596" s="8"/>
      <c r="V596" s="8"/>
      <c r="W596" s="8"/>
      <c r="X596" s="8"/>
      <c r="Y596" s="8"/>
      <c r="Z596" s="8"/>
      <c r="AA596" s="8"/>
      <c r="AB596" s="8"/>
      <c r="AC596" s="8"/>
      <c r="AD596" s="8"/>
      <c r="AE596" s="8"/>
      <c r="AF596" s="8"/>
    </row>
    <row r="597" spans="16:32">
      <c r="P597" s="8"/>
      <c r="Q597" s="8"/>
      <c r="R597" s="8"/>
      <c r="S597" s="8"/>
      <c r="T597" s="8"/>
      <c r="U597" s="8"/>
      <c r="V597" s="8"/>
      <c r="W597" s="8"/>
      <c r="X597" s="8"/>
      <c r="Y597" s="8"/>
      <c r="Z597" s="8"/>
      <c r="AA597" s="8"/>
      <c r="AB597" s="8"/>
      <c r="AC597" s="8"/>
      <c r="AD597" s="8"/>
      <c r="AE597" s="8"/>
      <c r="AF597" s="8"/>
    </row>
    <row r="598" spans="16:32">
      <c r="P598" s="8"/>
      <c r="Q598" s="8"/>
      <c r="R598" s="8"/>
      <c r="S598" s="8"/>
      <c r="T598" s="8"/>
      <c r="U598" s="8"/>
      <c r="V598" s="8"/>
      <c r="W598" s="8"/>
      <c r="X598" s="8"/>
      <c r="Y598" s="8"/>
      <c r="Z598" s="8"/>
      <c r="AA598" s="8"/>
      <c r="AB598" s="8"/>
      <c r="AC598" s="8"/>
      <c r="AD598" s="8"/>
      <c r="AE598" s="8"/>
      <c r="AF598" s="8"/>
    </row>
    <row r="599" spans="16:32">
      <c r="P599" s="8"/>
      <c r="Q599" s="8"/>
      <c r="R599" s="8"/>
      <c r="S599" s="8"/>
      <c r="T599" s="8"/>
      <c r="U599" s="8"/>
      <c r="V599" s="8"/>
      <c r="W599" s="8"/>
      <c r="X599" s="8"/>
      <c r="Y599" s="8"/>
      <c r="Z599" s="8"/>
      <c r="AA599" s="8"/>
      <c r="AB599" s="8"/>
      <c r="AC599" s="8"/>
      <c r="AD599" s="8"/>
      <c r="AE599" s="8"/>
      <c r="AF599" s="8"/>
    </row>
    <row r="600" spans="16:32">
      <c r="P600" s="8"/>
      <c r="Q600" s="8"/>
      <c r="R600" s="8"/>
      <c r="S600" s="8"/>
      <c r="T600" s="8"/>
      <c r="U600" s="8"/>
      <c r="V600" s="8"/>
      <c r="W600" s="8"/>
      <c r="X600" s="8"/>
      <c r="Y600" s="8"/>
      <c r="Z600" s="8"/>
      <c r="AA600" s="8"/>
      <c r="AB600" s="8"/>
      <c r="AC600" s="8"/>
      <c r="AD600" s="8"/>
      <c r="AE600" s="8"/>
      <c r="AF600" s="8"/>
    </row>
    <row r="601" spans="16:32">
      <c r="P601" s="8"/>
      <c r="Q601" s="8"/>
      <c r="R601" s="8"/>
      <c r="S601" s="8"/>
      <c r="T601" s="8"/>
      <c r="U601" s="8"/>
      <c r="V601" s="8"/>
      <c r="W601" s="8"/>
      <c r="X601" s="8"/>
      <c r="Y601" s="8"/>
      <c r="Z601" s="8"/>
      <c r="AA601" s="8"/>
      <c r="AB601" s="8"/>
      <c r="AC601" s="8"/>
      <c r="AD601" s="8"/>
      <c r="AE601" s="8"/>
      <c r="AF601" s="8"/>
    </row>
    <row r="602" spans="16:32">
      <c r="P602" s="8"/>
      <c r="Q602" s="8"/>
      <c r="R602" s="8"/>
      <c r="S602" s="8"/>
      <c r="T602" s="8"/>
      <c r="U602" s="8"/>
      <c r="V602" s="8"/>
      <c r="W602" s="8"/>
      <c r="X602" s="8"/>
      <c r="Y602" s="8"/>
      <c r="Z602" s="8"/>
      <c r="AA602" s="8"/>
      <c r="AB602" s="8"/>
      <c r="AC602" s="8"/>
      <c r="AD602" s="8"/>
      <c r="AE602" s="8"/>
      <c r="AF602" s="8"/>
    </row>
    <row r="603" spans="16:32">
      <c r="P603" s="8"/>
      <c r="Q603" s="8"/>
      <c r="R603" s="8"/>
      <c r="S603" s="8"/>
      <c r="T603" s="8"/>
      <c r="U603" s="8"/>
      <c r="V603" s="8"/>
      <c r="W603" s="8"/>
      <c r="X603" s="8"/>
      <c r="Y603" s="8"/>
      <c r="Z603" s="8"/>
      <c r="AA603" s="8"/>
      <c r="AB603" s="8"/>
      <c r="AC603" s="8"/>
      <c r="AD603" s="8"/>
      <c r="AE603" s="8"/>
      <c r="AF603" s="8"/>
    </row>
    <row r="604" spans="16:32">
      <c r="P604" s="8"/>
      <c r="Q604" s="8"/>
      <c r="R604" s="8"/>
      <c r="S604" s="8"/>
      <c r="T604" s="8"/>
      <c r="U604" s="8"/>
      <c r="V604" s="8"/>
      <c r="W604" s="8"/>
      <c r="X604" s="8"/>
      <c r="Y604" s="8"/>
      <c r="Z604" s="8"/>
      <c r="AA604" s="8"/>
      <c r="AB604" s="8"/>
      <c r="AC604" s="8"/>
      <c r="AD604" s="8"/>
      <c r="AE604" s="8"/>
      <c r="AF604" s="8"/>
    </row>
    <row r="605" spans="16:32">
      <c r="P605" s="8"/>
      <c r="Q605" s="8"/>
      <c r="R605" s="8"/>
      <c r="S605" s="8"/>
      <c r="T605" s="8"/>
      <c r="U605" s="8"/>
      <c r="V605" s="8"/>
      <c r="W605" s="8"/>
      <c r="X605" s="8"/>
      <c r="Y605" s="8"/>
      <c r="Z605" s="8"/>
      <c r="AA605" s="8"/>
      <c r="AB605" s="8"/>
      <c r="AC605" s="8"/>
      <c r="AD605" s="8"/>
      <c r="AE605" s="8"/>
      <c r="AF605" s="8"/>
    </row>
  </sheetData>
  <mergeCells count="21">
    <mergeCell ref="B39:E39"/>
    <mergeCell ref="G39:J39"/>
    <mergeCell ref="L39:O39"/>
    <mergeCell ref="B26:E26"/>
    <mergeCell ref="G26:J26"/>
    <mergeCell ref="L26:O26"/>
    <mergeCell ref="B33:E33"/>
    <mergeCell ref="G33:J33"/>
    <mergeCell ref="L33:O33"/>
    <mergeCell ref="B12:E12"/>
    <mergeCell ref="G12:J12"/>
    <mergeCell ref="L12:O12"/>
    <mergeCell ref="B20:E20"/>
    <mergeCell ref="G20:J20"/>
    <mergeCell ref="L20:O20"/>
    <mergeCell ref="B2:E2"/>
    <mergeCell ref="G2:J2"/>
    <mergeCell ref="L2:O2"/>
    <mergeCell ref="B4:E4"/>
    <mergeCell ref="G4:J4"/>
    <mergeCell ref="L4:O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FDDF7-4566-40E6-9956-96092B8D765A}">
  <dimension ref="A1:AF605"/>
  <sheetViews>
    <sheetView topLeftCell="F1" zoomScale="80" zoomScaleNormal="80" workbookViewId="0">
      <selection activeCell="F6" sqref="F6"/>
    </sheetView>
  </sheetViews>
  <sheetFormatPr defaultRowHeight="14.45"/>
  <cols>
    <col min="2" max="2" width="56.85546875" style="8" customWidth="1"/>
    <col min="3" max="3" width="16.85546875" style="8" customWidth="1"/>
    <col min="4" max="4" width="12.5703125" style="8" bestFit="1" customWidth="1"/>
    <col min="5" max="5" width="13.7109375" style="8" customWidth="1"/>
    <col min="6" max="6" width="9.140625" style="8"/>
    <col min="7" max="7" width="58.28515625" style="8" customWidth="1"/>
    <col min="8" max="8" width="17" style="8" customWidth="1"/>
    <col min="9" max="9" width="10.7109375" style="8" customWidth="1"/>
    <col min="10" max="10" width="11.85546875" style="8" customWidth="1"/>
    <col min="11" max="11" width="9.140625" style="8"/>
    <col min="12" max="12" width="58" style="8" customWidth="1"/>
    <col min="13" max="13" width="16.28515625" style="8" customWidth="1"/>
    <col min="14" max="14" width="11.42578125" style="8" customWidth="1"/>
    <col min="15" max="15" width="13.85546875" style="8" customWidth="1"/>
  </cols>
  <sheetData>
    <row r="1" spans="1:32">
      <c r="P1" s="8"/>
      <c r="Q1" s="8"/>
      <c r="R1" s="8"/>
      <c r="S1" s="8"/>
      <c r="T1" s="8"/>
      <c r="U1" s="8"/>
      <c r="V1" s="8"/>
      <c r="W1" s="8"/>
      <c r="X1" s="8"/>
      <c r="Y1" s="8"/>
      <c r="Z1" s="8"/>
      <c r="AA1" s="8"/>
      <c r="AB1" s="8"/>
      <c r="AC1" s="8"/>
      <c r="AD1" s="8"/>
      <c r="AE1" s="8"/>
      <c r="AF1" s="8"/>
    </row>
    <row r="2" spans="1:32">
      <c r="A2" s="8"/>
      <c r="B2" s="530" t="s">
        <v>335</v>
      </c>
      <c r="C2" s="530"/>
      <c r="D2" s="530"/>
      <c r="E2" s="530"/>
      <c r="G2" s="530" t="s">
        <v>336</v>
      </c>
      <c r="H2" s="530"/>
      <c r="I2" s="530"/>
      <c r="J2" s="530"/>
      <c r="L2" s="530" t="s">
        <v>337</v>
      </c>
      <c r="M2" s="530"/>
      <c r="N2" s="530"/>
      <c r="O2" s="530"/>
      <c r="P2" s="8"/>
      <c r="Q2" s="8"/>
      <c r="R2" s="8"/>
      <c r="S2" s="8"/>
      <c r="T2" s="8"/>
      <c r="U2" s="8"/>
      <c r="V2" s="8"/>
      <c r="W2" s="8"/>
      <c r="X2" s="8"/>
      <c r="Y2" s="8"/>
      <c r="Z2" s="8"/>
      <c r="AA2" s="8"/>
      <c r="AB2" s="8"/>
      <c r="AC2" s="8"/>
      <c r="AD2" s="8"/>
      <c r="AE2" s="8"/>
      <c r="AF2" s="8"/>
    </row>
    <row r="3" spans="1:32">
      <c r="A3" s="8"/>
      <c r="P3" s="8"/>
      <c r="Q3" s="8"/>
      <c r="R3" s="8"/>
      <c r="S3" s="8"/>
      <c r="T3" s="8"/>
      <c r="U3" s="8"/>
      <c r="V3" s="8"/>
      <c r="W3" s="8"/>
      <c r="X3" s="8"/>
      <c r="Y3" s="8"/>
      <c r="Z3" s="8"/>
      <c r="AA3" s="8"/>
      <c r="AB3" s="8"/>
      <c r="AC3" s="8"/>
      <c r="AD3" s="8"/>
      <c r="AE3" s="8"/>
      <c r="AF3" s="8"/>
    </row>
    <row r="4" spans="1:32">
      <c r="A4" s="8"/>
      <c r="B4" s="531" t="s">
        <v>338</v>
      </c>
      <c r="C4" s="531"/>
      <c r="D4" s="531"/>
      <c r="E4" s="531"/>
      <c r="G4" s="531" t="s">
        <v>338</v>
      </c>
      <c r="H4" s="531"/>
      <c r="I4" s="531"/>
      <c r="J4" s="531"/>
      <c r="L4" s="532" t="s">
        <v>338</v>
      </c>
      <c r="M4" s="533"/>
      <c r="N4" s="533"/>
      <c r="O4" s="534"/>
      <c r="P4" s="8"/>
      <c r="Q4" s="8"/>
      <c r="R4" s="8"/>
      <c r="S4" s="8"/>
      <c r="T4" s="8"/>
      <c r="U4" s="8"/>
      <c r="V4" s="8"/>
      <c r="W4" s="8"/>
      <c r="X4" s="8"/>
      <c r="Y4" s="8"/>
      <c r="Z4" s="8"/>
      <c r="AA4" s="8"/>
      <c r="AB4" s="8"/>
      <c r="AC4" s="8"/>
      <c r="AD4" s="8"/>
      <c r="AE4" s="8"/>
      <c r="AF4" s="8"/>
    </row>
    <row r="5" spans="1:32">
      <c r="A5" s="8"/>
      <c r="B5" s="14" t="s">
        <v>339</v>
      </c>
      <c r="C5" s="14" t="s">
        <v>302</v>
      </c>
      <c r="D5" s="14" t="s">
        <v>340</v>
      </c>
      <c r="E5" s="41">
        <v>0.03</v>
      </c>
      <c r="G5" s="14" t="s">
        <v>339</v>
      </c>
      <c r="H5" s="14" t="s">
        <v>302</v>
      </c>
      <c r="I5" s="14" t="s">
        <v>340</v>
      </c>
      <c r="J5" s="39">
        <f>E5</f>
        <v>0.03</v>
      </c>
      <c r="L5" s="14" t="s">
        <v>339</v>
      </c>
      <c r="M5" s="14" t="s">
        <v>302</v>
      </c>
      <c r="N5" s="14" t="s">
        <v>340</v>
      </c>
      <c r="O5" s="39">
        <f>E5</f>
        <v>0.03</v>
      </c>
      <c r="P5" s="8"/>
      <c r="Q5" s="8"/>
      <c r="R5" s="8"/>
      <c r="S5" s="8"/>
      <c r="T5" s="8"/>
      <c r="U5" s="8"/>
      <c r="V5" s="8"/>
      <c r="W5" s="8"/>
      <c r="X5" s="8"/>
      <c r="Y5" s="8"/>
      <c r="Z5" s="8"/>
      <c r="AA5" s="8"/>
      <c r="AB5" s="8"/>
      <c r="AC5" s="8"/>
      <c r="AD5" s="8"/>
      <c r="AE5" s="8"/>
      <c r="AF5" s="8"/>
    </row>
    <row r="6" spans="1:32">
      <c r="A6" s="8"/>
      <c r="B6" s="57" t="s">
        <v>341</v>
      </c>
      <c r="C6" s="14" t="s">
        <v>342</v>
      </c>
      <c r="D6" s="14"/>
      <c r="E6" s="259">
        <f>'Project Technology Days'!AE30</f>
        <v>464428.4</v>
      </c>
      <c r="G6" s="57" t="s">
        <v>341</v>
      </c>
      <c r="H6" s="14" t="s">
        <v>342</v>
      </c>
      <c r="I6" s="14"/>
      <c r="J6" s="260">
        <f>'Project Technology Days'!Z30</f>
        <v>164519.1</v>
      </c>
      <c r="L6" s="57" t="s">
        <v>341</v>
      </c>
      <c r="M6" s="14" t="s">
        <v>342</v>
      </c>
      <c r="N6" s="14"/>
      <c r="O6" s="260">
        <f>'Project Technology Days'!AD30</f>
        <v>299909.3</v>
      </c>
      <c r="P6" s="8"/>
      <c r="Q6" s="8"/>
      <c r="R6" s="8"/>
      <c r="S6" s="8"/>
      <c r="T6" s="8"/>
      <c r="U6" s="8"/>
      <c r="V6" s="8"/>
      <c r="W6" s="8"/>
      <c r="X6" s="8"/>
      <c r="Y6" s="8"/>
      <c r="Z6" s="8"/>
      <c r="AA6" s="8"/>
      <c r="AB6" s="8"/>
      <c r="AC6" s="8"/>
      <c r="AD6" s="8"/>
      <c r="AE6" s="8"/>
      <c r="AF6" s="8"/>
    </row>
    <row r="7" spans="1:32">
      <c r="A7" s="8"/>
      <c r="B7" s="14" t="s">
        <v>343</v>
      </c>
      <c r="C7" s="14" t="s">
        <v>344</v>
      </c>
      <c r="D7" s="14" t="s">
        <v>345</v>
      </c>
      <c r="E7" s="38">
        <v>4.0000000000000002E-4</v>
      </c>
      <c r="G7" s="14" t="s">
        <v>343</v>
      </c>
      <c r="H7" s="14" t="s">
        <v>344</v>
      </c>
      <c r="I7" s="14" t="s">
        <v>345</v>
      </c>
      <c r="J7" s="38">
        <f>E7</f>
        <v>4.0000000000000002E-4</v>
      </c>
      <c r="L7" s="14" t="s">
        <v>343</v>
      </c>
      <c r="M7" s="14" t="s">
        <v>344</v>
      </c>
      <c r="N7" s="14" t="s">
        <v>345</v>
      </c>
      <c r="O7" s="38">
        <f>E7</f>
        <v>4.0000000000000002E-4</v>
      </c>
      <c r="P7" s="8"/>
      <c r="Q7" s="8"/>
      <c r="R7" s="8"/>
      <c r="S7" s="8"/>
      <c r="T7" s="8"/>
      <c r="U7" s="8"/>
      <c r="V7" s="8"/>
      <c r="W7" s="8"/>
      <c r="X7" s="8"/>
      <c r="Y7" s="8"/>
      <c r="Z7" s="8"/>
      <c r="AA7" s="8"/>
      <c r="AB7" s="8"/>
      <c r="AC7" s="8"/>
      <c r="AD7" s="8"/>
      <c r="AE7" s="8"/>
      <c r="AF7" s="8"/>
    </row>
    <row r="8" spans="1:32" ht="29.1">
      <c r="A8" s="8"/>
      <c r="B8" s="37" t="s">
        <v>346</v>
      </c>
      <c r="C8" s="14" t="s">
        <v>347</v>
      </c>
      <c r="D8" s="14" t="s">
        <v>348</v>
      </c>
      <c r="E8" s="39">
        <v>7</v>
      </c>
      <c r="G8" s="37" t="s">
        <v>346</v>
      </c>
      <c r="H8" s="14" t="s">
        <v>347</v>
      </c>
      <c r="I8" s="14" t="s">
        <v>348</v>
      </c>
      <c r="J8" s="39">
        <v>7</v>
      </c>
      <c r="L8" s="37" t="s">
        <v>346</v>
      </c>
      <c r="M8" s="14" t="s">
        <v>347</v>
      </c>
      <c r="N8" s="14" t="s">
        <v>348</v>
      </c>
      <c r="O8" s="39">
        <v>7</v>
      </c>
      <c r="P8" s="8"/>
      <c r="Q8" s="8"/>
      <c r="R8" s="8"/>
      <c r="S8" s="8"/>
      <c r="T8" s="8"/>
      <c r="U8" s="8"/>
      <c r="V8" s="8"/>
      <c r="W8" s="8"/>
      <c r="X8" s="8"/>
      <c r="Y8" s="8"/>
      <c r="Z8" s="8"/>
      <c r="AA8" s="8"/>
      <c r="AB8" s="8"/>
      <c r="AC8" s="8"/>
      <c r="AD8" s="8"/>
      <c r="AE8" s="8"/>
      <c r="AF8" s="8"/>
    </row>
    <row r="9" spans="1:32" ht="29.1">
      <c r="A9" s="8"/>
      <c r="B9" s="37" t="s">
        <v>349</v>
      </c>
      <c r="C9" s="14" t="s">
        <v>350</v>
      </c>
      <c r="D9" s="14" t="s">
        <v>348</v>
      </c>
      <c r="E9" s="40">
        <v>0</v>
      </c>
      <c r="G9" s="37" t="s">
        <v>349</v>
      </c>
      <c r="H9" s="14" t="s">
        <v>350</v>
      </c>
      <c r="I9" s="14" t="s">
        <v>348</v>
      </c>
      <c r="J9" s="40">
        <f>E9</f>
        <v>0</v>
      </c>
      <c r="L9" s="37" t="s">
        <v>349</v>
      </c>
      <c r="M9" s="14" t="s">
        <v>350</v>
      </c>
      <c r="N9" s="14" t="s">
        <v>348</v>
      </c>
      <c r="O9" s="40">
        <f>J9</f>
        <v>0</v>
      </c>
      <c r="P9" s="8"/>
      <c r="Q9" s="8"/>
      <c r="R9" s="8"/>
      <c r="S9" s="8"/>
      <c r="T9" s="8"/>
      <c r="U9" s="8"/>
      <c r="V9" s="8"/>
      <c r="W9" s="8"/>
      <c r="X9" s="8"/>
      <c r="Y9" s="8"/>
      <c r="Z9" s="8"/>
      <c r="AA9" s="8"/>
      <c r="AB9" s="8"/>
      <c r="AC9" s="8"/>
      <c r="AD9" s="8"/>
      <c r="AE9" s="8"/>
      <c r="AF9" s="8"/>
    </row>
    <row r="10" spans="1:32">
      <c r="A10" s="8"/>
      <c r="B10" s="14" t="s">
        <v>351</v>
      </c>
      <c r="C10" s="14" t="s">
        <v>352</v>
      </c>
      <c r="D10" s="14" t="s">
        <v>353</v>
      </c>
      <c r="E10" s="40">
        <f>ROUNDDOWN((1-E5)*E6*E7*(E8+E9),0)</f>
        <v>1261</v>
      </c>
      <c r="G10" s="14" t="s">
        <v>351</v>
      </c>
      <c r="H10" s="14" t="s">
        <v>352</v>
      </c>
      <c r="I10" s="14" t="s">
        <v>353</v>
      </c>
      <c r="J10" s="40">
        <f>ROUNDDOWN((1-J5)*J6*J7*(J8+J9),0)</f>
        <v>446</v>
      </c>
      <c r="L10" s="14" t="s">
        <v>351</v>
      </c>
      <c r="M10" s="14" t="s">
        <v>352</v>
      </c>
      <c r="N10" s="14" t="s">
        <v>353</v>
      </c>
      <c r="O10" s="40">
        <f>ROUNDDOWN((1-O5)*O6*O7*(O8+O9),0)</f>
        <v>814</v>
      </c>
      <c r="P10" s="8"/>
      <c r="Q10" s="8"/>
      <c r="R10" s="8"/>
      <c r="S10" s="8"/>
      <c r="T10" s="8"/>
      <c r="U10" s="8"/>
      <c r="V10" s="8"/>
      <c r="W10" s="8"/>
      <c r="X10" s="8"/>
      <c r="Y10" s="8"/>
      <c r="Z10" s="8"/>
      <c r="AA10" s="8"/>
      <c r="AB10" s="8"/>
      <c r="AC10" s="8"/>
      <c r="AD10" s="8"/>
      <c r="AE10" s="8"/>
      <c r="AF10" s="8"/>
    </row>
    <row r="11" spans="1:32">
      <c r="A11" s="8"/>
      <c r="P11" s="8"/>
      <c r="Q11" s="8"/>
      <c r="R11" s="8"/>
      <c r="S11" s="8"/>
      <c r="T11" s="8"/>
      <c r="U11" s="8"/>
      <c r="V11" s="8"/>
      <c r="W11" s="8"/>
      <c r="X11" s="8"/>
      <c r="Y11" s="8"/>
      <c r="Z11" s="8"/>
      <c r="AA11" s="8"/>
      <c r="AB11" s="8"/>
      <c r="AC11" s="8"/>
      <c r="AD11" s="8"/>
      <c r="AE11" s="8"/>
      <c r="AF11" s="8"/>
    </row>
    <row r="12" spans="1:32">
      <c r="A12" s="8"/>
      <c r="B12" s="531" t="s">
        <v>354</v>
      </c>
      <c r="C12" s="531"/>
      <c r="D12" s="531"/>
      <c r="E12" s="531"/>
      <c r="G12" s="531" t="s">
        <v>354</v>
      </c>
      <c r="H12" s="531"/>
      <c r="I12" s="531"/>
      <c r="J12" s="531"/>
      <c r="L12" s="532" t="s">
        <v>354</v>
      </c>
      <c r="M12" s="533"/>
      <c r="N12" s="533"/>
      <c r="O12" s="534"/>
      <c r="P12" s="8"/>
      <c r="Q12" s="8"/>
      <c r="R12" s="8"/>
      <c r="S12" s="8"/>
      <c r="T12" s="8"/>
      <c r="U12" s="8"/>
      <c r="V12" s="8"/>
      <c r="W12" s="8"/>
      <c r="X12" s="8"/>
      <c r="Y12" s="8"/>
      <c r="Z12" s="8"/>
      <c r="AA12" s="8"/>
      <c r="AB12" s="8"/>
      <c r="AC12" s="8"/>
      <c r="AD12" s="8"/>
      <c r="AE12" s="8"/>
      <c r="AF12" s="8"/>
    </row>
    <row r="13" spans="1:32" ht="27.6" customHeight="1">
      <c r="A13" s="8"/>
      <c r="B13" s="14" t="s">
        <v>355</v>
      </c>
      <c r="C13" s="14" t="s">
        <v>302</v>
      </c>
      <c r="D13" s="14" t="s">
        <v>340</v>
      </c>
      <c r="E13" s="39">
        <f>E5</f>
        <v>0.03</v>
      </c>
      <c r="G13" s="14" t="s">
        <v>355</v>
      </c>
      <c r="H13" s="14" t="s">
        <v>302</v>
      </c>
      <c r="I13" s="14" t="s">
        <v>340</v>
      </c>
      <c r="J13" s="39">
        <f>J5</f>
        <v>0.03</v>
      </c>
      <c r="L13" s="14" t="s">
        <v>355</v>
      </c>
      <c r="M13" s="14" t="s">
        <v>302</v>
      </c>
      <c r="N13" s="14" t="s">
        <v>340</v>
      </c>
      <c r="O13" s="39">
        <f>O5</f>
        <v>0.03</v>
      </c>
      <c r="P13" s="8"/>
      <c r="Q13" s="8"/>
      <c r="R13" s="8"/>
      <c r="S13" s="8"/>
      <c r="T13" s="8"/>
      <c r="U13" s="8"/>
      <c r="V13" s="8"/>
      <c r="W13" s="8"/>
      <c r="X13" s="8"/>
      <c r="Y13" s="8"/>
      <c r="Z13" s="8"/>
      <c r="AA13" s="8"/>
      <c r="AB13" s="8"/>
      <c r="AC13" s="8"/>
      <c r="AD13" s="8"/>
      <c r="AE13" s="8"/>
      <c r="AF13" s="8"/>
    </row>
    <row r="14" spans="1:32">
      <c r="A14" s="8"/>
      <c r="B14" s="14" t="s">
        <v>356</v>
      </c>
      <c r="C14" s="14" t="s">
        <v>342</v>
      </c>
      <c r="D14" s="14"/>
      <c r="E14" s="260">
        <f>'Project Technology Days'!AE30</f>
        <v>464428.4</v>
      </c>
      <c r="G14" s="14" t="s">
        <v>356</v>
      </c>
      <c r="H14" s="14" t="s">
        <v>342</v>
      </c>
      <c r="I14" s="14"/>
      <c r="J14" s="260">
        <f>'Project Technology Days'!Z30</f>
        <v>164519.1</v>
      </c>
      <c r="L14" s="14" t="s">
        <v>356</v>
      </c>
      <c r="M14" s="14" t="s">
        <v>342</v>
      </c>
      <c r="N14" s="14"/>
      <c r="O14" s="260">
        <f>'Project Technology Days'!AD30</f>
        <v>299909.3</v>
      </c>
      <c r="P14" s="8"/>
      <c r="Q14" s="8"/>
      <c r="R14" s="8"/>
      <c r="S14" s="8"/>
      <c r="T14" s="8"/>
      <c r="U14" s="8"/>
      <c r="V14" s="8"/>
      <c r="W14" s="8"/>
      <c r="X14" s="8"/>
      <c r="Y14" s="8"/>
      <c r="Z14" s="8"/>
      <c r="AA14" s="8"/>
      <c r="AB14" s="8"/>
      <c r="AC14" s="8"/>
      <c r="AD14" s="8"/>
      <c r="AE14" s="8"/>
      <c r="AF14" s="8"/>
    </row>
    <row r="15" spans="1:32">
      <c r="A15" s="8"/>
      <c r="B15" s="14" t="s">
        <v>357</v>
      </c>
      <c r="C15" s="14" t="s">
        <v>358</v>
      </c>
      <c r="D15" s="14" t="s">
        <v>345</v>
      </c>
      <c r="E15" s="38">
        <f>E7</f>
        <v>4.0000000000000002E-4</v>
      </c>
      <c r="G15" s="14" t="s">
        <v>357</v>
      </c>
      <c r="H15" s="14" t="s">
        <v>358</v>
      </c>
      <c r="I15" s="14" t="s">
        <v>345</v>
      </c>
      <c r="J15" s="38">
        <f>J7</f>
        <v>4.0000000000000002E-4</v>
      </c>
      <c r="L15" s="14" t="s">
        <v>357</v>
      </c>
      <c r="M15" s="14" t="s">
        <v>358</v>
      </c>
      <c r="N15" s="14" t="s">
        <v>345</v>
      </c>
      <c r="O15" s="38">
        <f>O7</f>
        <v>4.0000000000000002E-4</v>
      </c>
      <c r="P15" s="8"/>
      <c r="Q15" s="8"/>
      <c r="R15" s="8"/>
      <c r="S15" s="8"/>
      <c r="T15" s="8"/>
      <c r="U15" s="8"/>
      <c r="V15" s="8"/>
      <c r="W15" s="8"/>
      <c r="X15" s="8"/>
      <c r="Y15" s="8"/>
      <c r="Z15" s="8"/>
      <c r="AA15" s="8"/>
      <c r="AB15" s="8"/>
      <c r="AC15" s="8"/>
      <c r="AD15" s="8"/>
      <c r="AE15" s="8"/>
      <c r="AF15" s="8"/>
    </row>
    <row r="16" spans="1:32">
      <c r="A16" s="8"/>
      <c r="B16" s="14" t="s">
        <v>359</v>
      </c>
      <c r="C16" s="14" t="s">
        <v>350</v>
      </c>
      <c r="D16" s="14" t="s">
        <v>348</v>
      </c>
      <c r="E16" s="41">
        <v>0</v>
      </c>
      <c r="G16" s="14" t="s">
        <v>359</v>
      </c>
      <c r="H16" s="14" t="s">
        <v>350</v>
      </c>
      <c r="I16" s="14" t="s">
        <v>348</v>
      </c>
      <c r="J16" s="41">
        <v>0</v>
      </c>
      <c r="L16" s="14" t="s">
        <v>359</v>
      </c>
      <c r="M16" s="14" t="s">
        <v>350</v>
      </c>
      <c r="N16" s="14" t="s">
        <v>348</v>
      </c>
      <c r="O16" s="41">
        <v>0</v>
      </c>
      <c r="P16" s="8"/>
      <c r="Q16" s="8"/>
      <c r="R16" s="8"/>
      <c r="S16" s="8"/>
      <c r="T16" s="8"/>
      <c r="U16" s="8"/>
      <c r="V16" s="8"/>
      <c r="W16" s="8"/>
      <c r="X16" s="8"/>
      <c r="Y16" s="8"/>
      <c r="Z16" s="8"/>
      <c r="AA16" s="8"/>
      <c r="AB16" s="8"/>
      <c r="AC16" s="8"/>
      <c r="AD16" s="8"/>
      <c r="AE16" s="8"/>
      <c r="AF16" s="8"/>
    </row>
    <row r="17" spans="1:32">
      <c r="A17" s="8"/>
      <c r="B17" s="14" t="s">
        <v>360</v>
      </c>
      <c r="C17" s="14" t="s">
        <v>361</v>
      </c>
      <c r="D17" s="14" t="s">
        <v>348</v>
      </c>
      <c r="E17" s="41">
        <v>0</v>
      </c>
      <c r="G17" s="14" t="s">
        <v>360</v>
      </c>
      <c r="H17" s="14" t="s">
        <v>361</v>
      </c>
      <c r="I17" s="14" t="s">
        <v>348</v>
      </c>
      <c r="J17" s="41">
        <v>0</v>
      </c>
      <c r="L17" s="14" t="s">
        <v>360</v>
      </c>
      <c r="M17" s="14" t="s">
        <v>361</v>
      </c>
      <c r="N17" s="14" t="s">
        <v>348</v>
      </c>
      <c r="O17" s="41">
        <v>0</v>
      </c>
      <c r="P17" s="8"/>
      <c r="Q17" s="8"/>
      <c r="R17" s="8"/>
      <c r="S17" s="8"/>
      <c r="T17" s="8"/>
      <c r="U17" s="8"/>
      <c r="V17" s="8"/>
      <c r="W17" s="8"/>
      <c r="X17" s="8"/>
      <c r="Y17" s="8"/>
      <c r="Z17" s="8"/>
      <c r="AA17" s="8"/>
      <c r="AB17" s="8"/>
      <c r="AC17" s="8"/>
      <c r="AD17" s="8"/>
      <c r="AE17" s="8"/>
      <c r="AF17" s="8"/>
    </row>
    <row r="18" spans="1:32">
      <c r="A18" s="8"/>
      <c r="B18" s="14" t="s">
        <v>362</v>
      </c>
      <c r="C18" s="14" t="s">
        <v>363</v>
      </c>
      <c r="D18" s="14" t="s">
        <v>353</v>
      </c>
      <c r="E18" s="252">
        <f>ROUNDDOWN((1-E13)*E14*E15*(E16+E17),0)</f>
        <v>0</v>
      </c>
      <c r="G18" s="14" t="s">
        <v>362</v>
      </c>
      <c r="H18" s="14" t="s">
        <v>363</v>
      </c>
      <c r="I18" s="14" t="s">
        <v>353</v>
      </c>
      <c r="J18" s="252">
        <f>ROUNDDOWN((1-J13)*J14*J15*(J16+J17),0)</f>
        <v>0</v>
      </c>
      <c r="L18" s="14" t="s">
        <v>362</v>
      </c>
      <c r="M18" s="14" t="s">
        <v>363</v>
      </c>
      <c r="N18" s="14" t="s">
        <v>353</v>
      </c>
      <c r="O18" s="252">
        <f>ROUNDDOWN((1-O13)*O14*O15*(O16+O17),0)</f>
        <v>0</v>
      </c>
      <c r="P18" s="8"/>
      <c r="Q18" s="8"/>
      <c r="R18" s="8"/>
      <c r="S18" s="8"/>
      <c r="T18" s="8"/>
      <c r="U18" s="8"/>
      <c r="V18" s="8"/>
      <c r="W18" s="8"/>
      <c r="X18" s="8"/>
      <c r="Y18" s="8"/>
      <c r="Z18" s="8"/>
      <c r="AA18" s="8"/>
      <c r="AB18" s="8"/>
      <c r="AC18" s="8"/>
      <c r="AD18" s="8"/>
      <c r="AE18" s="8"/>
      <c r="AF18" s="8"/>
    </row>
    <row r="19" spans="1:32">
      <c r="A19" s="8"/>
      <c r="P19" s="8"/>
      <c r="Q19" s="8"/>
      <c r="R19" s="8"/>
      <c r="S19" s="8"/>
      <c r="T19" s="8"/>
      <c r="U19" s="8"/>
      <c r="V19" s="8"/>
      <c r="W19" s="8"/>
      <c r="X19" s="8"/>
      <c r="Y19" s="8"/>
      <c r="Z19" s="8"/>
      <c r="AA19" s="8"/>
      <c r="AB19" s="8"/>
      <c r="AC19" s="8"/>
      <c r="AD19" s="8"/>
      <c r="AE19" s="8"/>
      <c r="AF19" s="8"/>
    </row>
    <row r="20" spans="1:32">
      <c r="A20" s="8"/>
      <c r="B20" s="532" t="s">
        <v>364</v>
      </c>
      <c r="C20" s="533"/>
      <c r="D20" s="533"/>
      <c r="E20" s="534"/>
      <c r="G20" s="532" t="s">
        <v>364</v>
      </c>
      <c r="H20" s="533"/>
      <c r="I20" s="533"/>
      <c r="J20" s="534"/>
      <c r="L20" s="532" t="s">
        <v>364</v>
      </c>
      <c r="M20" s="533"/>
      <c r="N20" s="533"/>
      <c r="O20" s="534"/>
      <c r="P20" s="8"/>
      <c r="Q20" s="8"/>
      <c r="R20" s="8"/>
      <c r="S20" s="8"/>
      <c r="T20" s="8"/>
      <c r="U20" s="8"/>
      <c r="V20" s="8"/>
      <c r="W20" s="8"/>
      <c r="X20" s="8"/>
      <c r="Y20" s="8"/>
      <c r="Z20" s="8"/>
      <c r="AA20" s="8"/>
      <c r="AB20" s="8"/>
      <c r="AC20" s="8"/>
      <c r="AD20" s="8"/>
      <c r="AE20" s="8"/>
      <c r="AF20" s="8"/>
    </row>
    <row r="21" spans="1:32">
      <c r="A21" s="8"/>
      <c r="B21" s="37" t="s">
        <v>365</v>
      </c>
      <c r="C21" s="14" t="s">
        <v>365</v>
      </c>
      <c r="D21" s="14" t="s">
        <v>366</v>
      </c>
      <c r="E21" s="39">
        <v>0.9</v>
      </c>
      <c r="G21" s="37" t="s">
        <v>365</v>
      </c>
      <c r="H21" s="14" t="s">
        <v>365</v>
      </c>
      <c r="I21" s="14" t="s">
        <v>366</v>
      </c>
      <c r="J21" s="39">
        <v>0.9</v>
      </c>
      <c r="L21" s="37" t="s">
        <v>365</v>
      </c>
      <c r="M21" s="14" t="s">
        <v>365</v>
      </c>
      <c r="N21" s="14" t="s">
        <v>366</v>
      </c>
      <c r="O21" s="39">
        <v>0.9</v>
      </c>
      <c r="P21" s="8"/>
      <c r="Q21" s="8"/>
      <c r="R21" s="8"/>
      <c r="S21" s="8"/>
      <c r="T21" s="8"/>
      <c r="U21" s="8"/>
      <c r="V21" s="8"/>
      <c r="W21" s="8"/>
      <c r="X21" s="8"/>
      <c r="Y21" s="8"/>
      <c r="Z21" s="8"/>
      <c r="AA21" s="8"/>
      <c r="AB21" s="8"/>
      <c r="AC21" s="8"/>
      <c r="AD21" s="8"/>
      <c r="AE21" s="8"/>
      <c r="AF21" s="8"/>
    </row>
    <row r="22" spans="1:32">
      <c r="A22" s="8"/>
      <c r="B22" s="14" t="s">
        <v>367</v>
      </c>
      <c r="C22" s="14" t="s">
        <v>368</v>
      </c>
      <c r="D22" s="14" t="s">
        <v>369</v>
      </c>
      <c r="E22" s="41">
        <v>112</v>
      </c>
      <c r="G22" s="14" t="s">
        <v>367</v>
      </c>
      <c r="H22" s="14" t="s">
        <v>368</v>
      </c>
      <c r="I22" s="14" t="s">
        <v>369</v>
      </c>
      <c r="J22" s="41">
        <v>112</v>
      </c>
      <c r="L22" s="14" t="s">
        <v>367</v>
      </c>
      <c r="M22" s="14" t="s">
        <v>368</v>
      </c>
      <c r="N22" s="14" t="s">
        <v>369</v>
      </c>
      <c r="O22" s="41">
        <v>112</v>
      </c>
      <c r="P22" s="8"/>
      <c r="Q22" s="8"/>
      <c r="R22" s="8"/>
      <c r="S22" s="8"/>
      <c r="T22" s="8"/>
      <c r="U22" s="8"/>
      <c r="V22" s="8"/>
      <c r="W22" s="8"/>
      <c r="X22" s="8"/>
      <c r="Y22" s="8"/>
      <c r="Z22" s="8"/>
      <c r="AA22" s="8"/>
      <c r="AB22" s="8"/>
      <c r="AC22" s="8"/>
      <c r="AD22" s="8"/>
      <c r="AE22" s="8"/>
      <c r="AF22" s="8"/>
    </row>
    <row r="23" spans="1:32">
      <c r="A23" s="8"/>
      <c r="B23" s="14" t="s">
        <v>370</v>
      </c>
      <c r="C23" s="14" t="s">
        <v>371</v>
      </c>
      <c r="D23" s="14" t="s">
        <v>372</v>
      </c>
      <c r="E23" s="41">
        <v>9.4600000000000009</v>
      </c>
      <c r="G23" s="14" t="s">
        <v>370</v>
      </c>
      <c r="H23" s="14" t="s">
        <v>371</v>
      </c>
      <c r="I23" s="14" t="s">
        <v>372</v>
      </c>
      <c r="J23" s="41">
        <v>9.4600000000000009</v>
      </c>
      <c r="L23" s="14" t="s">
        <v>370</v>
      </c>
      <c r="M23" s="14" t="s">
        <v>371</v>
      </c>
      <c r="N23" s="14" t="s">
        <v>372</v>
      </c>
      <c r="O23" s="41">
        <v>9.4600000000000009</v>
      </c>
      <c r="P23" s="8"/>
      <c r="Q23" s="8"/>
      <c r="R23" s="8"/>
      <c r="S23" s="8"/>
      <c r="T23" s="8"/>
      <c r="U23" s="8"/>
      <c r="V23" s="8"/>
      <c r="W23" s="8"/>
      <c r="X23" s="8"/>
      <c r="Y23" s="8"/>
      <c r="Z23" s="8"/>
      <c r="AA23" s="8"/>
      <c r="AB23" s="8"/>
      <c r="AC23" s="8"/>
      <c r="AD23" s="8"/>
      <c r="AE23" s="8"/>
      <c r="AF23" s="8"/>
    </row>
    <row r="24" spans="1:32">
      <c r="A24" s="8"/>
      <c r="B24" s="14" t="s">
        <v>373</v>
      </c>
      <c r="C24" s="14" t="s">
        <v>374</v>
      </c>
      <c r="D24" s="14" t="s">
        <v>375</v>
      </c>
      <c r="E24" s="41">
        <v>1.5599999999999999E-2</v>
      </c>
      <c r="G24" s="14" t="s">
        <v>373</v>
      </c>
      <c r="H24" s="14" t="s">
        <v>374</v>
      </c>
      <c r="I24" s="14" t="s">
        <v>375</v>
      </c>
      <c r="J24" s="41">
        <v>1.5599999999999999E-2</v>
      </c>
      <c r="L24" s="14" t="s">
        <v>373</v>
      </c>
      <c r="M24" s="14" t="s">
        <v>374</v>
      </c>
      <c r="N24" s="14" t="s">
        <v>375</v>
      </c>
      <c r="O24" s="41">
        <v>1.5599999999999999E-2</v>
      </c>
      <c r="P24" s="8"/>
      <c r="Q24" s="8"/>
      <c r="R24" s="8"/>
      <c r="S24" s="8"/>
      <c r="T24" s="8"/>
      <c r="U24" s="8"/>
      <c r="V24" s="8"/>
      <c r="W24" s="8"/>
      <c r="X24" s="8"/>
      <c r="Y24" s="8"/>
      <c r="Z24" s="8"/>
      <c r="AA24" s="8"/>
      <c r="AB24" s="8"/>
      <c r="AC24" s="8"/>
      <c r="AD24" s="8"/>
      <c r="AE24" s="8"/>
      <c r="AF24" s="8"/>
    </row>
    <row r="25" spans="1:32">
      <c r="A25" s="8"/>
      <c r="P25" s="8"/>
      <c r="Q25" s="8"/>
      <c r="R25" s="8"/>
      <c r="S25" s="8"/>
      <c r="T25" s="8"/>
      <c r="U25" s="8"/>
      <c r="V25" s="8"/>
      <c r="W25" s="8"/>
      <c r="X25" s="8"/>
      <c r="Y25" s="8"/>
      <c r="Z25" s="8"/>
      <c r="AA25" s="8"/>
      <c r="AB25" s="8"/>
      <c r="AC25" s="8"/>
      <c r="AD25" s="8"/>
      <c r="AE25" s="8"/>
      <c r="AF25" s="8"/>
    </row>
    <row r="26" spans="1:32">
      <c r="A26" s="8"/>
      <c r="B26" s="532" t="s">
        <v>376</v>
      </c>
      <c r="C26" s="533"/>
      <c r="D26" s="533"/>
      <c r="E26" s="534"/>
      <c r="G26" s="532" t="s">
        <v>376</v>
      </c>
      <c r="H26" s="533"/>
      <c r="I26" s="533"/>
      <c r="J26" s="534"/>
      <c r="L26" s="532" t="s">
        <v>376</v>
      </c>
      <c r="M26" s="533"/>
      <c r="N26" s="533"/>
      <c r="O26" s="534"/>
      <c r="P26" s="8"/>
      <c r="Q26" s="8"/>
      <c r="R26" s="8"/>
      <c r="S26" s="8"/>
      <c r="T26" s="8"/>
      <c r="U26" s="8"/>
      <c r="V26" s="8"/>
      <c r="W26" s="8"/>
      <c r="X26" s="8"/>
      <c r="Y26" s="8"/>
      <c r="Z26" s="8"/>
      <c r="AA26" s="8"/>
      <c r="AB26" s="8"/>
      <c r="AC26" s="8"/>
      <c r="AD26" s="8"/>
      <c r="AE26" s="8"/>
      <c r="AF26" s="8"/>
    </row>
    <row r="27" spans="1:32">
      <c r="A27" s="8"/>
      <c r="B27" s="14" t="s">
        <v>377</v>
      </c>
      <c r="C27" s="14" t="s">
        <v>378</v>
      </c>
      <c r="D27" s="14" t="s">
        <v>379</v>
      </c>
      <c r="E27" s="42">
        <f>ROUNDDOWN(E10*((E22*E21)+E23)*E24,0)</f>
        <v>2168</v>
      </c>
      <c r="G27" s="14" t="s">
        <v>377</v>
      </c>
      <c r="H27" s="14" t="s">
        <v>378</v>
      </c>
      <c r="I27" s="14" t="s">
        <v>379</v>
      </c>
      <c r="J27" s="42">
        <f>ROUNDDOWN(J10*((J22*J21)+J23)*J24,0)</f>
        <v>767</v>
      </c>
      <c r="L27" s="14" t="s">
        <v>377</v>
      </c>
      <c r="M27" s="14" t="s">
        <v>378</v>
      </c>
      <c r="N27" s="14" t="s">
        <v>379</v>
      </c>
      <c r="O27" s="42">
        <f>ROUNDDOWN(O10*((O22*O21)+O23)*O24,0)</f>
        <v>1400</v>
      </c>
      <c r="P27" s="8"/>
      <c r="Q27" s="8"/>
      <c r="R27" s="8"/>
      <c r="S27" s="8"/>
      <c r="T27" s="8"/>
      <c r="U27" s="8"/>
      <c r="V27" s="8"/>
      <c r="W27" s="8"/>
      <c r="X27" s="8"/>
      <c r="Y27" s="8"/>
      <c r="Z27" s="8"/>
      <c r="AA27" s="8"/>
      <c r="AB27" s="8"/>
      <c r="AC27" s="8"/>
      <c r="AD27" s="8"/>
      <c r="AE27" s="8"/>
      <c r="AF27" s="8"/>
    </row>
    <row r="28" spans="1:32">
      <c r="A28" s="8"/>
      <c r="B28" s="14" t="s">
        <v>380</v>
      </c>
      <c r="C28" s="14" t="s">
        <v>381</v>
      </c>
      <c r="D28" s="14" t="s">
        <v>379</v>
      </c>
      <c r="E28" s="42">
        <f>E18*((E22*E21)+E23)*E24</f>
        <v>0</v>
      </c>
      <c r="G28" s="14" t="s">
        <v>380</v>
      </c>
      <c r="H28" s="14" t="s">
        <v>381</v>
      </c>
      <c r="I28" s="14" t="s">
        <v>379</v>
      </c>
      <c r="J28" s="42">
        <f>J18*((J22*J21)+J23)*J24</f>
        <v>0</v>
      </c>
      <c r="L28" s="14" t="s">
        <v>380</v>
      </c>
      <c r="M28" s="14" t="s">
        <v>381</v>
      </c>
      <c r="N28" s="14" t="s">
        <v>379</v>
      </c>
      <c r="O28" s="42">
        <f>O18*((O22*O21)+O23)*O24</f>
        <v>0</v>
      </c>
      <c r="P28" s="8"/>
      <c r="Q28" s="8"/>
      <c r="R28" s="8"/>
      <c r="S28" s="8"/>
      <c r="T28" s="8"/>
      <c r="U28" s="8"/>
      <c r="V28" s="8"/>
      <c r="W28" s="8"/>
      <c r="X28" s="8"/>
      <c r="Y28" s="8"/>
      <c r="Z28" s="8"/>
      <c r="AA28" s="8"/>
      <c r="AB28" s="8"/>
      <c r="AC28" s="8"/>
      <c r="AD28" s="8"/>
      <c r="AE28" s="8"/>
      <c r="AF28" s="8"/>
    </row>
    <row r="29" spans="1:32">
      <c r="A29" s="8"/>
      <c r="B29" s="14" t="s">
        <v>382</v>
      </c>
      <c r="C29" s="14" t="s">
        <v>383</v>
      </c>
      <c r="D29" s="14" t="s">
        <v>340</v>
      </c>
      <c r="E29" s="41">
        <v>0.7389</v>
      </c>
      <c r="G29" s="14" t="s">
        <v>382</v>
      </c>
      <c r="H29" s="14" t="s">
        <v>383</v>
      </c>
      <c r="I29" s="14" t="s">
        <v>340</v>
      </c>
      <c r="J29" s="41">
        <v>0.7389</v>
      </c>
      <c r="L29" s="14" t="s">
        <v>382</v>
      </c>
      <c r="M29" s="14" t="s">
        <v>383</v>
      </c>
      <c r="N29" s="14" t="s">
        <v>340</v>
      </c>
      <c r="O29" s="41">
        <v>0.7389</v>
      </c>
      <c r="P29" s="8"/>
      <c r="Q29" s="8"/>
      <c r="R29" s="8"/>
      <c r="S29" s="8"/>
      <c r="T29" s="8"/>
      <c r="U29" s="8"/>
      <c r="V29" s="8"/>
      <c r="W29" s="8"/>
      <c r="X29" s="8"/>
      <c r="Y29" s="8"/>
      <c r="Z29" s="8"/>
      <c r="AA29" s="8"/>
      <c r="AB29" s="8"/>
      <c r="AC29" s="8"/>
      <c r="AD29" s="8"/>
      <c r="AE29" s="8"/>
      <c r="AF29" s="8"/>
    </row>
    <row r="30" spans="1:32">
      <c r="A30" s="8"/>
      <c r="B30" s="14" t="s">
        <v>384</v>
      </c>
      <c r="C30" s="14" t="s">
        <v>385</v>
      </c>
      <c r="D30" s="14" t="s">
        <v>379</v>
      </c>
      <c r="E30" s="41">
        <v>0</v>
      </c>
      <c r="G30" s="14" t="s">
        <v>384</v>
      </c>
      <c r="H30" s="14" t="s">
        <v>385</v>
      </c>
      <c r="I30" s="14" t="s">
        <v>379</v>
      </c>
      <c r="J30" s="41">
        <v>0</v>
      </c>
      <c r="L30" s="14" t="s">
        <v>384</v>
      </c>
      <c r="M30" s="14" t="s">
        <v>385</v>
      </c>
      <c r="N30" s="14" t="s">
        <v>379</v>
      </c>
      <c r="O30" s="41">
        <v>0</v>
      </c>
      <c r="P30" s="8"/>
      <c r="Q30" s="8"/>
      <c r="R30" s="8"/>
      <c r="S30" s="8"/>
      <c r="T30" s="8"/>
      <c r="U30" s="8"/>
      <c r="V30" s="8"/>
      <c r="W30" s="8"/>
      <c r="X30" s="8"/>
      <c r="Y30" s="8"/>
      <c r="Z30" s="8"/>
      <c r="AA30" s="8"/>
      <c r="AB30" s="8"/>
      <c r="AC30" s="8"/>
      <c r="AD30" s="8"/>
      <c r="AE30" s="8"/>
      <c r="AF30" s="8"/>
    </row>
    <row r="31" spans="1:32">
      <c r="A31" s="8"/>
      <c r="B31" s="14" t="s">
        <v>335</v>
      </c>
      <c r="C31" s="14" t="s">
        <v>386</v>
      </c>
      <c r="D31" s="14" t="s">
        <v>379</v>
      </c>
      <c r="E31" s="40">
        <f>ROUNDDOWN(((E27-E28)*E29)-E30,0)</f>
        <v>1601</v>
      </c>
      <c r="G31" s="14" t="s">
        <v>335</v>
      </c>
      <c r="H31" s="14" t="s">
        <v>386</v>
      </c>
      <c r="I31" s="14" t="s">
        <v>379</v>
      </c>
      <c r="J31" s="40">
        <f>ROUNDDOWN(((J27-J28)*J29)-J30,0)</f>
        <v>566</v>
      </c>
      <c r="L31" s="14" t="s">
        <v>335</v>
      </c>
      <c r="M31" s="14" t="s">
        <v>386</v>
      </c>
      <c r="N31" s="14" t="s">
        <v>379</v>
      </c>
      <c r="O31" s="40">
        <f>ROUNDDOWN(((O27-O28)*O29)-O30,0)</f>
        <v>1034</v>
      </c>
      <c r="P31" s="8"/>
      <c r="Q31" s="8"/>
      <c r="R31" s="8"/>
      <c r="S31" s="8"/>
      <c r="T31" s="8"/>
      <c r="U31" s="8"/>
      <c r="V31" s="8"/>
      <c r="W31" s="8"/>
      <c r="X31" s="8"/>
      <c r="Y31" s="8"/>
      <c r="Z31" s="8"/>
      <c r="AA31" s="8"/>
      <c r="AB31" s="8"/>
      <c r="AC31" s="8"/>
      <c r="AD31" s="8"/>
      <c r="AE31" s="8"/>
      <c r="AF31" s="8"/>
    </row>
    <row r="32" spans="1:32">
      <c r="A32" s="8"/>
      <c r="D32" s="43"/>
      <c r="I32" s="43"/>
      <c r="N32" s="43"/>
      <c r="P32" s="8"/>
      <c r="Q32" s="8"/>
      <c r="R32" s="8"/>
      <c r="S32" s="8"/>
      <c r="T32" s="8"/>
      <c r="U32" s="8"/>
      <c r="V32" s="8"/>
      <c r="W32" s="8"/>
      <c r="X32" s="8"/>
      <c r="Y32" s="8"/>
      <c r="Z32" s="8"/>
      <c r="AA32" s="8"/>
      <c r="AB32" s="8"/>
      <c r="AC32" s="8"/>
      <c r="AD32" s="8"/>
      <c r="AE32" s="8"/>
      <c r="AF32" s="8"/>
    </row>
    <row r="33" spans="1:32">
      <c r="A33" s="8"/>
      <c r="B33" s="532" t="s">
        <v>387</v>
      </c>
      <c r="C33" s="533"/>
      <c r="D33" s="533"/>
      <c r="E33" s="534"/>
      <c r="G33" s="532" t="s">
        <v>387</v>
      </c>
      <c r="H33" s="533"/>
      <c r="I33" s="533"/>
      <c r="J33" s="534"/>
      <c r="L33" s="532" t="s">
        <v>387</v>
      </c>
      <c r="M33" s="533"/>
      <c r="N33" s="533"/>
      <c r="O33" s="534"/>
      <c r="P33" s="8"/>
      <c r="Q33" s="8"/>
      <c r="R33" s="8"/>
      <c r="S33" s="8"/>
      <c r="T33" s="8"/>
      <c r="U33" s="8"/>
      <c r="V33" s="8"/>
      <c r="W33" s="8"/>
      <c r="X33" s="8"/>
      <c r="Y33" s="8"/>
      <c r="Z33" s="8"/>
      <c r="AA33" s="8"/>
      <c r="AB33" s="8"/>
      <c r="AC33" s="8"/>
      <c r="AD33" s="8"/>
      <c r="AE33" s="8"/>
      <c r="AF33" s="8"/>
    </row>
    <row r="34" spans="1:32">
      <c r="A34" s="8"/>
      <c r="B34" s="44" t="s">
        <v>388</v>
      </c>
      <c r="C34" s="14"/>
      <c r="D34" s="45"/>
      <c r="E34" s="261">
        <v>1</v>
      </c>
      <c r="G34" s="44" t="s">
        <v>388</v>
      </c>
      <c r="H34" s="14"/>
      <c r="I34" s="45"/>
      <c r="J34" s="261">
        <f>E34</f>
        <v>1</v>
      </c>
      <c r="L34" s="44" t="s">
        <v>388</v>
      </c>
      <c r="M34" s="14"/>
      <c r="N34" s="45"/>
      <c r="O34" s="261">
        <f>J34</f>
        <v>1</v>
      </c>
      <c r="P34" s="8"/>
      <c r="Q34" s="8"/>
      <c r="R34" s="8"/>
      <c r="S34" s="8"/>
      <c r="T34" s="8"/>
      <c r="U34" s="8"/>
      <c r="V34" s="8"/>
      <c r="W34" s="8"/>
      <c r="X34" s="8"/>
      <c r="Y34" s="8"/>
      <c r="Z34" s="8"/>
      <c r="AA34" s="8"/>
      <c r="AB34" s="8"/>
      <c r="AC34" s="8"/>
      <c r="AD34" s="8"/>
      <c r="AE34" s="8"/>
      <c r="AF34" s="8"/>
    </row>
    <row r="35" spans="1:32">
      <c r="A35" s="8"/>
      <c r="B35" s="44" t="s">
        <v>395</v>
      </c>
      <c r="C35" s="14" t="s">
        <v>391</v>
      </c>
      <c r="D35" s="45" t="s">
        <v>396</v>
      </c>
      <c r="E35" s="261">
        <v>0</v>
      </c>
      <c r="G35" s="44" t="s">
        <v>395</v>
      </c>
      <c r="H35" s="14" t="s">
        <v>391</v>
      </c>
      <c r="I35" s="45" t="s">
        <v>396</v>
      </c>
      <c r="J35" s="261">
        <f>E35</f>
        <v>0</v>
      </c>
      <c r="L35" s="44" t="s">
        <v>395</v>
      </c>
      <c r="M35" s="14" t="s">
        <v>391</v>
      </c>
      <c r="N35" s="45" t="s">
        <v>396</v>
      </c>
      <c r="O35" s="261">
        <f>J35</f>
        <v>0</v>
      </c>
      <c r="P35" s="8"/>
      <c r="Q35" s="8"/>
      <c r="R35" s="8"/>
      <c r="S35" s="8"/>
      <c r="T35" s="8"/>
      <c r="U35" s="8"/>
      <c r="V35" s="8"/>
      <c r="W35" s="8"/>
      <c r="X35" s="8"/>
      <c r="Y35" s="8"/>
      <c r="Z35" s="8"/>
      <c r="AA35" s="8"/>
      <c r="AB35" s="8"/>
      <c r="AC35" s="8"/>
      <c r="AD35" s="8"/>
      <c r="AE35" s="8"/>
      <c r="AF35" s="8"/>
    </row>
    <row r="36" spans="1:32">
      <c r="A36" s="8"/>
      <c r="B36" s="46" t="s">
        <v>392</v>
      </c>
      <c r="C36" s="47" t="s">
        <v>386</v>
      </c>
      <c r="D36" s="48" t="s">
        <v>379</v>
      </c>
      <c r="E36" s="271">
        <f>ROUNDDOWN(E31*(1-E35),0)</f>
        <v>1601</v>
      </c>
      <c r="G36" s="49" t="s">
        <v>392</v>
      </c>
      <c r="H36" s="47" t="s">
        <v>386</v>
      </c>
      <c r="I36" s="48" t="s">
        <v>379</v>
      </c>
      <c r="J36" s="271">
        <f>ROUNDDOWN(J31*(1-J35),0)</f>
        <v>566</v>
      </c>
      <c r="L36" s="49" t="s">
        <v>392</v>
      </c>
      <c r="M36" s="47" t="s">
        <v>386</v>
      </c>
      <c r="N36" s="48" t="s">
        <v>379</v>
      </c>
      <c r="O36" s="271">
        <f>ROUNDDOWN(O31*(1-O35),0)</f>
        <v>1034</v>
      </c>
      <c r="P36" s="8"/>
      <c r="Q36" s="8"/>
      <c r="R36" s="8"/>
      <c r="S36" s="8"/>
      <c r="T36" s="8"/>
      <c r="U36" s="8"/>
      <c r="V36" s="8"/>
      <c r="W36" s="8"/>
      <c r="X36" s="8"/>
      <c r="Y36" s="8"/>
      <c r="Z36" s="8"/>
      <c r="AA36" s="8"/>
      <c r="AB36" s="8"/>
      <c r="AC36" s="8"/>
      <c r="AD36" s="8"/>
      <c r="AE36" s="8"/>
      <c r="AF36" s="8"/>
    </row>
    <row r="37" spans="1:32">
      <c r="A37" s="8"/>
      <c r="P37" s="8"/>
      <c r="Q37" s="8"/>
      <c r="R37" s="8"/>
      <c r="S37" s="8"/>
      <c r="T37" s="8"/>
      <c r="U37" s="8"/>
      <c r="V37" s="8"/>
      <c r="W37" s="8"/>
      <c r="X37" s="8"/>
      <c r="Y37" s="8"/>
      <c r="Z37" s="8"/>
      <c r="AA37" s="8"/>
      <c r="AB37" s="8"/>
      <c r="AC37" s="8"/>
      <c r="AD37" s="8"/>
      <c r="AE37" s="8"/>
      <c r="AF37" s="8"/>
    </row>
    <row r="38" spans="1:32">
      <c r="A38" s="8"/>
      <c r="B38" s="50" t="s">
        <v>393</v>
      </c>
      <c r="C38" s="51"/>
      <c r="D38" s="52" t="s">
        <v>379</v>
      </c>
      <c r="E38" s="271">
        <f>J38+O38</f>
        <v>1600</v>
      </c>
      <c r="G38" s="53" t="s">
        <v>394</v>
      </c>
      <c r="H38" s="11"/>
      <c r="I38" s="52" t="s">
        <v>379</v>
      </c>
      <c r="J38" s="271">
        <f>ROUNDDOWN(IF(E36&gt;10000,J6*'Project Technology Days'!W31,J36),0)</f>
        <v>566</v>
      </c>
      <c r="L38" s="50" t="s">
        <v>393</v>
      </c>
      <c r="M38" s="51"/>
      <c r="N38" s="52" t="s">
        <v>379</v>
      </c>
      <c r="O38" s="271">
        <f>ROUNDDOWN(IF(E36&gt;10000,O6*'Project Technology Days'!W31,O36),0)</f>
        <v>1034</v>
      </c>
      <c r="P38" s="8"/>
      <c r="Q38" s="8"/>
      <c r="R38" s="8"/>
      <c r="S38" s="8"/>
      <c r="T38" s="8"/>
      <c r="U38" s="8"/>
      <c r="V38" s="8"/>
      <c r="W38" s="8"/>
      <c r="X38" s="8"/>
      <c r="Y38" s="8"/>
      <c r="Z38" s="8"/>
      <c r="AA38" s="8"/>
      <c r="AB38" s="8"/>
      <c r="AC38" s="8"/>
      <c r="AD38" s="8"/>
      <c r="AE38" s="8"/>
      <c r="AF38" s="8"/>
    </row>
    <row r="39" spans="1:32" ht="15" customHeight="1">
      <c r="A39" s="8"/>
      <c r="B39" s="535"/>
      <c r="C39" s="535"/>
      <c r="D39" s="535"/>
      <c r="E39" s="535"/>
      <c r="G39" s="536"/>
      <c r="H39" s="536"/>
      <c r="I39" s="536"/>
      <c r="J39" s="536"/>
      <c r="L39" s="536"/>
      <c r="M39" s="536"/>
      <c r="N39" s="536"/>
      <c r="O39" s="536"/>
      <c r="P39" s="8"/>
      <c r="Q39" s="8"/>
      <c r="R39" s="8"/>
      <c r="S39" s="8"/>
      <c r="T39" s="8"/>
      <c r="U39" s="8"/>
      <c r="V39" s="8"/>
      <c r="W39" s="8"/>
      <c r="X39" s="8"/>
      <c r="Y39" s="8"/>
      <c r="Z39" s="8"/>
      <c r="AA39" s="8"/>
      <c r="AB39" s="8"/>
      <c r="AC39" s="8"/>
      <c r="AD39" s="8"/>
      <c r="AE39" s="8"/>
      <c r="AF39" s="8"/>
    </row>
    <row r="40" spans="1:32" ht="15" customHeight="1">
      <c r="A40" s="8"/>
      <c r="P40" s="8"/>
      <c r="Q40" s="8"/>
      <c r="R40" s="8"/>
      <c r="S40" s="8"/>
      <c r="T40" s="8"/>
      <c r="U40" s="8"/>
      <c r="V40" s="8"/>
      <c r="W40" s="8"/>
      <c r="X40" s="8"/>
      <c r="Y40" s="8"/>
      <c r="Z40" s="8"/>
      <c r="AA40" s="8"/>
      <c r="AB40" s="8"/>
      <c r="AC40" s="8"/>
      <c r="AD40" s="8"/>
      <c r="AE40" s="8"/>
      <c r="AF40" s="8"/>
    </row>
    <row r="41" spans="1:32">
      <c r="A41" s="8"/>
      <c r="G41" s="54"/>
      <c r="P41" s="8"/>
      <c r="Q41" s="8"/>
      <c r="R41" s="8"/>
      <c r="S41" s="8"/>
      <c r="T41" s="8"/>
      <c r="U41" s="8"/>
      <c r="V41" s="8"/>
      <c r="W41" s="8"/>
      <c r="X41" s="8"/>
      <c r="Y41" s="8"/>
      <c r="Z41" s="8"/>
      <c r="AA41" s="8"/>
      <c r="AB41" s="8"/>
      <c r="AC41" s="8"/>
      <c r="AD41" s="8"/>
      <c r="AE41" s="8"/>
      <c r="AF41" s="8"/>
    </row>
    <row r="42" spans="1:32">
      <c r="A42" s="8"/>
      <c r="G42" s="54"/>
      <c r="P42" s="8"/>
      <c r="Q42" s="8"/>
      <c r="R42" s="8"/>
      <c r="S42" s="8"/>
      <c r="T42" s="8"/>
      <c r="U42" s="8"/>
      <c r="V42" s="8"/>
      <c r="W42" s="8"/>
      <c r="X42" s="8"/>
      <c r="Y42" s="8"/>
      <c r="Z42" s="8"/>
      <c r="AA42" s="8"/>
      <c r="AB42" s="8"/>
      <c r="AC42" s="8"/>
      <c r="AD42" s="8"/>
      <c r="AE42" s="8"/>
      <c r="AF42" s="8"/>
    </row>
    <row r="43" spans="1:32">
      <c r="A43" s="8"/>
      <c r="G43" s="54"/>
      <c r="P43" s="8"/>
      <c r="Q43" s="8"/>
      <c r="R43" s="8"/>
      <c r="S43" s="8"/>
      <c r="T43" s="8"/>
      <c r="U43" s="8"/>
      <c r="V43" s="8"/>
      <c r="W43" s="8"/>
      <c r="X43" s="8"/>
      <c r="Y43" s="8"/>
      <c r="Z43" s="8"/>
      <c r="AA43" s="8"/>
      <c r="AB43" s="8"/>
      <c r="AC43" s="8"/>
      <c r="AD43" s="8"/>
      <c r="AE43" s="8"/>
      <c r="AF43" s="8"/>
    </row>
    <row r="44" spans="1:32">
      <c r="A44" s="8"/>
      <c r="E44" s="54"/>
      <c r="P44" s="8"/>
      <c r="Q44" s="8"/>
      <c r="R44" s="8"/>
      <c r="S44" s="8"/>
      <c r="T44" s="8"/>
      <c r="U44" s="8"/>
      <c r="V44" s="8"/>
      <c r="W44" s="8"/>
      <c r="X44" s="8"/>
      <c r="Y44" s="8"/>
      <c r="Z44" s="8"/>
      <c r="AA44" s="8"/>
      <c r="AB44" s="8"/>
      <c r="AC44" s="8"/>
      <c r="AD44" s="8"/>
      <c r="AE44" s="8"/>
      <c r="AF44" s="8"/>
    </row>
    <row r="45" spans="1:32">
      <c r="A45" s="8"/>
      <c r="P45" s="8"/>
      <c r="Q45" s="8"/>
      <c r="R45" s="8"/>
      <c r="S45" s="8"/>
      <c r="T45" s="8"/>
      <c r="U45" s="8"/>
      <c r="V45" s="8"/>
      <c r="W45" s="8"/>
      <c r="X45" s="8"/>
      <c r="Y45" s="8"/>
      <c r="Z45" s="8"/>
      <c r="AA45" s="8"/>
      <c r="AB45" s="8"/>
      <c r="AC45" s="8"/>
      <c r="AD45" s="8"/>
      <c r="AE45" s="8"/>
      <c r="AF45" s="8"/>
    </row>
    <row r="46" spans="1:32">
      <c r="A46" s="8"/>
      <c r="P46" s="8"/>
      <c r="Q46" s="8"/>
      <c r="R46" s="8"/>
      <c r="S46" s="8"/>
      <c r="T46" s="8"/>
      <c r="U46" s="8"/>
      <c r="V46" s="8"/>
      <c r="W46" s="8"/>
      <c r="X46" s="8"/>
      <c r="Y46" s="8"/>
      <c r="Z46" s="8"/>
      <c r="AA46" s="8"/>
      <c r="AB46" s="8"/>
      <c r="AC46" s="8"/>
      <c r="AD46" s="8"/>
      <c r="AE46" s="8"/>
      <c r="AF46" s="8"/>
    </row>
    <row r="47" spans="1:32">
      <c r="A47" s="8"/>
      <c r="P47" s="8"/>
      <c r="Q47" s="8"/>
      <c r="R47" s="8"/>
      <c r="S47" s="8"/>
      <c r="T47" s="8"/>
      <c r="U47" s="8"/>
      <c r="V47" s="8"/>
      <c r="W47" s="8"/>
      <c r="X47" s="8"/>
      <c r="Y47" s="8"/>
      <c r="Z47" s="8"/>
      <c r="AA47" s="8"/>
      <c r="AB47" s="8"/>
      <c r="AC47" s="8"/>
      <c r="AD47" s="8"/>
      <c r="AE47" s="8"/>
      <c r="AF47" s="8"/>
    </row>
    <row r="48" spans="1:32">
      <c r="A48" s="8"/>
      <c r="P48" s="8"/>
      <c r="Q48" s="8"/>
      <c r="R48" s="8"/>
      <c r="S48" s="8"/>
      <c r="T48" s="8"/>
      <c r="U48" s="8"/>
      <c r="V48" s="8"/>
      <c r="W48" s="8"/>
      <c r="X48" s="8"/>
      <c r="Y48" s="8"/>
      <c r="Z48" s="8"/>
      <c r="AA48" s="8"/>
      <c r="AB48" s="8"/>
      <c r="AC48" s="8"/>
      <c r="AD48" s="8"/>
      <c r="AE48" s="8"/>
      <c r="AF48" s="8"/>
    </row>
    <row r="49" spans="1:32">
      <c r="A49" s="8"/>
      <c r="P49" s="8"/>
      <c r="Q49" s="8"/>
      <c r="R49" s="8"/>
      <c r="S49" s="8"/>
      <c r="T49" s="8"/>
      <c r="U49" s="8"/>
      <c r="V49" s="8"/>
      <c r="W49" s="8"/>
      <c r="X49" s="8"/>
      <c r="Y49" s="8"/>
      <c r="Z49" s="8"/>
      <c r="AA49" s="8"/>
      <c r="AB49" s="8"/>
      <c r="AC49" s="8"/>
      <c r="AD49" s="8"/>
      <c r="AE49" s="8"/>
      <c r="AF49" s="8"/>
    </row>
    <row r="50" spans="1:32">
      <c r="A50" s="8"/>
      <c r="P50" s="8"/>
      <c r="Q50" s="8"/>
      <c r="R50" s="8"/>
      <c r="S50" s="8"/>
      <c r="T50" s="8"/>
      <c r="U50" s="8"/>
      <c r="V50" s="8"/>
      <c r="W50" s="8"/>
      <c r="X50" s="8"/>
      <c r="Y50" s="8"/>
      <c r="Z50" s="8"/>
      <c r="AA50" s="8"/>
      <c r="AB50" s="8"/>
      <c r="AC50" s="8"/>
      <c r="AD50" s="8"/>
      <c r="AE50" s="8"/>
      <c r="AF50" s="8"/>
    </row>
    <row r="51" spans="1:32">
      <c r="A51" s="8"/>
      <c r="P51" s="8"/>
      <c r="Q51" s="8"/>
      <c r="R51" s="8"/>
      <c r="S51" s="8"/>
      <c r="T51" s="8"/>
      <c r="U51" s="8"/>
      <c r="V51" s="8"/>
      <c r="W51" s="8"/>
      <c r="X51" s="8"/>
      <c r="Y51" s="8"/>
      <c r="Z51" s="8"/>
      <c r="AA51" s="8"/>
      <c r="AB51" s="8"/>
      <c r="AC51" s="8"/>
      <c r="AD51" s="8"/>
      <c r="AE51" s="8"/>
      <c r="AF51" s="8"/>
    </row>
    <row r="52" spans="1:32">
      <c r="A52" s="8"/>
      <c r="P52" s="8"/>
      <c r="Q52" s="8"/>
      <c r="R52" s="8"/>
      <c r="S52" s="8"/>
      <c r="T52" s="8"/>
      <c r="U52" s="8"/>
      <c r="V52" s="8"/>
      <c r="W52" s="8"/>
      <c r="X52" s="8"/>
      <c r="Y52" s="8"/>
      <c r="Z52" s="8"/>
      <c r="AA52" s="8"/>
      <c r="AB52" s="8"/>
      <c r="AC52" s="8"/>
      <c r="AD52" s="8"/>
      <c r="AE52" s="8"/>
      <c r="AF52" s="8"/>
    </row>
    <row r="53" spans="1:32">
      <c r="A53" s="8"/>
      <c r="P53" s="8"/>
      <c r="Q53" s="8"/>
      <c r="R53" s="8"/>
      <c r="S53" s="8"/>
      <c r="T53" s="8"/>
      <c r="U53" s="8"/>
      <c r="V53" s="8"/>
      <c r="W53" s="8"/>
      <c r="X53" s="8"/>
      <c r="Y53" s="8"/>
      <c r="Z53" s="8"/>
      <c r="AA53" s="8"/>
      <c r="AB53" s="8"/>
      <c r="AC53" s="8"/>
      <c r="AD53" s="8"/>
      <c r="AE53" s="8"/>
      <c r="AF53" s="8"/>
    </row>
    <row r="54" spans="1:32">
      <c r="A54" s="8"/>
      <c r="P54" s="8"/>
      <c r="Q54" s="8"/>
      <c r="R54" s="8"/>
      <c r="S54" s="8"/>
      <c r="T54" s="8"/>
      <c r="U54" s="8"/>
      <c r="V54" s="8"/>
      <c r="W54" s="8"/>
      <c r="X54" s="8"/>
      <c r="Y54" s="8"/>
      <c r="Z54" s="8"/>
      <c r="AA54" s="8"/>
      <c r="AB54" s="8"/>
      <c r="AC54" s="8"/>
      <c r="AD54" s="8"/>
      <c r="AE54" s="8"/>
      <c r="AF54" s="8"/>
    </row>
    <row r="55" spans="1:32">
      <c r="A55" s="8"/>
      <c r="P55" s="8"/>
      <c r="Q55" s="8"/>
      <c r="R55" s="8"/>
      <c r="S55" s="8"/>
      <c r="T55" s="8"/>
      <c r="U55" s="8"/>
      <c r="V55" s="8"/>
      <c r="W55" s="8"/>
      <c r="X55" s="8"/>
      <c r="Y55" s="8"/>
      <c r="Z55" s="8"/>
      <c r="AA55" s="8"/>
      <c r="AB55" s="8"/>
      <c r="AC55" s="8"/>
      <c r="AD55" s="8"/>
      <c r="AE55" s="8"/>
      <c r="AF55" s="8"/>
    </row>
    <row r="56" spans="1:32">
      <c r="A56" s="8"/>
      <c r="P56" s="8"/>
      <c r="Q56" s="8"/>
      <c r="R56" s="8"/>
      <c r="S56" s="8"/>
      <c r="T56" s="8"/>
      <c r="U56" s="8"/>
      <c r="V56" s="8"/>
      <c r="W56" s="8"/>
      <c r="X56" s="8"/>
      <c r="Y56" s="8"/>
      <c r="Z56" s="8"/>
      <c r="AA56" s="8"/>
      <c r="AB56" s="8"/>
      <c r="AC56" s="8"/>
      <c r="AD56" s="8"/>
      <c r="AE56" s="8"/>
      <c r="AF56" s="8"/>
    </row>
    <row r="57" spans="1:32">
      <c r="A57" s="8"/>
      <c r="P57" s="8"/>
      <c r="Q57" s="8"/>
      <c r="R57" s="8"/>
      <c r="S57" s="8"/>
      <c r="T57" s="8"/>
      <c r="U57" s="8"/>
      <c r="V57" s="8"/>
      <c r="W57" s="8"/>
      <c r="X57" s="8"/>
      <c r="Y57" s="8"/>
      <c r="Z57" s="8"/>
      <c r="AA57" s="8"/>
      <c r="AB57" s="8"/>
      <c r="AC57" s="8"/>
      <c r="AD57" s="8"/>
      <c r="AE57" s="8"/>
      <c r="AF57" s="8"/>
    </row>
    <row r="58" spans="1:32">
      <c r="A58" s="8"/>
      <c r="P58" s="8"/>
      <c r="Q58" s="8"/>
      <c r="R58" s="8"/>
      <c r="S58" s="8"/>
      <c r="T58" s="8"/>
      <c r="U58" s="8"/>
      <c r="V58" s="8"/>
      <c r="W58" s="8"/>
      <c r="X58" s="8"/>
      <c r="Y58" s="8"/>
      <c r="Z58" s="8"/>
      <c r="AA58" s="8"/>
      <c r="AB58" s="8"/>
      <c r="AC58" s="8"/>
      <c r="AD58" s="8"/>
      <c r="AE58" s="8"/>
      <c r="AF58" s="8"/>
    </row>
    <row r="59" spans="1:32">
      <c r="A59" s="8"/>
      <c r="P59" s="8"/>
      <c r="Q59" s="8"/>
      <c r="R59" s="8"/>
      <c r="S59" s="8"/>
      <c r="T59" s="8"/>
      <c r="U59" s="8"/>
      <c r="V59" s="8"/>
      <c r="W59" s="8"/>
      <c r="X59" s="8"/>
      <c r="Y59" s="8"/>
      <c r="Z59" s="8"/>
      <c r="AA59" s="8"/>
      <c r="AB59" s="8"/>
      <c r="AC59" s="8"/>
      <c r="AD59" s="8"/>
      <c r="AE59" s="8"/>
      <c r="AF59" s="8"/>
    </row>
    <row r="60" spans="1:32">
      <c r="A60" s="8"/>
      <c r="P60" s="8"/>
      <c r="Q60" s="8"/>
      <c r="R60" s="8"/>
      <c r="S60" s="8"/>
      <c r="T60" s="8"/>
      <c r="U60" s="8"/>
      <c r="V60" s="8"/>
      <c r="W60" s="8"/>
      <c r="X60" s="8"/>
      <c r="Y60" s="8"/>
      <c r="Z60" s="8"/>
      <c r="AA60" s="8"/>
      <c r="AB60" s="8"/>
      <c r="AC60" s="8"/>
      <c r="AD60" s="8"/>
      <c r="AE60" s="8"/>
      <c r="AF60" s="8"/>
    </row>
    <row r="61" spans="1:32">
      <c r="A61" s="8"/>
      <c r="P61" s="8"/>
      <c r="Q61" s="8"/>
      <c r="R61" s="8"/>
      <c r="S61" s="8"/>
      <c r="T61" s="8"/>
      <c r="U61" s="8"/>
      <c r="V61" s="8"/>
      <c r="W61" s="8"/>
      <c r="X61" s="8"/>
      <c r="Y61" s="8"/>
      <c r="Z61" s="8"/>
      <c r="AA61" s="8"/>
      <c r="AB61" s="8"/>
      <c r="AC61" s="8"/>
      <c r="AD61" s="8"/>
      <c r="AE61" s="8"/>
      <c r="AF61" s="8"/>
    </row>
    <row r="62" spans="1:32">
      <c r="A62" s="8"/>
      <c r="P62" s="8"/>
      <c r="Q62" s="8"/>
      <c r="R62" s="8"/>
      <c r="S62" s="8"/>
      <c r="T62" s="8"/>
      <c r="U62" s="8"/>
      <c r="V62" s="8"/>
      <c r="W62" s="8"/>
      <c r="X62" s="8"/>
      <c r="Y62" s="8"/>
      <c r="Z62" s="8"/>
      <c r="AA62" s="8"/>
      <c r="AB62" s="8"/>
      <c r="AC62" s="8"/>
      <c r="AD62" s="8"/>
      <c r="AE62" s="8"/>
      <c r="AF62" s="8"/>
    </row>
    <row r="63" spans="1:32">
      <c r="A63" s="8"/>
      <c r="P63" s="8"/>
      <c r="Q63" s="8"/>
      <c r="R63" s="8"/>
      <c r="S63" s="8"/>
      <c r="T63" s="8"/>
      <c r="U63" s="8"/>
      <c r="V63" s="8"/>
      <c r="W63" s="8"/>
      <c r="X63" s="8"/>
      <c r="Y63" s="8"/>
      <c r="Z63" s="8"/>
      <c r="AA63" s="8"/>
      <c r="AB63" s="8"/>
      <c r="AC63" s="8"/>
      <c r="AD63" s="8"/>
      <c r="AE63" s="8"/>
      <c r="AF63" s="8"/>
    </row>
    <row r="64" spans="1:32">
      <c r="A64" s="8"/>
      <c r="P64" s="8"/>
      <c r="Q64" s="8"/>
      <c r="R64" s="8"/>
      <c r="S64" s="8"/>
      <c r="T64" s="8"/>
      <c r="U64" s="8"/>
      <c r="V64" s="8"/>
      <c r="W64" s="8"/>
      <c r="X64" s="8"/>
      <c r="Y64" s="8"/>
      <c r="Z64" s="8"/>
      <c r="AA64" s="8"/>
      <c r="AB64" s="8"/>
      <c r="AC64" s="8"/>
      <c r="AD64" s="8"/>
      <c r="AE64" s="8"/>
      <c r="AF64" s="8"/>
    </row>
    <row r="65" spans="1:32">
      <c r="A65" s="8"/>
      <c r="P65" s="8"/>
      <c r="Q65" s="8"/>
      <c r="R65" s="8"/>
      <c r="S65" s="8"/>
      <c r="T65" s="8"/>
      <c r="U65" s="8"/>
      <c r="V65" s="8"/>
      <c r="W65" s="8"/>
      <c r="X65" s="8"/>
      <c r="Y65" s="8"/>
      <c r="Z65" s="8"/>
      <c r="AA65" s="8"/>
      <c r="AB65" s="8"/>
      <c r="AC65" s="8"/>
      <c r="AD65" s="8"/>
      <c r="AE65" s="8"/>
      <c r="AF65" s="8"/>
    </row>
    <row r="66" spans="1:32">
      <c r="A66" s="8"/>
      <c r="P66" s="8"/>
      <c r="Q66" s="8"/>
      <c r="R66" s="8"/>
      <c r="S66" s="8"/>
      <c r="T66" s="8"/>
      <c r="U66" s="8"/>
      <c r="V66" s="8"/>
      <c r="W66" s="8"/>
      <c r="X66" s="8"/>
      <c r="Y66" s="8"/>
      <c r="Z66" s="8"/>
      <c r="AA66" s="8"/>
      <c r="AB66" s="8"/>
      <c r="AC66" s="8"/>
      <c r="AD66" s="8"/>
      <c r="AE66" s="8"/>
      <c r="AF66" s="8"/>
    </row>
    <row r="67" spans="1:32">
      <c r="A67" s="8"/>
      <c r="P67" s="8"/>
      <c r="Q67" s="8"/>
      <c r="R67" s="8"/>
      <c r="S67" s="8"/>
      <c r="T67" s="8"/>
      <c r="U67" s="8"/>
      <c r="V67" s="8"/>
      <c r="W67" s="8"/>
      <c r="X67" s="8"/>
      <c r="Y67" s="8"/>
      <c r="Z67" s="8"/>
      <c r="AA67" s="8"/>
      <c r="AB67" s="8"/>
      <c r="AC67" s="8"/>
      <c r="AD67" s="8"/>
      <c r="AE67" s="8"/>
      <c r="AF67" s="8"/>
    </row>
    <row r="68" spans="1:32">
      <c r="A68" s="8"/>
      <c r="P68" s="8"/>
      <c r="Q68" s="8"/>
      <c r="R68" s="8"/>
      <c r="S68" s="8"/>
      <c r="T68" s="8"/>
      <c r="U68" s="8"/>
      <c r="V68" s="8"/>
      <c r="W68" s="8"/>
      <c r="X68" s="8"/>
      <c r="Y68" s="8"/>
      <c r="Z68" s="8"/>
      <c r="AA68" s="8"/>
      <c r="AB68" s="8"/>
      <c r="AC68" s="8"/>
      <c r="AD68" s="8"/>
      <c r="AE68" s="8"/>
      <c r="AF68" s="8"/>
    </row>
    <row r="69" spans="1:32">
      <c r="A69" s="8"/>
      <c r="P69" s="8"/>
      <c r="Q69" s="8"/>
      <c r="R69" s="8"/>
      <c r="S69" s="8"/>
      <c r="T69" s="8"/>
      <c r="U69" s="8"/>
      <c r="V69" s="8"/>
      <c r="W69" s="8"/>
      <c r="X69" s="8"/>
      <c r="Y69" s="8"/>
      <c r="Z69" s="8"/>
      <c r="AA69" s="8"/>
      <c r="AB69" s="8"/>
      <c r="AC69" s="8"/>
      <c r="AD69" s="8"/>
      <c r="AE69" s="8"/>
      <c r="AF69" s="8"/>
    </row>
    <row r="70" spans="1:32">
      <c r="A70" s="8"/>
      <c r="P70" s="8"/>
      <c r="Q70" s="8"/>
      <c r="R70" s="8"/>
      <c r="S70" s="8"/>
      <c r="T70" s="8"/>
      <c r="U70" s="8"/>
      <c r="V70" s="8"/>
      <c r="W70" s="8"/>
      <c r="X70" s="8"/>
      <c r="Y70" s="8"/>
      <c r="Z70" s="8"/>
      <c r="AA70" s="8"/>
      <c r="AB70" s="8"/>
      <c r="AC70" s="8"/>
      <c r="AD70" s="8"/>
      <c r="AE70" s="8"/>
      <c r="AF70" s="8"/>
    </row>
    <row r="71" spans="1:32">
      <c r="A71" s="8"/>
      <c r="P71" s="8"/>
      <c r="Q71" s="8"/>
      <c r="R71" s="8"/>
      <c r="S71" s="8"/>
      <c r="T71" s="8"/>
      <c r="U71" s="8"/>
      <c r="V71" s="8"/>
      <c r="W71" s="8"/>
      <c r="X71" s="8"/>
      <c r="Y71" s="8"/>
      <c r="Z71" s="8"/>
      <c r="AA71" s="8"/>
      <c r="AB71" s="8"/>
      <c r="AC71" s="8"/>
      <c r="AD71" s="8"/>
      <c r="AE71" s="8"/>
      <c r="AF71" s="8"/>
    </row>
    <row r="72" spans="1:32">
      <c r="A72" s="8"/>
      <c r="P72" s="8"/>
      <c r="Q72" s="8"/>
      <c r="R72" s="8"/>
      <c r="S72" s="8"/>
      <c r="T72" s="8"/>
      <c r="U72" s="8"/>
      <c r="V72" s="8"/>
      <c r="W72" s="8"/>
      <c r="X72" s="8"/>
      <c r="Y72" s="8"/>
      <c r="Z72" s="8"/>
      <c r="AA72" s="8"/>
      <c r="AB72" s="8"/>
      <c r="AC72" s="8"/>
      <c r="AD72" s="8"/>
      <c r="AE72" s="8"/>
      <c r="AF72" s="8"/>
    </row>
    <row r="73" spans="1:32">
      <c r="A73" s="8"/>
      <c r="P73" s="8"/>
      <c r="Q73" s="8"/>
      <c r="R73" s="8"/>
      <c r="S73" s="8"/>
      <c r="T73" s="8"/>
      <c r="U73" s="8"/>
      <c r="V73" s="8"/>
      <c r="W73" s="8"/>
      <c r="X73" s="8"/>
      <c r="Y73" s="8"/>
      <c r="Z73" s="8"/>
      <c r="AA73" s="8"/>
      <c r="AB73" s="8"/>
      <c r="AC73" s="8"/>
      <c r="AD73" s="8"/>
      <c r="AE73" s="8"/>
      <c r="AF73" s="8"/>
    </row>
    <row r="74" spans="1:32">
      <c r="A74" s="8"/>
      <c r="P74" s="8"/>
      <c r="Q74" s="8"/>
      <c r="R74" s="8"/>
      <c r="S74" s="8"/>
      <c r="T74" s="8"/>
      <c r="U74" s="8"/>
      <c r="V74" s="8"/>
      <c r="W74" s="8"/>
      <c r="X74" s="8"/>
      <c r="Y74" s="8"/>
      <c r="Z74" s="8"/>
      <c r="AA74" s="8"/>
      <c r="AB74" s="8"/>
      <c r="AC74" s="8"/>
      <c r="AD74" s="8"/>
      <c r="AE74" s="8"/>
      <c r="AF74" s="8"/>
    </row>
    <row r="75" spans="1:32">
      <c r="A75" s="8"/>
      <c r="P75" s="8"/>
      <c r="Q75" s="8"/>
      <c r="R75" s="8"/>
      <c r="S75" s="8"/>
      <c r="T75" s="8"/>
      <c r="U75" s="8"/>
      <c r="V75" s="8"/>
      <c r="W75" s="8"/>
      <c r="X75" s="8"/>
      <c r="Y75" s="8"/>
      <c r="Z75" s="8"/>
      <c r="AA75" s="8"/>
      <c r="AB75" s="8"/>
      <c r="AC75" s="8"/>
      <c r="AD75" s="8"/>
      <c r="AE75" s="8"/>
      <c r="AF75" s="8"/>
    </row>
    <row r="76" spans="1:32">
      <c r="A76" s="8"/>
      <c r="P76" s="8"/>
      <c r="Q76" s="8"/>
      <c r="R76" s="8"/>
      <c r="S76" s="8"/>
      <c r="T76" s="8"/>
      <c r="U76" s="8"/>
      <c r="V76" s="8"/>
      <c r="W76" s="8"/>
      <c r="X76" s="8"/>
      <c r="Y76" s="8"/>
      <c r="Z76" s="8"/>
      <c r="AA76" s="8"/>
      <c r="AB76" s="8"/>
      <c r="AC76" s="8"/>
      <c r="AD76" s="8"/>
      <c r="AE76" s="8"/>
      <c r="AF76" s="8"/>
    </row>
    <row r="77" spans="1:32">
      <c r="A77" s="8"/>
      <c r="P77" s="8"/>
      <c r="Q77" s="8"/>
      <c r="R77" s="8"/>
      <c r="S77" s="8"/>
      <c r="T77" s="8"/>
      <c r="U77" s="8"/>
      <c r="V77" s="8"/>
      <c r="W77" s="8"/>
      <c r="X77" s="8"/>
      <c r="Y77" s="8"/>
      <c r="Z77" s="8"/>
      <c r="AA77" s="8"/>
      <c r="AB77" s="8"/>
      <c r="AC77" s="8"/>
      <c r="AD77" s="8"/>
      <c r="AE77" s="8"/>
      <c r="AF77" s="8"/>
    </row>
    <row r="78" spans="1:32">
      <c r="A78" s="8"/>
      <c r="P78" s="8"/>
      <c r="Q78" s="8"/>
      <c r="R78" s="8"/>
      <c r="S78" s="8"/>
      <c r="T78" s="8"/>
      <c r="U78" s="8"/>
      <c r="V78" s="8"/>
      <c r="W78" s="8"/>
      <c r="X78" s="8"/>
      <c r="Y78" s="8"/>
      <c r="Z78" s="8"/>
      <c r="AA78" s="8"/>
      <c r="AB78" s="8"/>
      <c r="AC78" s="8"/>
      <c r="AD78" s="8"/>
      <c r="AE78" s="8"/>
      <c r="AF78" s="8"/>
    </row>
    <row r="79" spans="1:32">
      <c r="A79" s="8"/>
      <c r="P79" s="8"/>
      <c r="Q79" s="8"/>
      <c r="R79" s="8"/>
      <c r="S79" s="8"/>
      <c r="T79" s="8"/>
      <c r="U79" s="8"/>
      <c r="V79" s="8"/>
      <c r="W79" s="8"/>
      <c r="X79" s="8"/>
      <c r="Y79" s="8"/>
      <c r="Z79" s="8"/>
      <c r="AA79" s="8"/>
      <c r="AB79" s="8"/>
      <c r="AC79" s="8"/>
      <c r="AD79" s="8"/>
      <c r="AE79" s="8"/>
      <c r="AF79" s="8"/>
    </row>
    <row r="80" spans="1:32">
      <c r="A80" s="8"/>
      <c r="P80" s="8"/>
      <c r="Q80" s="8"/>
      <c r="R80" s="8"/>
      <c r="S80" s="8"/>
      <c r="T80" s="8"/>
      <c r="U80" s="8"/>
      <c r="V80" s="8"/>
      <c r="W80" s="8"/>
      <c r="X80" s="8"/>
      <c r="Y80" s="8"/>
      <c r="Z80" s="8"/>
      <c r="AA80" s="8"/>
      <c r="AB80" s="8"/>
      <c r="AC80" s="8"/>
      <c r="AD80" s="8"/>
      <c r="AE80" s="8"/>
      <c r="AF80" s="8"/>
    </row>
    <row r="81" spans="1:32">
      <c r="A81" s="8"/>
      <c r="P81" s="8"/>
      <c r="Q81" s="8"/>
      <c r="R81" s="8"/>
      <c r="S81" s="8"/>
      <c r="T81" s="8"/>
      <c r="U81" s="8"/>
      <c r="V81" s="8"/>
      <c r="W81" s="8"/>
      <c r="X81" s="8"/>
      <c r="Y81" s="8"/>
      <c r="Z81" s="8"/>
      <c r="AA81" s="8"/>
      <c r="AB81" s="8"/>
      <c r="AC81" s="8"/>
      <c r="AD81" s="8"/>
      <c r="AE81" s="8"/>
      <c r="AF81" s="8"/>
    </row>
    <row r="82" spans="1:32">
      <c r="A82" s="8"/>
      <c r="P82" s="8"/>
      <c r="Q82" s="8"/>
      <c r="R82" s="8"/>
      <c r="S82" s="8"/>
      <c r="T82" s="8"/>
      <c r="U82" s="8"/>
      <c r="V82" s="8"/>
      <c r="W82" s="8"/>
      <c r="X82" s="8"/>
      <c r="Y82" s="8"/>
      <c r="Z82" s="8"/>
      <c r="AA82" s="8"/>
      <c r="AB82" s="8"/>
      <c r="AC82" s="8"/>
      <c r="AD82" s="8"/>
      <c r="AE82" s="8"/>
      <c r="AF82" s="8"/>
    </row>
    <row r="83" spans="1:32">
      <c r="A83" s="8"/>
      <c r="P83" s="8"/>
      <c r="Q83" s="8"/>
      <c r="R83" s="8"/>
      <c r="S83" s="8"/>
      <c r="T83" s="8"/>
      <c r="U83" s="8"/>
      <c r="V83" s="8"/>
      <c r="W83" s="8"/>
      <c r="X83" s="8"/>
      <c r="Y83" s="8"/>
      <c r="Z83" s="8"/>
      <c r="AA83" s="8"/>
      <c r="AB83" s="8"/>
      <c r="AC83" s="8"/>
      <c r="AD83" s="8"/>
      <c r="AE83" s="8"/>
      <c r="AF83" s="8"/>
    </row>
    <row r="84" spans="1:32">
      <c r="A84" s="8"/>
      <c r="P84" s="8"/>
      <c r="Q84" s="8"/>
      <c r="R84" s="8"/>
      <c r="S84" s="8"/>
      <c r="T84" s="8"/>
      <c r="U84" s="8"/>
      <c r="V84" s="8"/>
      <c r="W84" s="8"/>
      <c r="X84" s="8"/>
      <c r="Y84" s="8"/>
      <c r="Z84" s="8"/>
      <c r="AA84" s="8"/>
      <c r="AB84" s="8"/>
      <c r="AC84" s="8"/>
      <c r="AD84" s="8"/>
      <c r="AE84" s="8"/>
      <c r="AF84" s="8"/>
    </row>
    <row r="85" spans="1:32">
      <c r="A85" s="8"/>
      <c r="P85" s="8"/>
      <c r="Q85" s="8"/>
      <c r="R85" s="8"/>
      <c r="S85" s="8"/>
      <c r="T85" s="8"/>
      <c r="U85" s="8"/>
      <c r="V85" s="8"/>
      <c r="W85" s="8"/>
      <c r="X85" s="8"/>
      <c r="Y85" s="8"/>
      <c r="Z85" s="8"/>
      <c r="AA85" s="8"/>
      <c r="AB85" s="8"/>
      <c r="AC85" s="8"/>
      <c r="AD85" s="8"/>
      <c r="AE85" s="8"/>
      <c r="AF85" s="8"/>
    </row>
    <row r="86" spans="1:32">
      <c r="A86" s="8"/>
      <c r="P86" s="8"/>
      <c r="Q86" s="8"/>
      <c r="R86" s="8"/>
      <c r="S86" s="8"/>
      <c r="T86" s="8"/>
      <c r="U86" s="8"/>
      <c r="V86" s="8"/>
      <c r="W86" s="8"/>
      <c r="X86" s="8"/>
      <c r="Y86" s="8"/>
      <c r="Z86" s="8"/>
      <c r="AA86" s="8"/>
      <c r="AB86" s="8"/>
      <c r="AC86" s="8"/>
      <c r="AD86" s="8"/>
      <c r="AE86" s="8"/>
      <c r="AF86" s="8"/>
    </row>
    <row r="87" spans="1:32">
      <c r="A87" s="8"/>
      <c r="P87" s="8"/>
      <c r="Q87" s="8"/>
      <c r="R87" s="8"/>
      <c r="S87" s="8"/>
      <c r="T87" s="8"/>
      <c r="U87" s="8"/>
      <c r="V87" s="8"/>
      <c r="W87" s="8"/>
      <c r="X87" s="8"/>
      <c r="Y87" s="8"/>
      <c r="Z87" s="8"/>
      <c r="AA87" s="8"/>
      <c r="AB87" s="8"/>
      <c r="AC87" s="8"/>
      <c r="AD87" s="8"/>
      <c r="AE87" s="8"/>
      <c r="AF87" s="8"/>
    </row>
    <row r="88" spans="1:32">
      <c r="A88" s="8"/>
      <c r="P88" s="8"/>
      <c r="Q88" s="8"/>
      <c r="R88" s="8"/>
      <c r="S88" s="8"/>
      <c r="T88" s="8"/>
      <c r="U88" s="8"/>
      <c r="V88" s="8"/>
      <c r="W88" s="8"/>
      <c r="X88" s="8"/>
      <c r="Y88" s="8"/>
      <c r="Z88" s="8"/>
      <c r="AA88" s="8"/>
      <c r="AB88" s="8"/>
      <c r="AC88" s="8"/>
      <c r="AD88" s="8"/>
      <c r="AE88" s="8"/>
      <c r="AF88" s="8"/>
    </row>
    <row r="89" spans="1:32">
      <c r="A89" s="8"/>
      <c r="P89" s="8"/>
      <c r="Q89" s="8"/>
      <c r="R89" s="8"/>
      <c r="S89" s="8"/>
      <c r="T89" s="8"/>
      <c r="U89" s="8"/>
      <c r="V89" s="8"/>
      <c r="W89" s="8"/>
      <c r="X89" s="8"/>
      <c r="Y89" s="8"/>
      <c r="Z89" s="8"/>
      <c r="AA89" s="8"/>
      <c r="AB89" s="8"/>
      <c r="AC89" s="8"/>
      <c r="AD89" s="8"/>
      <c r="AE89" s="8"/>
      <c r="AF89" s="8"/>
    </row>
    <row r="90" spans="1:32">
      <c r="A90" s="8"/>
      <c r="P90" s="8"/>
      <c r="Q90" s="8"/>
      <c r="R90" s="8"/>
      <c r="S90" s="8"/>
      <c r="T90" s="8"/>
      <c r="U90" s="8"/>
      <c r="V90" s="8"/>
      <c r="W90" s="8"/>
      <c r="X90" s="8"/>
      <c r="Y90" s="8"/>
      <c r="Z90" s="8"/>
      <c r="AA90" s="8"/>
      <c r="AB90" s="8"/>
      <c r="AC90" s="8"/>
      <c r="AD90" s="8"/>
      <c r="AE90" s="8"/>
      <c r="AF90" s="8"/>
    </row>
    <row r="91" spans="1:32">
      <c r="A91" s="8"/>
      <c r="P91" s="8"/>
      <c r="Q91" s="8"/>
      <c r="R91" s="8"/>
      <c r="S91" s="8"/>
      <c r="T91" s="8"/>
      <c r="U91" s="8"/>
      <c r="V91" s="8"/>
      <c r="W91" s="8"/>
      <c r="X91" s="8"/>
      <c r="Y91" s="8"/>
      <c r="Z91" s="8"/>
      <c r="AA91" s="8"/>
      <c r="AB91" s="8"/>
      <c r="AC91" s="8"/>
      <c r="AD91" s="8"/>
      <c r="AE91" s="8"/>
      <c r="AF91" s="8"/>
    </row>
    <row r="92" spans="1:32">
      <c r="A92" s="8"/>
      <c r="P92" s="8"/>
      <c r="Q92" s="8"/>
      <c r="R92" s="8"/>
      <c r="S92" s="8"/>
      <c r="T92" s="8"/>
      <c r="U92" s="8"/>
      <c r="V92" s="8"/>
      <c r="W92" s="8"/>
      <c r="X92" s="8"/>
      <c r="Y92" s="8"/>
      <c r="Z92" s="8"/>
      <c r="AA92" s="8"/>
      <c r="AB92" s="8"/>
      <c r="AC92" s="8"/>
      <c r="AD92" s="8"/>
      <c r="AE92" s="8"/>
      <c r="AF92" s="8"/>
    </row>
    <row r="93" spans="1:32">
      <c r="A93" s="8"/>
      <c r="P93" s="8"/>
      <c r="Q93" s="8"/>
      <c r="R93" s="8"/>
      <c r="S93" s="8"/>
      <c r="T93" s="8"/>
      <c r="U93" s="8"/>
      <c r="V93" s="8"/>
      <c r="W93" s="8"/>
      <c r="X93" s="8"/>
      <c r="Y93" s="8"/>
      <c r="Z93" s="8"/>
      <c r="AA93" s="8"/>
      <c r="AB93" s="8"/>
      <c r="AC93" s="8"/>
      <c r="AD93" s="8"/>
      <c r="AE93" s="8"/>
      <c r="AF93" s="8"/>
    </row>
    <row r="94" spans="1:32">
      <c r="A94" s="8"/>
      <c r="P94" s="8"/>
      <c r="Q94" s="8"/>
      <c r="R94" s="8"/>
      <c r="S94" s="8"/>
      <c r="T94" s="8"/>
      <c r="U94" s="8"/>
      <c r="V94" s="8"/>
      <c r="W94" s="8"/>
      <c r="X94" s="8"/>
      <c r="Y94" s="8"/>
      <c r="Z94" s="8"/>
      <c r="AA94" s="8"/>
      <c r="AB94" s="8"/>
      <c r="AC94" s="8"/>
      <c r="AD94" s="8"/>
      <c r="AE94" s="8"/>
      <c r="AF94" s="8"/>
    </row>
    <row r="95" spans="1:32">
      <c r="A95" s="8"/>
      <c r="P95" s="8"/>
      <c r="Q95" s="8"/>
      <c r="R95" s="8"/>
      <c r="S95" s="8"/>
      <c r="T95" s="8"/>
      <c r="U95" s="8"/>
      <c r="V95" s="8"/>
      <c r="W95" s="8"/>
      <c r="X95" s="8"/>
      <c r="Y95" s="8"/>
      <c r="Z95" s="8"/>
      <c r="AA95" s="8"/>
      <c r="AB95" s="8"/>
      <c r="AC95" s="8"/>
      <c r="AD95" s="8"/>
      <c r="AE95" s="8"/>
      <c r="AF95" s="8"/>
    </row>
    <row r="96" spans="1:32">
      <c r="A96" s="8"/>
      <c r="P96" s="8"/>
      <c r="Q96" s="8"/>
      <c r="R96" s="8"/>
      <c r="S96" s="8"/>
      <c r="T96" s="8"/>
      <c r="U96" s="8"/>
      <c r="V96" s="8"/>
      <c r="W96" s="8"/>
      <c r="X96" s="8"/>
      <c r="Y96" s="8"/>
      <c r="Z96" s="8"/>
      <c r="AA96" s="8"/>
      <c r="AB96" s="8"/>
      <c r="AC96" s="8"/>
      <c r="AD96" s="8"/>
      <c r="AE96" s="8"/>
      <c r="AF96" s="8"/>
    </row>
    <row r="97" spans="1:32">
      <c r="A97" s="8"/>
      <c r="P97" s="8"/>
      <c r="Q97" s="8"/>
      <c r="R97" s="8"/>
      <c r="S97" s="8"/>
      <c r="T97" s="8"/>
      <c r="U97" s="8"/>
      <c r="V97" s="8"/>
      <c r="W97" s="8"/>
      <c r="X97" s="8"/>
      <c r="Y97" s="8"/>
      <c r="Z97" s="8"/>
      <c r="AA97" s="8"/>
      <c r="AB97" s="8"/>
      <c r="AC97" s="8"/>
      <c r="AD97" s="8"/>
      <c r="AE97" s="8"/>
      <c r="AF97" s="8"/>
    </row>
    <row r="98" spans="1:32">
      <c r="A98" s="8"/>
      <c r="P98" s="8"/>
      <c r="Q98" s="8"/>
      <c r="R98" s="8"/>
      <c r="S98" s="8"/>
      <c r="T98" s="8"/>
      <c r="U98" s="8"/>
      <c r="V98" s="8"/>
      <c r="W98" s="8"/>
      <c r="X98" s="8"/>
      <c r="Y98" s="8"/>
      <c r="Z98" s="8"/>
      <c r="AA98" s="8"/>
      <c r="AB98" s="8"/>
      <c r="AC98" s="8"/>
      <c r="AD98" s="8"/>
      <c r="AE98" s="8"/>
      <c r="AF98" s="8"/>
    </row>
    <row r="99" spans="1:32">
      <c r="A99" s="8"/>
      <c r="P99" s="8"/>
      <c r="Q99" s="8"/>
      <c r="R99" s="8"/>
      <c r="S99" s="8"/>
      <c r="T99" s="8"/>
      <c r="U99" s="8"/>
      <c r="V99" s="8"/>
      <c r="W99" s="8"/>
      <c r="X99" s="8"/>
      <c r="Y99" s="8"/>
      <c r="Z99" s="8"/>
      <c r="AA99" s="8"/>
      <c r="AB99" s="8"/>
      <c r="AC99" s="8"/>
      <c r="AD99" s="8"/>
      <c r="AE99" s="8"/>
      <c r="AF99" s="8"/>
    </row>
    <row r="100" spans="1:32">
      <c r="A100" s="8"/>
      <c r="P100" s="8"/>
      <c r="Q100" s="8"/>
      <c r="R100" s="8"/>
      <c r="S100" s="8"/>
      <c r="T100" s="8"/>
      <c r="U100" s="8"/>
      <c r="V100" s="8"/>
      <c r="W100" s="8"/>
      <c r="X100" s="8"/>
      <c r="Y100" s="8"/>
      <c r="Z100" s="8"/>
      <c r="AA100" s="8"/>
      <c r="AB100" s="8"/>
      <c r="AC100" s="8"/>
      <c r="AD100" s="8"/>
      <c r="AE100" s="8"/>
      <c r="AF100" s="8"/>
    </row>
    <row r="101" spans="1:32">
      <c r="A101" s="8"/>
      <c r="P101" s="8"/>
      <c r="Q101" s="8"/>
      <c r="R101" s="8"/>
      <c r="S101" s="8"/>
      <c r="T101" s="8"/>
      <c r="U101" s="8"/>
      <c r="V101" s="8"/>
      <c r="W101" s="8"/>
      <c r="X101" s="8"/>
      <c r="Y101" s="8"/>
      <c r="Z101" s="8"/>
      <c r="AA101" s="8"/>
      <c r="AB101" s="8"/>
      <c r="AC101" s="8"/>
      <c r="AD101" s="8"/>
      <c r="AE101" s="8"/>
      <c r="AF101" s="8"/>
    </row>
    <row r="102" spans="1:32">
      <c r="A102" s="8"/>
      <c r="P102" s="8"/>
      <c r="Q102" s="8"/>
      <c r="R102" s="8"/>
      <c r="S102" s="8"/>
      <c r="T102" s="8"/>
      <c r="U102" s="8"/>
      <c r="V102" s="8"/>
      <c r="W102" s="8"/>
      <c r="X102" s="8"/>
      <c r="Y102" s="8"/>
      <c r="Z102" s="8"/>
      <c r="AA102" s="8"/>
      <c r="AB102" s="8"/>
      <c r="AC102" s="8"/>
      <c r="AD102" s="8"/>
      <c r="AE102" s="8"/>
      <c r="AF102" s="8"/>
    </row>
    <row r="103" spans="1:32">
      <c r="A103" s="8"/>
      <c r="P103" s="8"/>
      <c r="Q103" s="8"/>
      <c r="R103" s="8"/>
      <c r="S103" s="8"/>
      <c r="T103" s="8"/>
      <c r="U103" s="8"/>
      <c r="V103" s="8"/>
      <c r="W103" s="8"/>
      <c r="X103" s="8"/>
      <c r="Y103" s="8"/>
      <c r="Z103" s="8"/>
      <c r="AA103" s="8"/>
      <c r="AB103" s="8"/>
      <c r="AC103" s="8"/>
      <c r="AD103" s="8"/>
      <c r="AE103" s="8"/>
      <c r="AF103" s="8"/>
    </row>
    <row r="104" spans="1:32">
      <c r="A104" s="8"/>
      <c r="P104" s="8"/>
      <c r="Q104" s="8"/>
      <c r="R104" s="8"/>
      <c r="S104" s="8"/>
      <c r="T104" s="8"/>
      <c r="U104" s="8"/>
      <c r="V104" s="8"/>
      <c r="W104" s="8"/>
      <c r="X104" s="8"/>
      <c r="Y104" s="8"/>
      <c r="Z104" s="8"/>
      <c r="AA104" s="8"/>
      <c r="AB104" s="8"/>
      <c r="AC104" s="8"/>
      <c r="AD104" s="8"/>
      <c r="AE104" s="8"/>
      <c r="AF104" s="8"/>
    </row>
    <row r="105" spans="1:32">
      <c r="A105" s="8"/>
      <c r="P105" s="8"/>
      <c r="Q105" s="8"/>
      <c r="R105" s="8"/>
      <c r="S105" s="8"/>
      <c r="T105" s="8"/>
      <c r="U105" s="8"/>
      <c r="V105" s="8"/>
      <c r="W105" s="8"/>
      <c r="X105" s="8"/>
      <c r="Y105" s="8"/>
      <c r="Z105" s="8"/>
      <c r="AA105" s="8"/>
      <c r="AB105" s="8"/>
      <c r="AC105" s="8"/>
      <c r="AD105" s="8"/>
      <c r="AE105" s="8"/>
      <c r="AF105" s="8"/>
    </row>
    <row r="106" spans="1:32">
      <c r="A106" s="8"/>
      <c r="P106" s="8"/>
      <c r="Q106" s="8"/>
      <c r="R106" s="8"/>
      <c r="S106" s="8"/>
      <c r="T106" s="8"/>
      <c r="U106" s="8"/>
      <c r="V106" s="8"/>
      <c r="W106" s="8"/>
      <c r="X106" s="8"/>
      <c r="Y106" s="8"/>
      <c r="Z106" s="8"/>
      <c r="AA106" s="8"/>
      <c r="AB106" s="8"/>
      <c r="AC106" s="8"/>
      <c r="AD106" s="8"/>
      <c r="AE106" s="8"/>
      <c r="AF106" s="8"/>
    </row>
    <row r="107" spans="1:32">
      <c r="A107" s="8"/>
      <c r="P107" s="8"/>
      <c r="Q107" s="8"/>
      <c r="R107" s="8"/>
      <c r="S107" s="8"/>
      <c r="T107" s="8"/>
      <c r="U107" s="8"/>
      <c r="V107" s="8"/>
      <c r="W107" s="8"/>
      <c r="X107" s="8"/>
      <c r="Y107" s="8"/>
      <c r="Z107" s="8"/>
      <c r="AA107" s="8"/>
      <c r="AB107" s="8"/>
      <c r="AC107" s="8"/>
      <c r="AD107" s="8"/>
      <c r="AE107" s="8"/>
      <c r="AF107" s="8"/>
    </row>
    <row r="108" spans="1:32">
      <c r="A108" s="8"/>
      <c r="P108" s="8"/>
      <c r="Q108" s="8"/>
      <c r="R108" s="8"/>
      <c r="S108" s="8"/>
      <c r="T108" s="8"/>
      <c r="U108" s="8"/>
      <c r="V108" s="8"/>
      <c r="W108" s="8"/>
      <c r="X108" s="8"/>
      <c r="Y108" s="8"/>
      <c r="Z108" s="8"/>
      <c r="AA108" s="8"/>
      <c r="AB108" s="8"/>
      <c r="AC108" s="8"/>
      <c r="AD108" s="8"/>
      <c r="AE108" s="8"/>
      <c r="AF108" s="8"/>
    </row>
    <row r="109" spans="1:32">
      <c r="A109" s="8"/>
      <c r="P109" s="8"/>
      <c r="Q109" s="8"/>
      <c r="R109" s="8"/>
      <c r="S109" s="8"/>
      <c r="T109" s="8"/>
      <c r="U109" s="8"/>
      <c r="V109" s="8"/>
      <c r="W109" s="8"/>
      <c r="X109" s="8"/>
      <c r="Y109" s="8"/>
      <c r="Z109" s="8"/>
      <c r="AA109" s="8"/>
      <c r="AB109" s="8"/>
      <c r="AC109" s="8"/>
      <c r="AD109" s="8"/>
      <c r="AE109" s="8"/>
      <c r="AF109" s="8"/>
    </row>
    <row r="110" spans="1:32">
      <c r="A110" s="8"/>
      <c r="P110" s="8"/>
      <c r="Q110" s="8"/>
      <c r="R110" s="8"/>
      <c r="S110" s="8"/>
      <c r="T110" s="8"/>
      <c r="U110" s="8"/>
      <c r="V110" s="8"/>
      <c r="W110" s="8"/>
      <c r="X110" s="8"/>
      <c r="Y110" s="8"/>
      <c r="Z110" s="8"/>
      <c r="AA110" s="8"/>
      <c r="AB110" s="8"/>
      <c r="AC110" s="8"/>
      <c r="AD110" s="8"/>
      <c r="AE110" s="8"/>
      <c r="AF110" s="8"/>
    </row>
    <row r="111" spans="1:32">
      <c r="A111" s="8"/>
      <c r="P111" s="8"/>
      <c r="Q111" s="8"/>
      <c r="R111" s="8"/>
      <c r="S111" s="8"/>
      <c r="T111" s="8"/>
      <c r="U111" s="8"/>
      <c r="V111" s="8"/>
      <c r="W111" s="8"/>
      <c r="X111" s="8"/>
      <c r="Y111" s="8"/>
      <c r="Z111" s="8"/>
      <c r="AA111" s="8"/>
      <c r="AB111" s="8"/>
      <c r="AC111" s="8"/>
      <c r="AD111" s="8"/>
      <c r="AE111" s="8"/>
      <c r="AF111" s="8"/>
    </row>
    <row r="112" spans="1:32">
      <c r="A112" s="8"/>
      <c r="P112" s="8"/>
      <c r="Q112" s="8"/>
      <c r="R112" s="8"/>
      <c r="S112" s="8"/>
      <c r="T112" s="8"/>
      <c r="U112" s="8"/>
      <c r="V112" s="8"/>
      <c r="W112" s="8"/>
      <c r="X112" s="8"/>
      <c r="Y112" s="8"/>
      <c r="Z112" s="8"/>
      <c r="AA112" s="8"/>
      <c r="AB112" s="8"/>
      <c r="AC112" s="8"/>
      <c r="AD112" s="8"/>
      <c r="AE112" s="8"/>
      <c r="AF112" s="8"/>
    </row>
    <row r="113" spans="1:32">
      <c r="A113" s="8"/>
      <c r="P113" s="8"/>
      <c r="Q113" s="8"/>
      <c r="R113" s="8"/>
      <c r="S113" s="8"/>
      <c r="T113" s="8"/>
      <c r="U113" s="8"/>
      <c r="V113" s="8"/>
      <c r="W113" s="8"/>
      <c r="X113" s="8"/>
      <c r="Y113" s="8"/>
      <c r="Z113" s="8"/>
      <c r="AA113" s="8"/>
      <c r="AB113" s="8"/>
      <c r="AC113" s="8"/>
      <c r="AD113" s="8"/>
      <c r="AE113" s="8"/>
      <c r="AF113" s="8"/>
    </row>
    <row r="114" spans="1:32">
      <c r="A114" s="8"/>
      <c r="P114" s="8"/>
      <c r="Q114" s="8"/>
      <c r="R114" s="8"/>
      <c r="S114" s="8"/>
      <c r="T114" s="8"/>
      <c r="U114" s="8"/>
      <c r="V114" s="8"/>
      <c r="W114" s="8"/>
      <c r="X114" s="8"/>
      <c r="Y114" s="8"/>
      <c r="Z114" s="8"/>
      <c r="AA114" s="8"/>
      <c r="AB114" s="8"/>
      <c r="AC114" s="8"/>
      <c r="AD114" s="8"/>
      <c r="AE114" s="8"/>
      <c r="AF114" s="8"/>
    </row>
    <row r="115" spans="1:32">
      <c r="A115" s="8"/>
      <c r="P115" s="8"/>
      <c r="Q115" s="8"/>
      <c r="R115" s="8"/>
      <c r="S115" s="8"/>
      <c r="T115" s="8"/>
      <c r="U115" s="8"/>
      <c r="V115" s="8"/>
      <c r="W115" s="8"/>
      <c r="X115" s="8"/>
      <c r="Y115" s="8"/>
      <c r="Z115" s="8"/>
      <c r="AA115" s="8"/>
      <c r="AB115" s="8"/>
      <c r="AC115" s="8"/>
      <c r="AD115" s="8"/>
      <c r="AE115" s="8"/>
      <c r="AF115" s="8"/>
    </row>
    <row r="116" spans="1:32">
      <c r="A116" s="8"/>
      <c r="P116" s="8"/>
      <c r="Q116" s="8"/>
      <c r="R116" s="8"/>
      <c r="S116" s="8"/>
      <c r="T116" s="8"/>
      <c r="U116" s="8"/>
      <c r="V116" s="8"/>
      <c r="W116" s="8"/>
      <c r="X116" s="8"/>
      <c r="Y116" s="8"/>
      <c r="Z116" s="8"/>
      <c r="AA116" s="8"/>
      <c r="AB116" s="8"/>
      <c r="AC116" s="8"/>
      <c r="AD116" s="8"/>
      <c r="AE116" s="8"/>
      <c r="AF116" s="8"/>
    </row>
    <row r="117" spans="1:32">
      <c r="A117" s="8"/>
      <c r="P117" s="8"/>
      <c r="Q117" s="8"/>
      <c r="R117" s="8"/>
      <c r="S117" s="8"/>
      <c r="T117" s="8"/>
      <c r="U117" s="8"/>
      <c r="V117" s="8"/>
      <c r="W117" s="8"/>
      <c r="X117" s="8"/>
      <c r="Y117" s="8"/>
      <c r="Z117" s="8"/>
      <c r="AA117" s="8"/>
      <c r="AB117" s="8"/>
      <c r="AC117" s="8"/>
      <c r="AD117" s="8"/>
      <c r="AE117" s="8"/>
      <c r="AF117" s="8"/>
    </row>
    <row r="118" spans="1:32">
      <c r="A118" s="8"/>
      <c r="P118" s="8"/>
      <c r="Q118" s="8"/>
      <c r="R118" s="8"/>
      <c r="S118" s="8"/>
      <c r="T118" s="8"/>
      <c r="U118" s="8"/>
      <c r="V118" s="8"/>
      <c r="W118" s="8"/>
      <c r="X118" s="8"/>
      <c r="Y118" s="8"/>
      <c r="Z118" s="8"/>
      <c r="AA118" s="8"/>
      <c r="AB118" s="8"/>
      <c r="AC118" s="8"/>
      <c r="AD118" s="8"/>
      <c r="AE118" s="8"/>
      <c r="AF118" s="8"/>
    </row>
    <row r="119" spans="1:32">
      <c r="A119" s="8"/>
      <c r="P119" s="8"/>
      <c r="Q119" s="8"/>
      <c r="R119" s="8"/>
      <c r="S119" s="8"/>
      <c r="T119" s="8"/>
      <c r="U119" s="8"/>
      <c r="V119" s="8"/>
      <c r="W119" s="8"/>
      <c r="X119" s="8"/>
      <c r="Y119" s="8"/>
      <c r="Z119" s="8"/>
      <c r="AA119" s="8"/>
      <c r="AB119" s="8"/>
      <c r="AC119" s="8"/>
      <c r="AD119" s="8"/>
      <c r="AE119" s="8"/>
      <c r="AF119" s="8"/>
    </row>
    <row r="120" spans="1:32">
      <c r="A120" s="8"/>
      <c r="P120" s="8"/>
      <c r="Q120" s="8"/>
      <c r="R120" s="8"/>
      <c r="S120" s="8"/>
      <c r="T120" s="8"/>
      <c r="U120" s="8"/>
      <c r="V120" s="8"/>
      <c r="W120" s="8"/>
      <c r="X120" s="8"/>
      <c r="Y120" s="8"/>
      <c r="Z120" s="8"/>
      <c r="AA120" s="8"/>
      <c r="AB120" s="8"/>
      <c r="AC120" s="8"/>
      <c r="AD120" s="8"/>
      <c r="AE120" s="8"/>
      <c r="AF120" s="8"/>
    </row>
    <row r="121" spans="1:32">
      <c r="A121" s="8"/>
      <c r="P121" s="8"/>
      <c r="Q121" s="8"/>
      <c r="R121" s="8"/>
      <c r="S121" s="8"/>
      <c r="T121" s="8"/>
      <c r="U121" s="8"/>
      <c r="V121" s="8"/>
      <c r="W121" s="8"/>
      <c r="X121" s="8"/>
      <c r="Y121" s="8"/>
      <c r="Z121" s="8"/>
      <c r="AA121" s="8"/>
      <c r="AB121" s="8"/>
      <c r="AC121" s="8"/>
      <c r="AD121" s="8"/>
      <c r="AE121" s="8"/>
      <c r="AF121" s="8"/>
    </row>
    <row r="122" spans="1:32">
      <c r="A122" s="8"/>
      <c r="P122" s="8"/>
      <c r="Q122" s="8"/>
      <c r="R122" s="8"/>
      <c r="S122" s="8"/>
      <c r="T122" s="8"/>
      <c r="U122" s="8"/>
      <c r="V122" s="8"/>
      <c r="W122" s="8"/>
      <c r="X122" s="8"/>
      <c r="Y122" s="8"/>
      <c r="Z122" s="8"/>
      <c r="AA122" s="8"/>
      <c r="AB122" s="8"/>
      <c r="AC122" s="8"/>
      <c r="AD122" s="8"/>
      <c r="AE122" s="8"/>
      <c r="AF122" s="8"/>
    </row>
    <row r="123" spans="1:32">
      <c r="A123" s="8"/>
      <c r="P123" s="8"/>
      <c r="Q123" s="8"/>
      <c r="R123" s="8"/>
      <c r="S123" s="8"/>
      <c r="T123" s="8"/>
      <c r="U123" s="8"/>
      <c r="V123" s="8"/>
      <c r="W123" s="8"/>
      <c r="X123" s="8"/>
      <c r="Y123" s="8"/>
      <c r="Z123" s="8"/>
      <c r="AA123" s="8"/>
      <c r="AB123" s="8"/>
      <c r="AC123" s="8"/>
      <c r="AD123" s="8"/>
      <c r="AE123" s="8"/>
      <c r="AF123" s="8"/>
    </row>
    <row r="124" spans="1:32">
      <c r="A124" s="8"/>
      <c r="P124" s="8"/>
      <c r="Q124" s="8"/>
      <c r="R124" s="8"/>
      <c r="S124" s="8"/>
      <c r="T124" s="8"/>
      <c r="U124" s="8"/>
      <c r="V124" s="8"/>
      <c r="W124" s="8"/>
      <c r="X124" s="8"/>
      <c r="Y124" s="8"/>
      <c r="Z124" s="8"/>
      <c r="AA124" s="8"/>
      <c r="AB124" s="8"/>
      <c r="AC124" s="8"/>
      <c r="AD124" s="8"/>
      <c r="AE124" s="8"/>
      <c r="AF124" s="8"/>
    </row>
    <row r="125" spans="1:32">
      <c r="A125" s="8"/>
      <c r="P125" s="8"/>
      <c r="Q125" s="8"/>
      <c r="R125" s="8"/>
      <c r="S125" s="8"/>
      <c r="T125" s="8"/>
      <c r="U125" s="8"/>
      <c r="V125" s="8"/>
      <c r="W125" s="8"/>
      <c r="X125" s="8"/>
      <c r="Y125" s="8"/>
      <c r="Z125" s="8"/>
      <c r="AA125" s="8"/>
      <c r="AB125" s="8"/>
      <c r="AC125" s="8"/>
      <c r="AD125" s="8"/>
      <c r="AE125" s="8"/>
      <c r="AF125" s="8"/>
    </row>
    <row r="126" spans="1:32">
      <c r="A126" s="8"/>
      <c r="P126" s="8"/>
      <c r="Q126" s="8"/>
      <c r="R126" s="8"/>
      <c r="S126" s="8"/>
      <c r="T126" s="8"/>
      <c r="U126" s="8"/>
      <c r="V126" s="8"/>
      <c r="W126" s="8"/>
      <c r="X126" s="8"/>
      <c r="Y126" s="8"/>
      <c r="Z126" s="8"/>
      <c r="AA126" s="8"/>
      <c r="AB126" s="8"/>
      <c r="AC126" s="8"/>
      <c r="AD126" s="8"/>
      <c r="AE126" s="8"/>
      <c r="AF126" s="8"/>
    </row>
    <row r="127" spans="1:32">
      <c r="A127" s="8"/>
      <c r="P127" s="8"/>
      <c r="Q127" s="8"/>
      <c r="R127" s="8"/>
      <c r="S127" s="8"/>
      <c r="T127" s="8"/>
      <c r="U127" s="8"/>
      <c r="V127" s="8"/>
      <c r="W127" s="8"/>
      <c r="X127" s="8"/>
      <c r="Y127" s="8"/>
      <c r="Z127" s="8"/>
      <c r="AA127" s="8"/>
      <c r="AB127" s="8"/>
      <c r="AC127" s="8"/>
      <c r="AD127" s="8"/>
      <c r="AE127" s="8"/>
      <c r="AF127" s="8"/>
    </row>
    <row r="128" spans="1:32">
      <c r="A128" s="8"/>
      <c r="P128" s="8"/>
      <c r="Q128" s="8"/>
      <c r="R128" s="8"/>
      <c r="S128" s="8"/>
      <c r="T128" s="8"/>
      <c r="U128" s="8"/>
      <c r="V128" s="8"/>
      <c r="W128" s="8"/>
      <c r="X128" s="8"/>
      <c r="Y128" s="8"/>
      <c r="Z128" s="8"/>
      <c r="AA128" s="8"/>
      <c r="AB128" s="8"/>
      <c r="AC128" s="8"/>
      <c r="AD128" s="8"/>
      <c r="AE128" s="8"/>
      <c r="AF128" s="8"/>
    </row>
    <row r="129" spans="1:32">
      <c r="A129" s="8"/>
      <c r="P129" s="8"/>
      <c r="Q129" s="8"/>
      <c r="R129" s="8"/>
      <c r="S129" s="8"/>
      <c r="T129" s="8"/>
      <c r="U129" s="8"/>
      <c r="V129" s="8"/>
      <c r="W129" s="8"/>
      <c r="X129" s="8"/>
      <c r="Y129" s="8"/>
      <c r="Z129" s="8"/>
      <c r="AA129" s="8"/>
      <c r="AB129" s="8"/>
      <c r="AC129" s="8"/>
      <c r="AD129" s="8"/>
      <c r="AE129" s="8"/>
      <c r="AF129" s="8"/>
    </row>
    <row r="130" spans="1:32">
      <c r="A130" s="8"/>
      <c r="P130" s="8"/>
      <c r="Q130" s="8"/>
      <c r="R130" s="8"/>
      <c r="S130" s="8"/>
      <c r="T130" s="8"/>
      <c r="U130" s="8"/>
      <c r="V130" s="8"/>
      <c r="W130" s="8"/>
      <c r="X130" s="8"/>
      <c r="Y130" s="8"/>
      <c r="Z130" s="8"/>
      <c r="AA130" s="8"/>
      <c r="AB130" s="8"/>
      <c r="AC130" s="8"/>
      <c r="AD130" s="8"/>
      <c r="AE130" s="8"/>
      <c r="AF130" s="8"/>
    </row>
    <row r="131" spans="1:32">
      <c r="A131" s="8"/>
      <c r="P131" s="8"/>
      <c r="Q131" s="8"/>
      <c r="R131" s="8"/>
      <c r="S131" s="8"/>
      <c r="T131" s="8"/>
      <c r="U131" s="8"/>
      <c r="V131" s="8"/>
      <c r="W131" s="8"/>
      <c r="X131" s="8"/>
      <c r="Y131" s="8"/>
      <c r="Z131" s="8"/>
      <c r="AA131" s="8"/>
      <c r="AB131" s="8"/>
      <c r="AC131" s="8"/>
      <c r="AD131" s="8"/>
      <c r="AE131" s="8"/>
      <c r="AF131" s="8"/>
    </row>
    <row r="132" spans="1:32">
      <c r="A132" s="8"/>
      <c r="P132" s="8"/>
      <c r="Q132" s="8"/>
      <c r="R132" s="8"/>
      <c r="S132" s="8"/>
      <c r="T132" s="8"/>
      <c r="U132" s="8"/>
      <c r="V132" s="8"/>
      <c r="W132" s="8"/>
      <c r="X132" s="8"/>
      <c r="Y132" s="8"/>
      <c r="Z132" s="8"/>
      <c r="AA132" s="8"/>
      <c r="AB132" s="8"/>
      <c r="AC132" s="8"/>
      <c r="AD132" s="8"/>
      <c r="AE132" s="8"/>
      <c r="AF132" s="8"/>
    </row>
    <row r="133" spans="1:32">
      <c r="A133" s="8"/>
      <c r="P133" s="8"/>
      <c r="Q133" s="8"/>
      <c r="R133" s="8"/>
      <c r="S133" s="8"/>
      <c r="T133" s="8"/>
      <c r="U133" s="8"/>
      <c r="V133" s="8"/>
      <c r="W133" s="8"/>
      <c r="X133" s="8"/>
      <c r="Y133" s="8"/>
      <c r="Z133" s="8"/>
      <c r="AA133" s="8"/>
      <c r="AB133" s="8"/>
      <c r="AC133" s="8"/>
      <c r="AD133" s="8"/>
      <c r="AE133" s="8"/>
      <c r="AF133" s="8"/>
    </row>
    <row r="134" spans="1:32">
      <c r="A134" s="8"/>
      <c r="P134" s="8"/>
      <c r="Q134" s="8"/>
      <c r="R134" s="8"/>
      <c r="S134" s="8"/>
      <c r="T134" s="8"/>
      <c r="U134" s="8"/>
      <c r="V134" s="8"/>
      <c r="W134" s="8"/>
      <c r="X134" s="8"/>
      <c r="Y134" s="8"/>
      <c r="Z134" s="8"/>
      <c r="AA134" s="8"/>
      <c r="AB134" s="8"/>
      <c r="AC134" s="8"/>
      <c r="AD134" s="8"/>
      <c r="AE134" s="8"/>
      <c r="AF134" s="8"/>
    </row>
    <row r="135" spans="1:32">
      <c r="A135" s="8"/>
      <c r="P135" s="8"/>
      <c r="Q135" s="8"/>
      <c r="R135" s="8"/>
      <c r="S135" s="8"/>
      <c r="T135" s="8"/>
      <c r="U135" s="8"/>
      <c r="V135" s="8"/>
      <c r="W135" s="8"/>
      <c r="X135" s="8"/>
      <c r="Y135" s="8"/>
      <c r="Z135" s="8"/>
      <c r="AA135" s="8"/>
      <c r="AB135" s="8"/>
      <c r="AC135" s="8"/>
      <c r="AD135" s="8"/>
      <c r="AE135" s="8"/>
      <c r="AF135" s="8"/>
    </row>
    <row r="136" spans="1:32">
      <c r="A136" s="8"/>
      <c r="P136" s="8"/>
      <c r="Q136" s="8"/>
      <c r="R136" s="8"/>
      <c r="S136" s="8"/>
      <c r="T136" s="8"/>
      <c r="U136" s="8"/>
      <c r="V136" s="8"/>
      <c r="W136" s="8"/>
      <c r="X136" s="8"/>
      <c r="Y136" s="8"/>
      <c r="Z136" s="8"/>
      <c r="AA136" s="8"/>
      <c r="AB136" s="8"/>
      <c r="AC136" s="8"/>
      <c r="AD136" s="8"/>
      <c r="AE136" s="8"/>
      <c r="AF136" s="8"/>
    </row>
    <row r="137" spans="1:32">
      <c r="A137" s="8"/>
      <c r="P137" s="8"/>
      <c r="Q137" s="8"/>
      <c r="R137" s="8"/>
      <c r="S137" s="8"/>
      <c r="T137" s="8"/>
      <c r="U137" s="8"/>
      <c r="V137" s="8"/>
      <c r="W137" s="8"/>
      <c r="X137" s="8"/>
      <c r="Y137" s="8"/>
      <c r="Z137" s="8"/>
      <c r="AA137" s="8"/>
      <c r="AB137" s="8"/>
      <c r="AC137" s="8"/>
      <c r="AD137" s="8"/>
      <c r="AE137" s="8"/>
      <c r="AF137" s="8"/>
    </row>
    <row r="138" spans="1:32">
      <c r="A138" s="8"/>
      <c r="P138" s="8"/>
      <c r="Q138" s="8"/>
      <c r="R138" s="8"/>
      <c r="S138" s="8"/>
      <c r="T138" s="8"/>
      <c r="U138" s="8"/>
      <c r="V138" s="8"/>
      <c r="W138" s="8"/>
      <c r="X138" s="8"/>
      <c r="Y138" s="8"/>
      <c r="Z138" s="8"/>
      <c r="AA138" s="8"/>
      <c r="AB138" s="8"/>
      <c r="AC138" s="8"/>
      <c r="AD138" s="8"/>
      <c r="AE138" s="8"/>
      <c r="AF138" s="8"/>
    </row>
    <row r="139" spans="1:32">
      <c r="A139" s="8"/>
      <c r="P139" s="8"/>
      <c r="Q139" s="8"/>
      <c r="R139" s="8"/>
      <c r="S139" s="8"/>
      <c r="T139" s="8"/>
      <c r="U139" s="8"/>
      <c r="V139" s="8"/>
      <c r="W139" s="8"/>
      <c r="X139" s="8"/>
      <c r="Y139" s="8"/>
      <c r="Z139" s="8"/>
      <c r="AA139" s="8"/>
      <c r="AB139" s="8"/>
      <c r="AC139" s="8"/>
      <c r="AD139" s="8"/>
      <c r="AE139" s="8"/>
      <c r="AF139" s="8"/>
    </row>
    <row r="140" spans="1:32">
      <c r="A140" s="8"/>
      <c r="P140" s="8"/>
      <c r="Q140" s="8"/>
      <c r="R140" s="8"/>
      <c r="S140" s="8"/>
      <c r="T140" s="8"/>
      <c r="U140" s="8"/>
      <c r="V140" s="8"/>
      <c r="W140" s="8"/>
      <c r="X140" s="8"/>
      <c r="Y140" s="8"/>
      <c r="Z140" s="8"/>
      <c r="AA140" s="8"/>
      <c r="AB140" s="8"/>
      <c r="AC140" s="8"/>
      <c r="AD140" s="8"/>
      <c r="AE140" s="8"/>
      <c r="AF140" s="8"/>
    </row>
    <row r="141" spans="1:32">
      <c r="A141" s="8"/>
      <c r="P141" s="8"/>
      <c r="Q141" s="8"/>
      <c r="R141" s="8"/>
      <c r="S141" s="8"/>
      <c r="T141" s="8"/>
      <c r="U141" s="8"/>
      <c r="V141" s="8"/>
      <c r="W141" s="8"/>
      <c r="X141" s="8"/>
      <c r="Y141" s="8"/>
      <c r="Z141" s="8"/>
      <c r="AA141" s="8"/>
      <c r="AB141" s="8"/>
      <c r="AC141" s="8"/>
      <c r="AD141" s="8"/>
      <c r="AE141" s="8"/>
      <c r="AF141" s="8"/>
    </row>
    <row r="142" spans="1:32">
      <c r="A142" s="8"/>
      <c r="P142" s="8"/>
      <c r="Q142" s="8"/>
      <c r="R142" s="8"/>
      <c r="S142" s="8"/>
      <c r="T142" s="8"/>
      <c r="U142" s="8"/>
      <c r="V142" s="8"/>
      <c r="W142" s="8"/>
      <c r="X142" s="8"/>
      <c r="Y142" s="8"/>
      <c r="Z142" s="8"/>
      <c r="AA142" s="8"/>
      <c r="AB142" s="8"/>
      <c r="AC142" s="8"/>
      <c r="AD142" s="8"/>
      <c r="AE142" s="8"/>
      <c r="AF142" s="8"/>
    </row>
    <row r="143" spans="1:32">
      <c r="A143" s="8"/>
      <c r="P143" s="8"/>
      <c r="Q143" s="8"/>
      <c r="R143" s="8"/>
      <c r="S143" s="8"/>
      <c r="T143" s="8"/>
      <c r="U143" s="8"/>
      <c r="V143" s="8"/>
      <c r="W143" s="8"/>
      <c r="X143" s="8"/>
      <c r="Y143" s="8"/>
      <c r="Z143" s="8"/>
      <c r="AA143" s="8"/>
      <c r="AB143" s="8"/>
      <c r="AC143" s="8"/>
      <c r="AD143" s="8"/>
      <c r="AE143" s="8"/>
      <c r="AF143" s="8"/>
    </row>
    <row r="144" spans="1:32">
      <c r="A144" s="8"/>
      <c r="P144" s="8"/>
      <c r="Q144" s="8"/>
      <c r="R144" s="8"/>
      <c r="S144" s="8"/>
      <c r="T144" s="8"/>
      <c r="U144" s="8"/>
      <c r="V144" s="8"/>
      <c r="W144" s="8"/>
      <c r="X144" s="8"/>
      <c r="Y144" s="8"/>
      <c r="Z144" s="8"/>
      <c r="AA144" s="8"/>
      <c r="AB144" s="8"/>
      <c r="AC144" s="8"/>
      <c r="AD144" s="8"/>
      <c r="AE144" s="8"/>
      <c r="AF144" s="8"/>
    </row>
    <row r="145" spans="1:32">
      <c r="A145" s="8"/>
      <c r="P145" s="8"/>
      <c r="Q145" s="8"/>
      <c r="R145" s="8"/>
      <c r="S145" s="8"/>
      <c r="T145" s="8"/>
      <c r="U145" s="8"/>
      <c r="V145" s="8"/>
      <c r="W145" s="8"/>
      <c r="X145" s="8"/>
      <c r="Y145" s="8"/>
      <c r="Z145" s="8"/>
      <c r="AA145" s="8"/>
      <c r="AB145" s="8"/>
      <c r="AC145" s="8"/>
      <c r="AD145" s="8"/>
      <c r="AE145" s="8"/>
      <c r="AF145" s="8"/>
    </row>
    <row r="146" spans="1:32">
      <c r="A146" s="8"/>
      <c r="P146" s="8"/>
      <c r="Q146" s="8"/>
      <c r="R146" s="8"/>
      <c r="S146" s="8"/>
      <c r="T146" s="8"/>
      <c r="U146" s="8"/>
      <c r="V146" s="8"/>
      <c r="W146" s="8"/>
      <c r="X146" s="8"/>
      <c r="Y146" s="8"/>
      <c r="Z146" s="8"/>
      <c r="AA146" s="8"/>
      <c r="AB146" s="8"/>
      <c r="AC146" s="8"/>
      <c r="AD146" s="8"/>
      <c r="AE146" s="8"/>
      <c r="AF146" s="8"/>
    </row>
    <row r="147" spans="1:32">
      <c r="A147" s="8"/>
      <c r="P147" s="8"/>
      <c r="Q147" s="8"/>
      <c r="R147" s="8"/>
      <c r="S147" s="8"/>
      <c r="T147" s="8"/>
      <c r="U147" s="8"/>
      <c r="V147" s="8"/>
      <c r="W147" s="8"/>
      <c r="X147" s="8"/>
      <c r="Y147" s="8"/>
      <c r="Z147" s="8"/>
      <c r="AA147" s="8"/>
      <c r="AB147" s="8"/>
      <c r="AC147" s="8"/>
      <c r="AD147" s="8"/>
      <c r="AE147" s="8"/>
      <c r="AF147" s="8"/>
    </row>
    <row r="148" spans="1:32">
      <c r="A148" s="8"/>
      <c r="P148" s="8"/>
      <c r="Q148" s="8"/>
      <c r="R148" s="8"/>
      <c r="S148" s="8"/>
      <c r="T148" s="8"/>
      <c r="U148" s="8"/>
      <c r="V148" s="8"/>
      <c r="W148" s="8"/>
      <c r="X148" s="8"/>
      <c r="Y148" s="8"/>
      <c r="Z148" s="8"/>
      <c r="AA148" s="8"/>
      <c r="AB148" s="8"/>
      <c r="AC148" s="8"/>
      <c r="AD148" s="8"/>
      <c r="AE148" s="8"/>
      <c r="AF148" s="8"/>
    </row>
    <row r="149" spans="1:32">
      <c r="A149" s="8"/>
      <c r="P149" s="8"/>
      <c r="Q149" s="8"/>
      <c r="R149" s="8"/>
      <c r="S149" s="8"/>
      <c r="T149" s="8"/>
      <c r="U149" s="8"/>
      <c r="V149" s="8"/>
      <c r="W149" s="8"/>
      <c r="X149" s="8"/>
      <c r="Y149" s="8"/>
      <c r="Z149" s="8"/>
      <c r="AA149" s="8"/>
      <c r="AB149" s="8"/>
      <c r="AC149" s="8"/>
      <c r="AD149" s="8"/>
      <c r="AE149" s="8"/>
      <c r="AF149" s="8"/>
    </row>
    <row r="150" spans="1:32">
      <c r="A150" s="8"/>
      <c r="P150" s="8"/>
      <c r="Q150" s="8"/>
      <c r="R150" s="8"/>
      <c r="S150" s="8"/>
      <c r="T150" s="8"/>
      <c r="U150" s="8"/>
      <c r="V150" s="8"/>
      <c r="W150" s="8"/>
      <c r="X150" s="8"/>
      <c r="Y150" s="8"/>
      <c r="Z150" s="8"/>
      <c r="AA150" s="8"/>
      <c r="AB150" s="8"/>
      <c r="AC150" s="8"/>
      <c r="AD150" s="8"/>
      <c r="AE150" s="8"/>
      <c r="AF150" s="8"/>
    </row>
    <row r="151" spans="1:32">
      <c r="A151" s="8"/>
      <c r="P151" s="8"/>
      <c r="Q151" s="8"/>
      <c r="R151" s="8"/>
      <c r="S151" s="8"/>
      <c r="T151" s="8"/>
      <c r="U151" s="8"/>
      <c r="V151" s="8"/>
      <c r="W151" s="8"/>
      <c r="X151" s="8"/>
      <c r="Y151" s="8"/>
      <c r="Z151" s="8"/>
      <c r="AA151" s="8"/>
      <c r="AB151" s="8"/>
      <c r="AC151" s="8"/>
      <c r="AD151" s="8"/>
      <c r="AE151" s="8"/>
      <c r="AF151" s="8"/>
    </row>
    <row r="152" spans="1:32">
      <c r="A152" s="8"/>
      <c r="P152" s="8"/>
      <c r="Q152" s="8"/>
      <c r="R152" s="8"/>
      <c r="S152" s="8"/>
      <c r="T152" s="8"/>
      <c r="U152" s="8"/>
      <c r="V152" s="8"/>
      <c r="W152" s="8"/>
      <c r="X152" s="8"/>
      <c r="Y152" s="8"/>
      <c r="Z152" s="8"/>
      <c r="AA152" s="8"/>
      <c r="AB152" s="8"/>
      <c r="AC152" s="8"/>
      <c r="AD152" s="8"/>
      <c r="AE152" s="8"/>
      <c r="AF152" s="8"/>
    </row>
    <row r="153" spans="1:32">
      <c r="A153" s="8"/>
      <c r="P153" s="8"/>
      <c r="Q153" s="8"/>
      <c r="R153" s="8"/>
      <c r="S153" s="8"/>
      <c r="T153" s="8"/>
      <c r="U153" s="8"/>
      <c r="V153" s="8"/>
      <c r="W153" s="8"/>
      <c r="X153" s="8"/>
      <c r="Y153" s="8"/>
      <c r="Z153" s="8"/>
      <c r="AA153" s="8"/>
      <c r="AB153" s="8"/>
      <c r="AC153" s="8"/>
      <c r="AD153" s="8"/>
      <c r="AE153" s="8"/>
      <c r="AF153" s="8"/>
    </row>
    <row r="154" spans="1:32">
      <c r="A154" s="8"/>
      <c r="P154" s="8"/>
      <c r="Q154" s="8"/>
      <c r="R154" s="8"/>
      <c r="S154" s="8"/>
      <c r="T154" s="8"/>
      <c r="U154" s="8"/>
      <c r="V154" s="8"/>
      <c r="W154" s="8"/>
      <c r="X154" s="8"/>
      <c r="Y154" s="8"/>
      <c r="Z154" s="8"/>
      <c r="AA154" s="8"/>
      <c r="AB154" s="8"/>
      <c r="AC154" s="8"/>
      <c r="AD154" s="8"/>
      <c r="AE154" s="8"/>
      <c r="AF154" s="8"/>
    </row>
    <row r="155" spans="1:32">
      <c r="A155" s="8"/>
      <c r="P155" s="8"/>
      <c r="Q155" s="8"/>
      <c r="R155" s="8"/>
      <c r="S155" s="8"/>
      <c r="T155" s="8"/>
      <c r="U155" s="8"/>
      <c r="V155" s="8"/>
      <c r="W155" s="8"/>
      <c r="X155" s="8"/>
      <c r="Y155" s="8"/>
      <c r="Z155" s="8"/>
      <c r="AA155" s="8"/>
      <c r="AB155" s="8"/>
      <c r="AC155" s="8"/>
      <c r="AD155" s="8"/>
      <c r="AE155" s="8"/>
      <c r="AF155" s="8"/>
    </row>
    <row r="156" spans="1:32">
      <c r="A156" s="8"/>
      <c r="P156" s="8"/>
      <c r="Q156" s="8"/>
      <c r="R156" s="8"/>
      <c r="S156" s="8"/>
      <c r="T156" s="8"/>
      <c r="U156" s="8"/>
      <c r="V156" s="8"/>
      <c r="W156" s="8"/>
      <c r="X156" s="8"/>
      <c r="Y156" s="8"/>
      <c r="Z156" s="8"/>
      <c r="AA156" s="8"/>
      <c r="AB156" s="8"/>
      <c r="AC156" s="8"/>
      <c r="AD156" s="8"/>
      <c r="AE156" s="8"/>
      <c r="AF156" s="8"/>
    </row>
    <row r="157" spans="1:32">
      <c r="A157" s="8"/>
      <c r="P157" s="8"/>
      <c r="Q157" s="8"/>
      <c r="R157" s="8"/>
      <c r="S157" s="8"/>
      <c r="T157" s="8"/>
      <c r="U157" s="8"/>
      <c r="V157" s="8"/>
      <c r="W157" s="8"/>
      <c r="X157" s="8"/>
      <c r="Y157" s="8"/>
      <c r="Z157" s="8"/>
      <c r="AA157" s="8"/>
      <c r="AB157" s="8"/>
      <c r="AC157" s="8"/>
      <c r="AD157" s="8"/>
      <c r="AE157" s="8"/>
      <c r="AF157" s="8"/>
    </row>
    <row r="158" spans="1:32">
      <c r="A158" s="8"/>
      <c r="P158" s="8"/>
      <c r="Q158" s="8"/>
      <c r="R158" s="8"/>
      <c r="S158" s="8"/>
      <c r="T158" s="8"/>
      <c r="U158" s="8"/>
      <c r="V158" s="8"/>
      <c r="W158" s="8"/>
      <c r="X158" s="8"/>
      <c r="Y158" s="8"/>
      <c r="Z158" s="8"/>
      <c r="AA158" s="8"/>
      <c r="AB158" s="8"/>
      <c r="AC158" s="8"/>
      <c r="AD158" s="8"/>
      <c r="AE158" s="8"/>
      <c r="AF158" s="8"/>
    </row>
    <row r="159" spans="1:32">
      <c r="A159" s="8"/>
      <c r="P159" s="8"/>
      <c r="Q159" s="8"/>
      <c r="R159" s="8"/>
      <c r="S159" s="8"/>
      <c r="T159" s="8"/>
      <c r="U159" s="8"/>
      <c r="V159" s="8"/>
      <c r="W159" s="8"/>
      <c r="X159" s="8"/>
      <c r="Y159" s="8"/>
      <c r="Z159" s="8"/>
      <c r="AA159" s="8"/>
      <c r="AB159" s="8"/>
      <c r="AC159" s="8"/>
      <c r="AD159" s="8"/>
      <c r="AE159" s="8"/>
      <c r="AF159" s="8"/>
    </row>
    <row r="160" spans="1:32">
      <c r="A160" s="8"/>
      <c r="P160" s="8"/>
      <c r="Q160" s="8"/>
      <c r="R160" s="8"/>
      <c r="S160" s="8"/>
      <c r="T160" s="8"/>
      <c r="U160" s="8"/>
      <c r="V160" s="8"/>
      <c r="W160" s="8"/>
      <c r="X160" s="8"/>
      <c r="Y160" s="8"/>
      <c r="Z160" s="8"/>
      <c r="AA160" s="8"/>
      <c r="AB160" s="8"/>
      <c r="AC160" s="8"/>
      <c r="AD160" s="8"/>
      <c r="AE160" s="8"/>
      <c r="AF160" s="8"/>
    </row>
    <row r="161" spans="1:32">
      <c r="A161" s="8"/>
      <c r="P161" s="8"/>
      <c r="Q161" s="8"/>
      <c r="R161" s="8"/>
      <c r="S161" s="8"/>
      <c r="T161" s="8"/>
      <c r="U161" s="8"/>
      <c r="V161" s="8"/>
      <c r="W161" s="8"/>
      <c r="X161" s="8"/>
      <c r="Y161" s="8"/>
      <c r="Z161" s="8"/>
      <c r="AA161" s="8"/>
      <c r="AB161" s="8"/>
      <c r="AC161" s="8"/>
      <c r="AD161" s="8"/>
      <c r="AE161" s="8"/>
      <c r="AF161" s="8"/>
    </row>
    <row r="162" spans="1:32">
      <c r="A162" s="8"/>
      <c r="P162" s="8"/>
      <c r="Q162" s="8"/>
      <c r="R162" s="8"/>
      <c r="S162" s="8"/>
      <c r="T162" s="8"/>
      <c r="U162" s="8"/>
      <c r="V162" s="8"/>
      <c r="W162" s="8"/>
      <c r="X162" s="8"/>
      <c r="Y162" s="8"/>
      <c r="Z162" s="8"/>
      <c r="AA162" s="8"/>
      <c r="AB162" s="8"/>
      <c r="AC162" s="8"/>
      <c r="AD162" s="8"/>
      <c r="AE162" s="8"/>
      <c r="AF162" s="8"/>
    </row>
    <row r="163" spans="1:32">
      <c r="A163" s="8"/>
      <c r="P163" s="8"/>
      <c r="Q163" s="8"/>
      <c r="R163" s="8"/>
      <c r="S163" s="8"/>
      <c r="T163" s="8"/>
      <c r="U163" s="8"/>
      <c r="V163" s="8"/>
      <c r="W163" s="8"/>
      <c r="X163" s="8"/>
      <c r="Y163" s="8"/>
      <c r="Z163" s="8"/>
      <c r="AA163" s="8"/>
      <c r="AB163" s="8"/>
      <c r="AC163" s="8"/>
      <c r="AD163" s="8"/>
      <c r="AE163" s="8"/>
      <c r="AF163" s="8"/>
    </row>
    <row r="164" spans="1:32">
      <c r="A164" s="8"/>
      <c r="P164" s="8"/>
      <c r="Q164" s="8"/>
      <c r="R164" s="8"/>
      <c r="S164" s="8"/>
      <c r="T164" s="8"/>
      <c r="U164" s="8"/>
      <c r="V164" s="8"/>
      <c r="W164" s="8"/>
      <c r="X164" s="8"/>
      <c r="Y164" s="8"/>
      <c r="Z164" s="8"/>
      <c r="AA164" s="8"/>
      <c r="AB164" s="8"/>
      <c r="AC164" s="8"/>
      <c r="AD164" s="8"/>
      <c r="AE164" s="8"/>
      <c r="AF164" s="8"/>
    </row>
    <row r="165" spans="1:32">
      <c r="A165" s="8"/>
      <c r="P165" s="8"/>
      <c r="Q165" s="8"/>
      <c r="R165" s="8"/>
      <c r="S165" s="8"/>
      <c r="T165" s="8"/>
      <c r="U165" s="8"/>
      <c r="V165" s="8"/>
      <c r="W165" s="8"/>
      <c r="X165" s="8"/>
      <c r="Y165" s="8"/>
      <c r="Z165" s="8"/>
      <c r="AA165" s="8"/>
      <c r="AB165" s="8"/>
      <c r="AC165" s="8"/>
      <c r="AD165" s="8"/>
      <c r="AE165" s="8"/>
      <c r="AF165" s="8"/>
    </row>
    <row r="166" spans="1:32">
      <c r="A166" s="8"/>
      <c r="P166" s="8"/>
      <c r="Q166" s="8"/>
      <c r="R166" s="8"/>
      <c r="S166" s="8"/>
      <c r="T166" s="8"/>
      <c r="U166" s="8"/>
      <c r="V166" s="8"/>
      <c r="W166" s="8"/>
      <c r="X166" s="8"/>
      <c r="Y166" s="8"/>
      <c r="Z166" s="8"/>
      <c r="AA166" s="8"/>
      <c r="AB166" s="8"/>
      <c r="AC166" s="8"/>
      <c r="AD166" s="8"/>
      <c r="AE166" s="8"/>
      <c r="AF166" s="8"/>
    </row>
    <row r="167" spans="1:32">
      <c r="A167" s="8"/>
      <c r="P167" s="8"/>
      <c r="Q167" s="8"/>
      <c r="R167" s="8"/>
      <c r="S167" s="8"/>
      <c r="T167" s="8"/>
      <c r="U167" s="8"/>
      <c r="V167" s="8"/>
      <c r="W167" s="8"/>
      <c r="X167" s="8"/>
      <c r="Y167" s="8"/>
      <c r="Z167" s="8"/>
      <c r="AA167" s="8"/>
      <c r="AB167" s="8"/>
      <c r="AC167" s="8"/>
      <c r="AD167" s="8"/>
      <c r="AE167" s="8"/>
      <c r="AF167" s="8"/>
    </row>
    <row r="168" spans="1:32">
      <c r="A168" s="8"/>
      <c r="P168" s="8"/>
      <c r="Q168" s="8"/>
      <c r="R168" s="8"/>
      <c r="S168" s="8"/>
      <c r="T168" s="8"/>
      <c r="U168" s="8"/>
      <c r="V168" s="8"/>
      <c r="W168" s="8"/>
      <c r="X168" s="8"/>
      <c r="Y168" s="8"/>
      <c r="Z168" s="8"/>
      <c r="AA168" s="8"/>
      <c r="AB168" s="8"/>
      <c r="AC168" s="8"/>
      <c r="AD168" s="8"/>
      <c r="AE168" s="8"/>
      <c r="AF168" s="8"/>
    </row>
    <row r="169" spans="1:32">
      <c r="A169" s="8"/>
      <c r="P169" s="8"/>
      <c r="Q169" s="8"/>
      <c r="R169" s="8"/>
      <c r="S169" s="8"/>
      <c r="T169" s="8"/>
      <c r="U169" s="8"/>
      <c r="V169" s="8"/>
      <c r="W169" s="8"/>
      <c r="X169" s="8"/>
      <c r="Y169" s="8"/>
      <c r="Z169" s="8"/>
      <c r="AA169" s="8"/>
      <c r="AB169" s="8"/>
      <c r="AC169" s="8"/>
      <c r="AD169" s="8"/>
      <c r="AE169" s="8"/>
      <c r="AF169" s="8"/>
    </row>
    <row r="170" spans="1:32">
      <c r="A170" s="8"/>
      <c r="P170" s="8"/>
      <c r="Q170" s="8"/>
      <c r="R170" s="8"/>
      <c r="S170" s="8"/>
      <c r="T170" s="8"/>
      <c r="U170" s="8"/>
      <c r="V170" s="8"/>
      <c r="W170" s="8"/>
      <c r="X170" s="8"/>
      <c r="Y170" s="8"/>
      <c r="Z170" s="8"/>
      <c r="AA170" s="8"/>
      <c r="AB170" s="8"/>
      <c r="AC170" s="8"/>
      <c r="AD170" s="8"/>
      <c r="AE170" s="8"/>
      <c r="AF170" s="8"/>
    </row>
    <row r="171" spans="1:32">
      <c r="A171" s="8"/>
      <c r="P171" s="8"/>
      <c r="Q171" s="8"/>
      <c r="R171" s="8"/>
      <c r="S171" s="8"/>
      <c r="T171" s="8"/>
      <c r="U171" s="8"/>
      <c r="V171" s="8"/>
      <c r="W171" s="8"/>
      <c r="X171" s="8"/>
      <c r="Y171" s="8"/>
      <c r="Z171" s="8"/>
      <c r="AA171" s="8"/>
      <c r="AB171" s="8"/>
      <c r="AC171" s="8"/>
      <c r="AD171" s="8"/>
      <c r="AE171" s="8"/>
      <c r="AF171" s="8"/>
    </row>
    <row r="172" spans="1:32">
      <c r="A172" s="8"/>
      <c r="P172" s="8"/>
      <c r="Q172" s="8"/>
      <c r="R172" s="8"/>
      <c r="S172" s="8"/>
      <c r="T172" s="8"/>
      <c r="U172" s="8"/>
      <c r="V172" s="8"/>
      <c r="W172" s="8"/>
      <c r="X172" s="8"/>
      <c r="Y172" s="8"/>
      <c r="Z172" s="8"/>
      <c r="AA172" s="8"/>
      <c r="AB172" s="8"/>
      <c r="AC172" s="8"/>
      <c r="AD172" s="8"/>
      <c r="AE172" s="8"/>
      <c r="AF172" s="8"/>
    </row>
    <row r="173" spans="1:32">
      <c r="A173" s="8"/>
      <c r="P173" s="8"/>
      <c r="Q173" s="8"/>
      <c r="R173" s="8"/>
      <c r="S173" s="8"/>
      <c r="T173" s="8"/>
      <c r="U173" s="8"/>
      <c r="V173" s="8"/>
      <c r="W173" s="8"/>
      <c r="X173" s="8"/>
      <c r="Y173" s="8"/>
      <c r="Z173" s="8"/>
      <c r="AA173" s="8"/>
      <c r="AB173" s="8"/>
      <c r="AC173" s="8"/>
      <c r="AD173" s="8"/>
      <c r="AE173" s="8"/>
      <c r="AF173" s="8"/>
    </row>
    <row r="174" spans="1:32">
      <c r="A174" s="8"/>
      <c r="P174" s="8"/>
      <c r="Q174" s="8"/>
      <c r="R174" s="8"/>
      <c r="S174" s="8"/>
      <c r="T174" s="8"/>
      <c r="U174" s="8"/>
      <c r="V174" s="8"/>
      <c r="W174" s="8"/>
      <c r="X174" s="8"/>
      <c r="Y174" s="8"/>
      <c r="Z174" s="8"/>
      <c r="AA174" s="8"/>
      <c r="AB174" s="8"/>
      <c r="AC174" s="8"/>
      <c r="AD174" s="8"/>
      <c r="AE174" s="8"/>
      <c r="AF174" s="8"/>
    </row>
    <row r="175" spans="1:32">
      <c r="A175" s="8"/>
      <c r="P175" s="8"/>
      <c r="Q175" s="8"/>
      <c r="R175" s="8"/>
      <c r="S175" s="8"/>
      <c r="T175" s="8"/>
      <c r="U175" s="8"/>
      <c r="V175" s="8"/>
      <c r="W175" s="8"/>
      <c r="X175" s="8"/>
      <c r="Y175" s="8"/>
      <c r="Z175" s="8"/>
      <c r="AA175" s="8"/>
      <c r="AB175" s="8"/>
      <c r="AC175" s="8"/>
      <c r="AD175" s="8"/>
      <c r="AE175" s="8"/>
      <c r="AF175" s="8"/>
    </row>
    <row r="176" spans="1:32">
      <c r="A176" s="8"/>
      <c r="P176" s="8"/>
      <c r="Q176" s="8"/>
      <c r="R176" s="8"/>
      <c r="S176" s="8"/>
      <c r="T176" s="8"/>
      <c r="U176" s="8"/>
      <c r="V176" s="8"/>
      <c r="W176" s="8"/>
      <c r="X176" s="8"/>
      <c r="Y176" s="8"/>
      <c r="Z176" s="8"/>
      <c r="AA176" s="8"/>
      <c r="AB176" s="8"/>
      <c r="AC176" s="8"/>
      <c r="AD176" s="8"/>
      <c r="AE176" s="8"/>
      <c r="AF176" s="8"/>
    </row>
    <row r="177" spans="1:32">
      <c r="A177" s="8"/>
      <c r="P177" s="8"/>
      <c r="Q177" s="8"/>
      <c r="R177" s="8"/>
      <c r="S177" s="8"/>
      <c r="T177" s="8"/>
      <c r="U177" s="8"/>
      <c r="V177" s="8"/>
      <c r="W177" s="8"/>
      <c r="X177" s="8"/>
      <c r="Y177" s="8"/>
      <c r="Z177" s="8"/>
      <c r="AA177" s="8"/>
      <c r="AB177" s="8"/>
      <c r="AC177" s="8"/>
      <c r="AD177" s="8"/>
      <c r="AE177" s="8"/>
      <c r="AF177" s="8"/>
    </row>
    <row r="178" spans="1:32">
      <c r="A178" s="8"/>
      <c r="P178" s="8"/>
      <c r="Q178" s="8"/>
      <c r="R178" s="8"/>
      <c r="S178" s="8"/>
      <c r="T178" s="8"/>
      <c r="U178" s="8"/>
      <c r="V178" s="8"/>
      <c r="W178" s="8"/>
      <c r="X178" s="8"/>
      <c r="Y178" s="8"/>
      <c r="Z178" s="8"/>
      <c r="AA178" s="8"/>
      <c r="AB178" s="8"/>
      <c r="AC178" s="8"/>
      <c r="AD178" s="8"/>
      <c r="AE178" s="8"/>
      <c r="AF178" s="8"/>
    </row>
    <row r="179" spans="1:32">
      <c r="A179" s="8"/>
      <c r="P179" s="8"/>
      <c r="Q179" s="8"/>
      <c r="R179" s="8"/>
      <c r="S179" s="8"/>
      <c r="T179" s="8"/>
      <c r="U179" s="8"/>
      <c r="V179" s="8"/>
      <c r="W179" s="8"/>
      <c r="X179" s="8"/>
      <c r="Y179" s="8"/>
      <c r="Z179" s="8"/>
      <c r="AA179" s="8"/>
      <c r="AB179" s="8"/>
      <c r="AC179" s="8"/>
      <c r="AD179" s="8"/>
      <c r="AE179" s="8"/>
      <c r="AF179" s="8"/>
    </row>
    <row r="180" spans="1:32">
      <c r="A180" s="8"/>
      <c r="P180" s="8"/>
      <c r="Q180" s="8"/>
      <c r="R180" s="8"/>
      <c r="S180" s="8"/>
      <c r="T180" s="8"/>
      <c r="U180" s="8"/>
      <c r="V180" s="8"/>
      <c r="W180" s="8"/>
      <c r="X180" s="8"/>
      <c r="Y180" s="8"/>
      <c r="Z180" s="8"/>
      <c r="AA180" s="8"/>
      <c r="AB180" s="8"/>
      <c r="AC180" s="8"/>
      <c r="AD180" s="8"/>
      <c r="AE180" s="8"/>
      <c r="AF180" s="8"/>
    </row>
    <row r="181" spans="1:32">
      <c r="P181" s="8"/>
      <c r="Q181" s="8"/>
      <c r="R181" s="8"/>
      <c r="S181" s="8"/>
      <c r="T181" s="8"/>
      <c r="U181" s="8"/>
      <c r="V181" s="8"/>
      <c r="W181" s="8"/>
      <c r="X181" s="8"/>
      <c r="Y181" s="8"/>
      <c r="Z181" s="8"/>
      <c r="AA181" s="8"/>
      <c r="AB181" s="8"/>
      <c r="AC181" s="8"/>
      <c r="AD181" s="8"/>
      <c r="AE181" s="8"/>
      <c r="AF181" s="8"/>
    </row>
    <row r="182" spans="1:32">
      <c r="P182" s="8"/>
      <c r="Q182" s="8"/>
      <c r="R182" s="8"/>
      <c r="S182" s="8"/>
      <c r="T182" s="8"/>
      <c r="U182" s="8"/>
      <c r="V182" s="8"/>
      <c r="W182" s="8"/>
      <c r="X182" s="8"/>
      <c r="Y182" s="8"/>
      <c r="Z182" s="8"/>
      <c r="AA182" s="8"/>
      <c r="AB182" s="8"/>
      <c r="AC182" s="8"/>
      <c r="AD182" s="8"/>
      <c r="AE182" s="8"/>
      <c r="AF182" s="8"/>
    </row>
    <row r="183" spans="1:32">
      <c r="P183" s="8"/>
      <c r="Q183" s="8"/>
      <c r="R183" s="8"/>
      <c r="S183" s="8"/>
      <c r="T183" s="8"/>
      <c r="U183" s="8"/>
      <c r="V183" s="8"/>
      <c r="W183" s="8"/>
      <c r="X183" s="8"/>
      <c r="Y183" s="8"/>
      <c r="Z183" s="8"/>
      <c r="AA183" s="8"/>
      <c r="AB183" s="8"/>
      <c r="AC183" s="8"/>
      <c r="AD183" s="8"/>
      <c r="AE183" s="8"/>
      <c r="AF183" s="8"/>
    </row>
    <row r="184" spans="1:32">
      <c r="P184" s="8"/>
      <c r="Q184" s="8"/>
      <c r="R184" s="8"/>
      <c r="S184" s="8"/>
      <c r="T184" s="8"/>
      <c r="U184" s="8"/>
      <c r="V184" s="8"/>
      <c r="W184" s="8"/>
      <c r="X184" s="8"/>
      <c r="Y184" s="8"/>
      <c r="Z184" s="8"/>
      <c r="AA184" s="8"/>
      <c r="AB184" s="8"/>
      <c r="AC184" s="8"/>
      <c r="AD184" s="8"/>
      <c r="AE184" s="8"/>
      <c r="AF184" s="8"/>
    </row>
    <row r="185" spans="1:32">
      <c r="P185" s="8"/>
      <c r="Q185" s="8"/>
      <c r="R185" s="8"/>
      <c r="S185" s="8"/>
      <c r="T185" s="8"/>
      <c r="U185" s="8"/>
      <c r="V185" s="8"/>
      <c r="W185" s="8"/>
      <c r="X185" s="8"/>
      <c r="Y185" s="8"/>
      <c r="Z185" s="8"/>
      <c r="AA185" s="8"/>
      <c r="AB185" s="8"/>
      <c r="AC185" s="8"/>
      <c r="AD185" s="8"/>
      <c r="AE185" s="8"/>
      <c r="AF185" s="8"/>
    </row>
    <row r="186" spans="1:32">
      <c r="P186" s="8"/>
      <c r="Q186" s="8"/>
      <c r="R186" s="8"/>
      <c r="S186" s="8"/>
      <c r="T186" s="8"/>
      <c r="U186" s="8"/>
      <c r="V186" s="8"/>
      <c r="W186" s="8"/>
      <c r="X186" s="8"/>
      <c r="Y186" s="8"/>
      <c r="Z186" s="8"/>
      <c r="AA186" s="8"/>
      <c r="AB186" s="8"/>
      <c r="AC186" s="8"/>
      <c r="AD186" s="8"/>
      <c r="AE186" s="8"/>
      <c r="AF186" s="8"/>
    </row>
    <row r="187" spans="1:32">
      <c r="P187" s="8"/>
      <c r="Q187" s="8"/>
      <c r="R187" s="8"/>
      <c r="S187" s="8"/>
      <c r="T187" s="8"/>
      <c r="U187" s="8"/>
      <c r="V187" s="8"/>
      <c r="W187" s="8"/>
      <c r="X187" s="8"/>
      <c r="Y187" s="8"/>
      <c r="Z187" s="8"/>
      <c r="AA187" s="8"/>
      <c r="AB187" s="8"/>
      <c r="AC187" s="8"/>
      <c r="AD187" s="8"/>
      <c r="AE187" s="8"/>
      <c r="AF187" s="8"/>
    </row>
    <row r="188" spans="1:32">
      <c r="P188" s="8"/>
      <c r="Q188" s="8"/>
      <c r="R188" s="8"/>
      <c r="S188" s="8"/>
      <c r="T188" s="8"/>
      <c r="U188" s="8"/>
      <c r="V188" s="8"/>
      <c r="W188" s="8"/>
      <c r="X188" s="8"/>
      <c r="Y188" s="8"/>
      <c r="Z188" s="8"/>
      <c r="AA188" s="8"/>
      <c r="AB188" s="8"/>
      <c r="AC188" s="8"/>
      <c r="AD188" s="8"/>
      <c r="AE188" s="8"/>
      <c r="AF188" s="8"/>
    </row>
    <row r="189" spans="1:32">
      <c r="P189" s="8"/>
      <c r="Q189" s="8"/>
      <c r="R189" s="8"/>
      <c r="S189" s="8"/>
      <c r="T189" s="8"/>
      <c r="U189" s="8"/>
      <c r="V189" s="8"/>
      <c r="W189" s="8"/>
      <c r="X189" s="8"/>
      <c r="Y189" s="8"/>
      <c r="Z189" s="8"/>
      <c r="AA189" s="8"/>
      <c r="AB189" s="8"/>
      <c r="AC189" s="8"/>
      <c r="AD189" s="8"/>
      <c r="AE189" s="8"/>
      <c r="AF189" s="8"/>
    </row>
    <row r="190" spans="1:32">
      <c r="P190" s="8"/>
      <c r="Q190" s="8"/>
      <c r="R190" s="8"/>
      <c r="S190" s="8"/>
      <c r="T190" s="8"/>
      <c r="U190" s="8"/>
      <c r="V190" s="8"/>
      <c r="W190" s="8"/>
      <c r="X190" s="8"/>
      <c r="Y190" s="8"/>
      <c r="Z190" s="8"/>
      <c r="AA190" s="8"/>
      <c r="AB190" s="8"/>
      <c r="AC190" s="8"/>
      <c r="AD190" s="8"/>
      <c r="AE190" s="8"/>
      <c r="AF190" s="8"/>
    </row>
    <row r="191" spans="1:32">
      <c r="P191" s="8"/>
      <c r="Q191" s="8"/>
      <c r="R191" s="8"/>
      <c r="S191" s="8"/>
      <c r="T191" s="8"/>
      <c r="U191" s="8"/>
      <c r="V191" s="8"/>
      <c r="W191" s="8"/>
      <c r="X191" s="8"/>
      <c r="Y191" s="8"/>
      <c r="Z191" s="8"/>
      <c r="AA191" s="8"/>
      <c r="AB191" s="8"/>
      <c r="AC191" s="8"/>
      <c r="AD191" s="8"/>
      <c r="AE191" s="8"/>
      <c r="AF191" s="8"/>
    </row>
    <row r="192" spans="1:32">
      <c r="P192" s="8"/>
      <c r="Q192" s="8"/>
      <c r="R192" s="8"/>
      <c r="S192" s="8"/>
      <c r="T192" s="8"/>
      <c r="U192" s="8"/>
      <c r="V192" s="8"/>
      <c r="W192" s="8"/>
      <c r="X192" s="8"/>
      <c r="Y192" s="8"/>
      <c r="Z192" s="8"/>
      <c r="AA192" s="8"/>
      <c r="AB192" s="8"/>
      <c r="AC192" s="8"/>
      <c r="AD192" s="8"/>
      <c r="AE192" s="8"/>
      <c r="AF192" s="8"/>
    </row>
    <row r="193" spans="16:32">
      <c r="P193" s="8"/>
      <c r="Q193" s="8"/>
      <c r="R193" s="8"/>
      <c r="S193" s="8"/>
      <c r="T193" s="8"/>
      <c r="U193" s="8"/>
      <c r="V193" s="8"/>
      <c r="W193" s="8"/>
      <c r="X193" s="8"/>
      <c r="Y193" s="8"/>
      <c r="Z193" s="8"/>
      <c r="AA193" s="8"/>
      <c r="AB193" s="8"/>
      <c r="AC193" s="8"/>
      <c r="AD193" s="8"/>
      <c r="AE193" s="8"/>
      <c r="AF193" s="8"/>
    </row>
    <row r="194" spans="16:32">
      <c r="P194" s="8"/>
      <c r="Q194" s="8"/>
      <c r="R194" s="8"/>
      <c r="S194" s="8"/>
      <c r="T194" s="8"/>
      <c r="U194" s="8"/>
      <c r="V194" s="8"/>
      <c r="W194" s="8"/>
      <c r="X194" s="8"/>
      <c r="Y194" s="8"/>
      <c r="Z194" s="8"/>
      <c r="AA194" s="8"/>
      <c r="AB194" s="8"/>
      <c r="AC194" s="8"/>
      <c r="AD194" s="8"/>
      <c r="AE194" s="8"/>
      <c r="AF194" s="8"/>
    </row>
    <row r="195" spans="16:32">
      <c r="P195" s="8"/>
      <c r="Q195" s="8"/>
      <c r="R195" s="8"/>
      <c r="S195" s="8"/>
      <c r="T195" s="8"/>
      <c r="U195" s="8"/>
      <c r="V195" s="8"/>
      <c r="W195" s="8"/>
      <c r="X195" s="8"/>
      <c r="Y195" s="8"/>
      <c r="Z195" s="8"/>
      <c r="AA195" s="8"/>
      <c r="AB195" s="8"/>
      <c r="AC195" s="8"/>
      <c r="AD195" s="8"/>
      <c r="AE195" s="8"/>
      <c r="AF195" s="8"/>
    </row>
    <row r="196" spans="16:32">
      <c r="P196" s="8"/>
      <c r="Q196" s="8"/>
      <c r="R196" s="8"/>
      <c r="S196" s="8"/>
      <c r="T196" s="8"/>
      <c r="U196" s="8"/>
      <c r="V196" s="8"/>
      <c r="W196" s="8"/>
      <c r="X196" s="8"/>
      <c r="Y196" s="8"/>
      <c r="Z196" s="8"/>
      <c r="AA196" s="8"/>
      <c r="AB196" s="8"/>
      <c r="AC196" s="8"/>
      <c r="AD196" s="8"/>
      <c r="AE196" s="8"/>
      <c r="AF196" s="8"/>
    </row>
    <row r="197" spans="16:32">
      <c r="P197" s="8"/>
      <c r="Q197" s="8"/>
      <c r="R197" s="8"/>
      <c r="S197" s="8"/>
      <c r="T197" s="8"/>
      <c r="U197" s="8"/>
      <c r="V197" s="8"/>
      <c r="W197" s="8"/>
      <c r="X197" s="8"/>
      <c r="Y197" s="8"/>
      <c r="Z197" s="8"/>
      <c r="AA197" s="8"/>
      <c r="AB197" s="8"/>
      <c r="AC197" s="8"/>
      <c r="AD197" s="8"/>
      <c r="AE197" s="8"/>
      <c r="AF197" s="8"/>
    </row>
    <row r="198" spans="16:32">
      <c r="P198" s="8"/>
      <c r="Q198" s="8"/>
      <c r="R198" s="8"/>
      <c r="S198" s="8"/>
      <c r="T198" s="8"/>
      <c r="U198" s="8"/>
      <c r="V198" s="8"/>
      <c r="W198" s="8"/>
      <c r="X198" s="8"/>
      <c r="Y198" s="8"/>
      <c r="Z198" s="8"/>
      <c r="AA198" s="8"/>
      <c r="AB198" s="8"/>
      <c r="AC198" s="8"/>
      <c r="AD198" s="8"/>
      <c r="AE198" s="8"/>
      <c r="AF198" s="8"/>
    </row>
    <row r="199" spans="16:32">
      <c r="P199" s="8"/>
      <c r="Q199" s="8"/>
      <c r="R199" s="8"/>
      <c r="S199" s="8"/>
      <c r="T199" s="8"/>
      <c r="U199" s="8"/>
      <c r="V199" s="8"/>
      <c r="W199" s="8"/>
      <c r="X199" s="8"/>
      <c r="Y199" s="8"/>
      <c r="Z199" s="8"/>
      <c r="AA199" s="8"/>
      <c r="AB199" s="8"/>
      <c r="AC199" s="8"/>
      <c r="AD199" s="8"/>
      <c r="AE199" s="8"/>
      <c r="AF199" s="8"/>
    </row>
    <row r="200" spans="16:32">
      <c r="P200" s="8"/>
      <c r="Q200" s="8"/>
      <c r="R200" s="8"/>
      <c r="S200" s="8"/>
      <c r="T200" s="8"/>
      <c r="U200" s="8"/>
      <c r="V200" s="8"/>
      <c r="W200" s="8"/>
      <c r="X200" s="8"/>
      <c r="Y200" s="8"/>
      <c r="Z200" s="8"/>
      <c r="AA200" s="8"/>
      <c r="AB200" s="8"/>
      <c r="AC200" s="8"/>
      <c r="AD200" s="8"/>
      <c r="AE200" s="8"/>
      <c r="AF200" s="8"/>
    </row>
    <row r="201" spans="16:32">
      <c r="P201" s="8"/>
      <c r="Q201" s="8"/>
      <c r="R201" s="8"/>
      <c r="S201" s="8"/>
      <c r="T201" s="8"/>
      <c r="U201" s="8"/>
      <c r="V201" s="8"/>
      <c r="W201" s="8"/>
      <c r="X201" s="8"/>
      <c r="Y201" s="8"/>
      <c r="Z201" s="8"/>
      <c r="AA201" s="8"/>
      <c r="AB201" s="8"/>
      <c r="AC201" s="8"/>
      <c r="AD201" s="8"/>
      <c r="AE201" s="8"/>
      <c r="AF201" s="8"/>
    </row>
    <row r="202" spans="16:32">
      <c r="P202" s="8"/>
      <c r="Q202" s="8"/>
      <c r="R202" s="8"/>
      <c r="S202" s="8"/>
      <c r="T202" s="8"/>
      <c r="U202" s="8"/>
      <c r="V202" s="8"/>
      <c r="W202" s="8"/>
      <c r="X202" s="8"/>
      <c r="Y202" s="8"/>
      <c r="Z202" s="8"/>
      <c r="AA202" s="8"/>
      <c r="AB202" s="8"/>
      <c r="AC202" s="8"/>
      <c r="AD202" s="8"/>
      <c r="AE202" s="8"/>
      <c r="AF202" s="8"/>
    </row>
    <row r="203" spans="16:32">
      <c r="P203" s="8"/>
      <c r="Q203" s="8"/>
      <c r="R203" s="8"/>
      <c r="S203" s="8"/>
      <c r="T203" s="8"/>
      <c r="U203" s="8"/>
      <c r="V203" s="8"/>
      <c r="W203" s="8"/>
      <c r="X203" s="8"/>
      <c r="Y203" s="8"/>
      <c r="Z203" s="8"/>
      <c r="AA203" s="8"/>
      <c r="AB203" s="8"/>
      <c r="AC203" s="8"/>
      <c r="AD203" s="8"/>
      <c r="AE203" s="8"/>
      <c r="AF203" s="8"/>
    </row>
    <row r="204" spans="16:32">
      <c r="P204" s="8"/>
      <c r="Q204" s="8"/>
      <c r="R204" s="8"/>
      <c r="S204" s="8"/>
      <c r="T204" s="8"/>
      <c r="U204" s="8"/>
      <c r="V204" s="8"/>
      <c r="W204" s="8"/>
      <c r="X204" s="8"/>
      <c r="Y204" s="8"/>
      <c r="Z204" s="8"/>
      <c r="AA204" s="8"/>
      <c r="AB204" s="8"/>
      <c r="AC204" s="8"/>
      <c r="AD204" s="8"/>
      <c r="AE204" s="8"/>
      <c r="AF204" s="8"/>
    </row>
    <row r="205" spans="16:32">
      <c r="P205" s="8"/>
      <c r="Q205" s="8"/>
      <c r="R205" s="8"/>
      <c r="S205" s="8"/>
      <c r="T205" s="8"/>
      <c r="U205" s="8"/>
      <c r="V205" s="8"/>
      <c r="W205" s="8"/>
      <c r="X205" s="8"/>
      <c r="Y205" s="8"/>
      <c r="Z205" s="8"/>
      <c r="AA205" s="8"/>
      <c r="AB205" s="8"/>
      <c r="AC205" s="8"/>
      <c r="AD205" s="8"/>
      <c r="AE205" s="8"/>
      <c r="AF205" s="8"/>
    </row>
    <row r="206" spans="16:32">
      <c r="P206" s="8"/>
      <c r="Q206" s="8"/>
      <c r="R206" s="8"/>
      <c r="S206" s="8"/>
      <c r="T206" s="8"/>
      <c r="U206" s="8"/>
      <c r="V206" s="8"/>
      <c r="W206" s="8"/>
      <c r="X206" s="8"/>
      <c r="Y206" s="8"/>
      <c r="Z206" s="8"/>
      <c r="AA206" s="8"/>
      <c r="AB206" s="8"/>
      <c r="AC206" s="8"/>
      <c r="AD206" s="8"/>
      <c r="AE206" s="8"/>
      <c r="AF206" s="8"/>
    </row>
    <row r="207" spans="16:32">
      <c r="P207" s="8"/>
      <c r="Q207" s="8"/>
      <c r="R207" s="8"/>
      <c r="S207" s="8"/>
      <c r="T207" s="8"/>
      <c r="U207" s="8"/>
      <c r="V207" s="8"/>
      <c r="W207" s="8"/>
      <c r="X207" s="8"/>
      <c r="Y207" s="8"/>
      <c r="Z207" s="8"/>
      <c r="AA207" s="8"/>
      <c r="AB207" s="8"/>
      <c r="AC207" s="8"/>
      <c r="AD207" s="8"/>
      <c r="AE207" s="8"/>
      <c r="AF207" s="8"/>
    </row>
    <row r="208" spans="16:32">
      <c r="P208" s="8"/>
      <c r="Q208" s="8"/>
      <c r="R208" s="8"/>
      <c r="S208" s="8"/>
      <c r="T208" s="8"/>
      <c r="U208" s="8"/>
      <c r="V208" s="8"/>
      <c r="W208" s="8"/>
      <c r="X208" s="8"/>
      <c r="Y208" s="8"/>
      <c r="Z208" s="8"/>
      <c r="AA208" s="8"/>
      <c r="AB208" s="8"/>
      <c r="AC208" s="8"/>
      <c r="AD208" s="8"/>
      <c r="AE208" s="8"/>
      <c r="AF208" s="8"/>
    </row>
    <row r="209" spans="16:32">
      <c r="P209" s="8"/>
      <c r="Q209" s="8"/>
      <c r="R209" s="8"/>
      <c r="S209" s="8"/>
      <c r="T209" s="8"/>
      <c r="U209" s="8"/>
      <c r="V209" s="8"/>
      <c r="W209" s="8"/>
      <c r="X209" s="8"/>
      <c r="Y209" s="8"/>
      <c r="Z209" s="8"/>
      <c r="AA209" s="8"/>
      <c r="AB209" s="8"/>
      <c r="AC209" s="8"/>
      <c r="AD209" s="8"/>
      <c r="AE209" s="8"/>
      <c r="AF209" s="8"/>
    </row>
    <row r="210" spans="16:32">
      <c r="P210" s="8"/>
      <c r="Q210" s="8"/>
      <c r="R210" s="8"/>
      <c r="S210" s="8"/>
      <c r="T210" s="8"/>
      <c r="U210" s="8"/>
      <c r="V210" s="8"/>
      <c r="W210" s="8"/>
      <c r="X210" s="8"/>
      <c r="Y210" s="8"/>
      <c r="Z210" s="8"/>
      <c r="AA210" s="8"/>
      <c r="AB210" s="8"/>
      <c r="AC210" s="8"/>
      <c r="AD210" s="8"/>
      <c r="AE210" s="8"/>
      <c r="AF210" s="8"/>
    </row>
    <row r="211" spans="16:32">
      <c r="P211" s="8"/>
      <c r="Q211" s="8"/>
      <c r="R211" s="8"/>
      <c r="S211" s="8"/>
      <c r="T211" s="8"/>
      <c r="U211" s="8"/>
      <c r="V211" s="8"/>
      <c r="W211" s="8"/>
      <c r="X211" s="8"/>
      <c r="Y211" s="8"/>
      <c r="Z211" s="8"/>
      <c r="AA211" s="8"/>
      <c r="AB211" s="8"/>
      <c r="AC211" s="8"/>
      <c r="AD211" s="8"/>
      <c r="AE211" s="8"/>
      <c r="AF211" s="8"/>
    </row>
    <row r="212" spans="16:32">
      <c r="P212" s="8"/>
      <c r="Q212" s="8"/>
      <c r="R212" s="8"/>
      <c r="S212" s="8"/>
      <c r="T212" s="8"/>
      <c r="U212" s="8"/>
      <c r="V212" s="8"/>
      <c r="W212" s="8"/>
      <c r="X212" s="8"/>
      <c r="Y212" s="8"/>
      <c r="Z212" s="8"/>
      <c r="AA212" s="8"/>
      <c r="AB212" s="8"/>
      <c r="AC212" s="8"/>
      <c r="AD212" s="8"/>
      <c r="AE212" s="8"/>
      <c r="AF212" s="8"/>
    </row>
    <row r="213" spans="16:32">
      <c r="P213" s="8"/>
      <c r="Q213" s="8"/>
      <c r="R213" s="8"/>
      <c r="S213" s="8"/>
      <c r="T213" s="8"/>
      <c r="U213" s="8"/>
      <c r="V213" s="8"/>
      <c r="W213" s="8"/>
      <c r="X213" s="8"/>
      <c r="Y213" s="8"/>
      <c r="Z213" s="8"/>
      <c r="AA213" s="8"/>
      <c r="AB213" s="8"/>
      <c r="AC213" s="8"/>
      <c r="AD213" s="8"/>
      <c r="AE213" s="8"/>
      <c r="AF213" s="8"/>
    </row>
    <row r="214" spans="16:32">
      <c r="P214" s="8"/>
      <c r="Q214" s="8"/>
      <c r="R214" s="8"/>
      <c r="S214" s="8"/>
      <c r="T214" s="8"/>
      <c r="U214" s="8"/>
      <c r="V214" s="8"/>
      <c r="W214" s="8"/>
      <c r="X214" s="8"/>
      <c r="Y214" s="8"/>
      <c r="Z214" s="8"/>
      <c r="AA214" s="8"/>
      <c r="AB214" s="8"/>
      <c r="AC214" s="8"/>
      <c r="AD214" s="8"/>
      <c r="AE214" s="8"/>
      <c r="AF214" s="8"/>
    </row>
    <row r="215" spans="16:32">
      <c r="P215" s="8"/>
      <c r="Q215" s="8"/>
      <c r="R215" s="8"/>
      <c r="S215" s="8"/>
      <c r="T215" s="8"/>
      <c r="U215" s="8"/>
      <c r="V215" s="8"/>
      <c r="W215" s="8"/>
      <c r="X215" s="8"/>
      <c r="Y215" s="8"/>
      <c r="Z215" s="8"/>
      <c r="AA215" s="8"/>
      <c r="AB215" s="8"/>
      <c r="AC215" s="8"/>
      <c r="AD215" s="8"/>
      <c r="AE215" s="8"/>
      <c r="AF215" s="8"/>
    </row>
    <row r="216" spans="16:32">
      <c r="P216" s="8"/>
      <c r="Q216" s="8"/>
      <c r="R216" s="8"/>
      <c r="S216" s="8"/>
      <c r="T216" s="8"/>
      <c r="U216" s="8"/>
      <c r="V216" s="8"/>
      <c r="W216" s="8"/>
      <c r="X216" s="8"/>
      <c r="Y216" s="8"/>
      <c r="Z216" s="8"/>
      <c r="AA216" s="8"/>
      <c r="AB216" s="8"/>
      <c r="AC216" s="8"/>
      <c r="AD216" s="8"/>
      <c r="AE216" s="8"/>
      <c r="AF216" s="8"/>
    </row>
    <row r="217" spans="16:32">
      <c r="P217" s="8"/>
      <c r="Q217" s="8"/>
      <c r="R217" s="8"/>
      <c r="S217" s="8"/>
      <c r="T217" s="8"/>
      <c r="U217" s="8"/>
      <c r="V217" s="8"/>
      <c r="W217" s="8"/>
      <c r="X217" s="8"/>
      <c r="Y217" s="8"/>
      <c r="Z217" s="8"/>
      <c r="AA217" s="8"/>
      <c r="AB217" s="8"/>
      <c r="AC217" s="8"/>
      <c r="AD217" s="8"/>
      <c r="AE217" s="8"/>
      <c r="AF217" s="8"/>
    </row>
    <row r="218" spans="16:32">
      <c r="P218" s="8"/>
      <c r="Q218" s="8"/>
      <c r="R218" s="8"/>
      <c r="S218" s="8"/>
      <c r="T218" s="8"/>
      <c r="U218" s="8"/>
      <c r="V218" s="8"/>
      <c r="W218" s="8"/>
      <c r="X218" s="8"/>
      <c r="Y218" s="8"/>
      <c r="Z218" s="8"/>
      <c r="AA218" s="8"/>
      <c r="AB218" s="8"/>
      <c r="AC218" s="8"/>
      <c r="AD218" s="8"/>
      <c r="AE218" s="8"/>
      <c r="AF218" s="8"/>
    </row>
    <row r="219" spans="16:32">
      <c r="P219" s="8"/>
      <c r="Q219" s="8"/>
      <c r="R219" s="8"/>
      <c r="S219" s="8"/>
      <c r="T219" s="8"/>
      <c r="U219" s="8"/>
      <c r="V219" s="8"/>
      <c r="W219" s="8"/>
      <c r="X219" s="8"/>
      <c r="Y219" s="8"/>
      <c r="Z219" s="8"/>
      <c r="AA219" s="8"/>
      <c r="AB219" s="8"/>
      <c r="AC219" s="8"/>
      <c r="AD219" s="8"/>
      <c r="AE219" s="8"/>
      <c r="AF219" s="8"/>
    </row>
    <row r="220" spans="16:32">
      <c r="P220" s="8"/>
      <c r="Q220" s="8"/>
      <c r="R220" s="8"/>
      <c r="S220" s="8"/>
      <c r="T220" s="8"/>
      <c r="U220" s="8"/>
      <c r="V220" s="8"/>
      <c r="W220" s="8"/>
      <c r="X220" s="8"/>
      <c r="Y220" s="8"/>
      <c r="Z220" s="8"/>
      <c r="AA220" s="8"/>
      <c r="AB220" s="8"/>
      <c r="AC220" s="8"/>
      <c r="AD220" s="8"/>
      <c r="AE220" s="8"/>
      <c r="AF220" s="8"/>
    </row>
    <row r="221" spans="16:32">
      <c r="P221" s="8"/>
      <c r="Q221" s="8"/>
      <c r="R221" s="8"/>
      <c r="S221" s="8"/>
      <c r="T221" s="8"/>
      <c r="U221" s="8"/>
      <c r="V221" s="8"/>
      <c r="W221" s="8"/>
      <c r="X221" s="8"/>
      <c r="Y221" s="8"/>
      <c r="Z221" s="8"/>
      <c r="AA221" s="8"/>
      <c r="AB221" s="8"/>
      <c r="AC221" s="8"/>
      <c r="AD221" s="8"/>
      <c r="AE221" s="8"/>
      <c r="AF221" s="8"/>
    </row>
    <row r="222" spans="16:32">
      <c r="P222" s="8"/>
      <c r="Q222" s="8"/>
      <c r="R222" s="8"/>
      <c r="S222" s="8"/>
      <c r="T222" s="8"/>
      <c r="U222" s="8"/>
      <c r="V222" s="8"/>
      <c r="W222" s="8"/>
      <c r="X222" s="8"/>
      <c r="Y222" s="8"/>
      <c r="Z222" s="8"/>
      <c r="AA222" s="8"/>
      <c r="AB222" s="8"/>
      <c r="AC222" s="8"/>
      <c r="AD222" s="8"/>
      <c r="AE222" s="8"/>
      <c r="AF222" s="8"/>
    </row>
    <row r="223" spans="16:32">
      <c r="P223" s="8"/>
      <c r="Q223" s="8"/>
      <c r="R223" s="8"/>
      <c r="S223" s="8"/>
      <c r="T223" s="8"/>
      <c r="U223" s="8"/>
      <c r="V223" s="8"/>
      <c r="W223" s="8"/>
      <c r="X223" s="8"/>
      <c r="Y223" s="8"/>
      <c r="Z223" s="8"/>
      <c r="AA223" s="8"/>
      <c r="AB223" s="8"/>
      <c r="AC223" s="8"/>
      <c r="AD223" s="8"/>
      <c r="AE223" s="8"/>
      <c r="AF223" s="8"/>
    </row>
    <row r="224" spans="16:32">
      <c r="P224" s="8"/>
      <c r="Q224" s="8"/>
      <c r="R224" s="8"/>
      <c r="S224" s="8"/>
      <c r="T224" s="8"/>
      <c r="U224" s="8"/>
      <c r="V224" s="8"/>
      <c r="W224" s="8"/>
      <c r="X224" s="8"/>
      <c r="Y224" s="8"/>
      <c r="Z224" s="8"/>
      <c r="AA224" s="8"/>
      <c r="AB224" s="8"/>
      <c r="AC224" s="8"/>
      <c r="AD224" s="8"/>
      <c r="AE224" s="8"/>
      <c r="AF224" s="8"/>
    </row>
    <row r="225" spans="16:32">
      <c r="P225" s="8"/>
      <c r="Q225" s="8"/>
      <c r="R225" s="8"/>
      <c r="S225" s="8"/>
      <c r="T225" s="8"/>
      <c r="U225" s="8"/>
      <c r="V225" s="8"/>
      <c r="W225" s="8"/>
      <c r="X225" s="8"/>
      <c r="Y225" s="8"/>
      <c r="Z225" s="8"/>
      <c r="AA225" s="8"/>
      <c r="AB225" s="8"/>
      <c r="AC225" s="8"/>
      <c r="AD225" s="8"/>
      <c r="AE225" s="8"/>
      <c r="AF225" s="8"/>
    </row>
    <row r="226" spans="16:32">
      <c r="P226" s="8"/>
      <c r="Q226" s="8"/>
      <c r="R226" s="8"/>
      <c r="S226" s="8"/>
      <c r="T226" s="8"/>
      <c r="U226" s="8"/>
      <c r="V226" s="8"/>
      <c r="W226" s="8"/>
      <c r="X226" s="8"/>
      <c r="Y226" s="8"/>
      <c r="Z226" s="8"/>
      <c r="AA226" s="8"/>
      <c r="AB226" s="8"/>
      <c r="AC226" s="8"/>
      <c r="AD226" s="8"/>
      <c r="AE226" s="8"/>
      <c r="AF226" s="8"/>
    </row>
    <row r="227" spans="16:32">
      <c r="P227" s="8"/>
      <c r="Q227" s="8"/>
      <c r="R227" s="8"/>
      <c r="S227" s="8"/>
      <c r="T227" s="8"/>
      <c r="U227" s="8"/>
      <c r="V227" s="8"/>
      <c r="W227" s="8"/>
      <c r="X227" s="8"/>
      <c r="Y227" s="8"/>
      <c r="Z227" s="8"/>
      <c r="AA227" s="8"/>
      <c r="AB227" s="8"/>
      <c r="AC227" s="8"/>
      <c r="AD227" s="8"/>
      <c r="AE227" s="8"/>
      <c r="AF227" s="8"/>
    </row>
    <row r="228" spans="16:32">
      <c r="P228" s="8"/>
      <c r="Q228" s="8"/>
      <c r="R228" s="8"/>
      <c r="S228" s="8"/>
      <c r="T228" s="8"/>
      <c r="U228" s="8"/>
      <c r="V228" s="8"/>
      <c r="W228" s="8"/>
      <c r="X228" s="8"/>
      <c r="Y228" s="8"/>
      <c r="Z228" s="8"/>
      <c r="AA228" s="8"/>
      <c r="AB228" s="8"/>
      <c r="AC228" s="8"/>
      <c r="AD228" s="8"/>
      <c r="AE228" s="8"/>
      <c r="AF228" s="8"/>
    </row>
    <row r="229" spans="16:32">
      <c r="P229" s="8"/>
      <c r="Q229" s="8"/>
      <c r="R229" s="8"/>
      <c r="S229" s="8"/>
      <c r="T229" s="8"/>
      <c r="U229" s="8"/>
      <c r="V229" s="8"/>
      <c r="W229" s="8"/>
      <c r="X229" s="8"/>
      <c r="Y229" s="8"/>
      <c r="Z229" s="8"/>
      <c r="AA229" s="8"/>
      <c r="AB229" s="8"/>
      <c r="AC229" s="8"/>
      <c r="AD229" s="8"/>
      <c r="AE229" s="8"/>
      <c r="AF229" s="8"/>
    </row>
    <row r="230" spans="16:32">
      <c r="P230" s="8"/>
      <c r="Q230" s="8"/>
      <c r="R230" s="8"/>
      <c r="S230" s="8"/>
      <c r="T230" s="8"/>
      <c r="U230" s="8"/>
      <c r="V230" s="8"/>
      <c r="W230" s="8"/>
      <c r="X230" s="8"/>
      <c r="Y230" s="8"/>
      <c r="Z230" s="8"/>
      <c r="AA230" s="8"/>
      <c r="AB230" s="8"/>
      <c r="AC230" s="8"/>
      <c r="AD230" s="8"/>
      <c r="AE230" s="8"/>
      <c r="AF230" s="8"/>
    </row>
    <row r="231" spans="16:32">
      <c r="P231" s="8"/>
      <c r="Q231" s="8"/>
      <c r="R231" s="8"/>
      <c r="S231" s="8"/>
      <c r="T231" s="8"/>
      <c r="U231" s="8"/>
      <c r="V231" s="8"/>
      <c r="W231" s="8"/>
      <c r="X231" s="8"/>
      <c r="Y231" s="8"/>
      <c r="Z231" s="8"/>
      <c r="AA231" s="8"/>
      <c r="AB231" s="8"/>
      <c r="AC231" s="8"/>
      <c r="AD231" s="8"/>
      <c r="AE231" s="8"/>
      <c r="AF231" s="8"/>
    </row>
    <row r="232" spans="16:32">
      <c r="P232" s="8"/>
      <c r="Q232" s="8"/>
      <c r="R232" s="8"/>
      <c r="S232" s="8"/>
      <c r="T232" s="8"/>
      <c r="U232" s="8"/>
      <c r="V232" s="8"/>
      <c r="W232" s="8"/>
      <c r="X232" s="8"/>
      <c r="Y232" s="8"/>
      <c r="Z232" s="8"/>
      <c r="AA232" s="8"/>
      <c r="AB232" s="8"/>
      <c r="AC232" s="8"/>
      <c r="AD232" s="8"/>
      <c r="AE232" s="8"/>
      <c r="AF232" s="8"/>
    </row>
    <row r="233" spans="16:32">
      <c r="P233" s="8"/>
      <c r="Q233" s="8"/>
      <c r="R233" s="8"/>
      <c r="S233" s="8"/>
      <c r="T233" s="8"/>
      <c r="U233" s="8"/>
      <c r="V233" s="8"/>
      <c r="W233" s="8"/>
      <c r="X233" s="8"/>
      <c r="Y233" s="8"/>
      <c r="Z233" s="8"/>
      <c r="AA233" s="8"/>
      <c r="AB233" s="8"/>
      <c r="AC233" s="8"/>
      <c r="AD233" s="8"/>
      <c r="AE233" s="8"/>
      <c r="AF233" s="8"/>
    </row>
    <row r="234" spans="16:32">
      <c r="P234" s="8"/>
      <c r="Q234" s="8"/>
      <c r="R234" s="8"/>
      <c r="S234" s="8"/>
      <c r="T234" s="8"/>
      <c r="U234" s="8"/>
      <c r="V234" s="8"/>
      <c r="W234" s="8"/>
      <c r="X234" s="8"/>
      <c r="Y234" s="8"/>
      <c r="Z234" s="8"/>
      <c r="AA234" s="8"/>
      <c r="AB234" s="8"/>
      <c r="AC234" s="8"/>
      <c r="AD234" s="8"/>
      <c r="AE234" s="8"/>
      <c r="AF234" s="8"/>
    </row>
    <row r="235" spans="16:32">
      <c r="P235" s="8"/>
      <c r="Q235" s="8"/>
      <c r="R235" s="8"/>
      <c r="S235" s="8"/>
      <c r="T235" s="8"/>
      <c r="U235" s="8"/>
      <c r="V235" s="8"/>
      <c r="W235" s="8"/>
      <c r="X235" s="8"/>
      <c r="Y235" s="8"/>
      <c r="Z235" s="8"/>
      <c r="AA235" s="8"/>
      <c r="AB235" s="8"/>
      <c r="AC235" s="8"/>
      <c r="AD235" s="8"/>
      <c r="AE235" s="8"/>
      <c r="AF235" s="8"/>
    </row>
    <row r="236" spans="16:32">
      <c r="P236" s="8"/>
      <c r="Q236" s="8"/>
      <c r="R236" s="8"/>
      <c r="S236" s="8"/>
      <c r="T236" s="8"/>
      <c r="U236" s="8"/>
      <c r="V236" s="8"/>
      <c r="W236" s="8"/>
      <c r="X236" s="8"/>
      <c r="Y236" s="8"/>
      <c r="Z236" s="8"/>
      <c r="AA236" s="8"/>
      <c r="AB236" s="8"/>
      <c r="AC236" s="8"/>
      <c r="AD236" s="8"/>
      <c r="AE236" s="8"/>
      <c r="AF236" s="8"/>
    </row>
    <row r="237" spans="16:32">
      <c r="P237" s="8"/>
      <c r="Q237" s="8"/>
      <c r="R237" s="8"/>
      <c r="S237" s="8"/>
      <c r="T237" s="8"/>
      <c r="U237" s="8"/>
      <c r="V237" s="8"/>
      <c r="W237" s="8"/>
      <c r="X237" s="8"/>
      <c r="Y237" s="8"/>
      <c r="Z237" s="8"/>
      <c r="AA237" s="8"/>
      <c r="AB237" s="8"/>
      <c r="AC237" s="8"/>
      <c r="AD237" s="8"/>
      <c r="AE237" s="8"/>
      <c r="AF237" s="8"/>
    </row>
    <row r="238" spans="16:32">
      <c r="P238" s="8"/>
      <c r="Q238" s="8"/>
      <c r="R238" s="8"/>
      <c r="S238" s="8"/>
      <c r="T238" s="8"/>
      <c r="U238" s="8"/>
      <c r="V238" s="8"/>
      <c r="W238" s="8"/>
      <c r="X238" s="8"/>
      <c r="Y238" s="8"/>
      <c r="Z238" s="8"/>
      <c r="AA238" s="8"/>
      <c r="AB238" s="8"/>
      <c r="AC238" s="8"/>
      <c r="AD238" s="8"/>
      <c r="AE238" s="8"/>
      <c r="AF238" s="8"/>
    </row>
    <row r="239" spans="16:32">
      <c r="P239" s="8"/>
      <c r="Q239" s="8"/>
      <c r="R239" s="8"/>
      <c r="S239" s="8"/>
      <c r="T239" s="8"/>
      <c r="U239" s="8"/>
      <c r="V239" s="8"/>
      <c r="W239" s="8"/>
      <c r="X239" s="8"/>
      <c r="Y239" s="8"/>
      <c r="Z239" s="8"/>
      <c r="AA239" s="8"/>
      <c r="AB239" s="8"/>
      <c r="AC239" s="8"/>
      <c r="AD239" s="8"/>
      <c r="AE239" s="8"/>
      <c r="AF239" s="8"/>
    </row>
    <row r="240" spans="16:32">
      <c r="P240" s="8"/>
      <c r="Q240" s="8"/>
      <c r="R240" s="8"/>
      <c r="S240" s="8"/>
      <c r="T240" s="8"/>
      <c r="U240" s="8"/>
      <c r="V240" s="8"/>
      <c r="W240" s="8"/>
      <c r="X240" s="8"/>
      <c r="Y240" s="8"/>
      <c r="Z240" s="8"/>
      <c r="AA240" s="8"/>
      <c r="AB240" s="8"/>
      <c r="AC240" s="8"/>
      <c r="AD240" s="8"/>
      <c r="AE240" s="8"/>
      <c r="AF240" s="8"/>
    </row>
    <row r="241" spans="16:32">
      <c r="P241" s="8"/>
      <c r="Q241" s="8"/>
      <c r="R241" s="8"/>
      <c r="S241" s="8"/>
      <c r="T241" s="8"/>
      <c r="U241" s="8"/>
      <c r="V241" s="8"/>
      <c r="W241" s="8"/>
      <c r="X241" s="8"/>
      <c r="Y241" s="8"/>
      <c r="Z241" s="8"/>
      <c r="AA241" s="8"/>
      <c r="AB241" s="8"/>
      <c r="AC241" s="8"/>
      <c r="AD241" s="8"/>
      <c r="AE241" s="8"/>
      <c r="AF241" s="8"/>
    </row>
    <row r="242" spans="16:32">
      <c r="P242" s="8"/>
      <c r="Q242" s="8"/>
      <c r="R242" s="8"/>
      <c r="S242" s="8"/>
      <c r="T242" s="8"/>
      <c r="U242" s="8"/>
      <c r="V242" s="8"/>
      <c r="W242" s="8"/>
      <c r="X242" s="8"/>
      <c r="Y242" s="8"/>
      <c r="Z242" s="8"/>
      <c r="AA242" s="8"/>
      <c r="AB242" s="8"/>
      <c r="AC242" s="8"/>
      <c r="AD242" s="8"/>
      <c r="AE242" s="8"/>
      <c r="AF242" s="8"/>
    </row>
    <row r="243" spans="16:32">
      <c r="P243" s="8"/>
      <c r="Q243" s="8"/>
      <c r="R243" s="8"/>
      <c r="S243" s="8"/>
      <c r="T243" s="8"/>
      <c r="U243" s="8"/>
      <c r="V243" s="8"/>
      <c r="W243" s="8"/>
      <c r="X243" s="8"/>
      <c r="Y243" s="8"/>
      <c r="Z243" s="8"/>
      <c r="AA243" s="8"/>
      <c r="AB243" s="8"/>
      <c r="AC243" s="8"/>
      <c r="AD243" s="8"/>
      <c r="AE243" s="8"/>
      <c r="AF243" s="8"/>
    </row>
    <row r="244" spans="16:32">
      <c r="P244" s="8"/>
      <c r="Q244" s="8"/>
      <c r="R244" s="8"/>
      <c r="S244" s="8"/>
      <c r="T244" s="8"/>
      <c r="U244" s="8"/>
      <c r="V244" s="8"/>
      <c r="W244" s="8"/>
      <c r="X244" s="8"/>
      <c r="Y244" s="8"/>
      <c r="Z244" s="8"/>
      <c r="AA244" s="8"/>
      <c r="AB244" s="8"/>
      <c r="AC244" s="8"/>
      <c r="AD244" s="8"/>
      <c r="AE244" s="8"/>
      <c r="AF244" s="8"/>
    </row>
    <row r="245" spans="16:32">
      <c r="P245" s="8"/>
      <c r="Q245" s="8"/>
      <c r="R245" s="8"/>
      <c r="S245" s="8"/>
      <c r="T245" s="8"/>
      <c r="U245" s="8"/>
      <c r="V245" s="8"/>
      <c r="W245" s="8"/>
      <c r="X245" s="8"/>
      <c r="Y245" s="8"/>
      <c r="Z245" s="8"/>
      <c r="AA245" s="8"/>
      <c r="AB245" s="8"/>
      <c r="AC245" s="8"/>
      <c r="AD245" s="8"/>
      <c r="AE245" s="8"/>
      <c r="AF245" s="8"/>
    </row>
    <row r="246" spans="16:32">
      <c r="P246" s="8"/>
      <c r="Q246" s="8"/>
      <c r="R246" s="8"/>
      <c r="S246" s="8"/>
      <c r="T246" s="8"/>
      <c r="U246" s="8"/>
      <c r="V246" s="8"/>
      <c r="W246" s="8"/>
      <c r="X246" s="8"/>
      <c r="Y246" s="8"/>
      <c r="Z246" s="8"/>
      <c r="AA246" s="8"/>
      <c r="AB246" s="8"/>
      <c r="AC246" s="8"/>
      <c r="AD246" s="8"/>
      <c r="AE246" s="8"/>
      <c r="AF246" s="8"/>
    </row>
    <row r="247" spans="16:32">
      <c r="P247" s="8"/>
      <c r="Q247" s="8"/>
      <c r="R247" s="8"/>
      <c r="S247" s="8"/>
      <c r="T247" s="8"/>
      <c r="U247" s="8"/>
      <c r="V247" s="8"/>
      <c r="W247" s="8"/>
      <c r="X247" s="8"/>
      <c r="Y247" s="8"/>
      <c r="Z247" s="8"/>
      <c r="AA247" s="8"/>
      <c r="AB247" s="8"/>
      <c r="AC247" s="8"/>
      <c r="AD247" s="8"/>
      <c r="AE247" s="8"/>
      <c r="AF247" s="8"/>
    </row>
    <row r="248" spans="16:32">
      <c r="P248" s="8"/>
      <c r="Q248" s="8"/>
      <c r="R248" s="8"/>
      <c r="S248" s="8"/>
      <c r="T248" s="8"/>
      <c r="U248" s="8"/>
      <c r="V248" s="8"/>
      <c r="W248" s="8"/>
      <c r="X248" s="8"/>
      <c r="Y248" s="8"/>
      <c r="Z248" s="8"/>
      <c r="AA248" s="8"/>
      <c r="AB248" s="8"/>
      <c r="AC248" s="8"/>
      <c r="AD248" s="8"/>
      <c r="AE248" s="8"/>
      <c r="AF248" s="8"/>
    </row>
    <row r="249" spans="16:32">
      <c r="P249" s="8"/>
      <c r="Q249" s="8"/>
      <c r="R249" s="8"/>
      <c r="S249" s="8"/>
      <c r="T249" s="8"/>
      <c r="U249" s="8"/>
      <c r="V249" s="8"/>
      <c r="W249" s="8"/>
      <c r="X249" s="8"/>
      <c r="Y249" s="8"/>
      <c r="Z249" s="8"/>
      <c r="AA249" s="8"/>
      <c r="AB249" s="8"/>
      <c r="AC249" s="8"/>
      <c r="AD249" s="8"/>
      <c r="AE249" s="8"/>
      <c r="AF249" s="8"/>
    </row>
    <row r="250" spans="16:32">
      <c r="P250" s="8"/>
      <c r="Q250" s="8"/>
      <c r="R250" s="8"/>
      <c r="S250" s="8"/>
      <c r="T250" s="8"/>
      <c r="U250" s="8"/>
      <c r="V250" s="8"/>
      <c r="W250" s="8"/>
      <c r="X250" s="8"/>
      <c r="Y250" s="8"/>
      <c r="Z250" s="8"/>
      <c r="AA250" s="8"/>
      <c r="AB250" s="8"/>
      <c r="AC250" s="8"/>
      <c r="AD250" s="8"/>
      <c r="AE250" s="8"/>
      <c r="AF250" s="8"/>
    </row>
    <row r="251" spans="16:32">
      <c r="P251" s="8"/>
      <c r="Q251" s="8"/>
      <c r="R251" s="8"/>
      <c r="S251" s="8"/>
      <c r="T251" s="8"/>
      <c r="U251" s="8"/>
      <c r="V251" s="8"/>
      <c r="W251" s="8"/>
      <c r="X251" s="8"/>
      <c r="Y251" s="8"/>
      <c r="Z251" s="8"/>
      <c r="AA251" s="8"/>
      <c r="AB251" s="8"/>
      <c r="AC251" s="8"/>
      <c r="AD251" s="8"/>
      <c r="AE251" s="8"/>
      <c r="AF251" s="8"/>
    </row>
    <row r="252" spans="16:32">
      <c r="P252" s="8"/>
      <c r="Q252" s="8"/>
      <c r="R252" s="8"/>
      <c r="S252" s="8"/>
      <c r="T252" s="8"/>
      <c r="U252" s="8"/>
      <c r="V252" s="8"/>
      <c r="W252" s="8"/>
      <c r="X252" s="8"/>
      <c r="Y252" s="8"/>
      <c r="Z252" s="8"/>
      <c r="AA252" s="8"/>
      <c r="AB252" s="8"/>
      <c r="AC252" s="8"/>
      <c r="AD252" s="8"/>
      <c r="AE252" s="8"/>
      <c r="AF252" s="8"/>
    </row>
    <row r="253" spans="16:32">
      <c r="P253" s="8"/>
      <c r="Q253" s="8"/>
      <c r="R253" s="8"/>
      <c r="S253" s="8"/>
      <c r="T253" s="8"/>
      <c r="U253" s="8"/>
      <c r="V253" s="8"/>
      <c r="W253" s="8"/>
      <c r="X253" s="8"/>
      <c r="Y253" s="8"/>
      <c r="Z253" s="8"/>
      <c r="AA253" s="8"/>
      <c r="AB253" s="8"/>
      <c r="AC253" s="8"/>
      <c r="AD253" s="8"/>
      <c r="AE253" s="8"/>
      <c r="AF253" s="8"/>
    </row>
    <row r="254" spans="16:32">
      <c r="P254" s="8"/>
      <c r="Q254" s="8"/>
      <c r="R254" s="8"/>
      <c r="S254" s="8"/>
      <c r="T254" s="8"/>
      <c r="U254" s="8"/>
      <c r="V254" s="8"/>
      <c r="W254" s="8"/>
      <c r="X254" s="8"/>
      <c r="Y254" s="8"/>
      <c r="Z254" s="8"/>
      <c r="AA254" s="8"/>
      <c r="AB254" s="8"/>
      <c r="AC254" s="8"/>
      <c r="AD254" s="8"/>
      <c r="AE254" s="8"/>
      <c r="AF254" s="8"/>
    </row>
    <row r="255" spans="16:32">
      <c r="P255" s="8"/>
      <c r="Q255" s="8"/>
      <c r="R255" s="8"/>
      <c r="S255" s="8"/>
      <c r="T255" s="8"/>
      <c r="U255" s="8"/>
      <c r="V255" s="8"/>
      <c r="W255" s="8"/>
      <c r="X255" s="8"/>
      <c r="Y255" s="8"/>
      <c r="Z255" s="8"/>
      <c r="AA255" s="8"/>
      <c r="AB255" s="8"/>
      <c r="AC255" s="8"/>
      <c r="AD255" s="8"/>
      <c r="AE255" s="8"/>
      <c r="AF255" s="8"/>
    </row>
    <row r="256" spans="16:32">
      <c r="P256" s="8"/>
      <c r="Q256" s="8"/>
      <c r="R256" s="8"/>
      <c r="S256" s="8"/>
      <c r="T256" s="8"/>
      <c r="U256" s="8"/>
      <c r="V256" s="8"/>
      <c r="W256" s="8"/>
      <c r="X256" s="8"/>
      <c r="Y256" s="8"/>
      <c r="Z256" s="8"/>
      <c r="AA256" s="8"/>
      <c r="AB256" s="8"/>
      <c r="AC256" s="8"/>
      <c r="AD256" s="8"/>
      <c r="AE256" s="8"/>
      <c r="AF256" s="8"/>
    </row>
    <row r="257" spans="16:32">
      <c r="P257" s="8"/>
      <c r="Q257" s="8"/>
      <c r="R257" s="8"/>
      <c r="S257" s="8"/>
      <c r="T257" s="8"/>
      <c r="U257" s="8"/>
      <c r="V257" s="8"/>
      <c r="W257" s="8"/>
      <c r="X257" s="8"/>
      <c r="Y257" s="8"/>
      <c r="Z257" s="8"/>
      <c r="AA257" s="8"/>
      <c r="AB257" s="8"/>
      <c r="AC257" s="8"/>
      <c r="AD257" s="8"/>
      <c r="AE257" s="8"/>
      <c r="AF257" s="8"/>
    </row>
    <row r="258" spans="16:32">
      <c r="P258" s="8"/>
      <c r="Q258" s="8"/>
      <c r="R258" s="8"/>
      <c r="S258" s="8"/>
      <c r="T258" s="8"/>
      <c r="U258" s="8"/>
      <c r="V258" s="8"/>
      <c r="W258" s="8"/>
      <c r="X258" s="8"/>
      <c r="Y258" s="8"/>
      <c r="Z258" s="8"/>
      <c r="AA258" s="8"/>
      <c r="AB258" s="8"/>
      <c r="AC258" s="8"/>
      <c r="AD258" s="8"/>
      <c r="AE258" s="8"/>
      <c r="AF258" s="8"/>
    </row>
    <row r="259" spans="16:32">
      <c r="P259" s="8"/>
      <c r="Q259" s="8"/>
      <c r="R259" s="8"/>
      <c r="S259" s="8"/>
      <c r="T259" s="8"/>
      <c r="U259" s="8"/>
      <c r="V259" s="8"/>
      <c r="W259" s="8"/>
      <c r="X259" s="8"/>
      <c r="Y259" s="8"/>
      <c r="Z259" s="8"/>
      <c r="AA259" s="8"/>
      <c r="AB259" s="8"/>
      <c r="AC259" s="8"/>
      <c r="AD259" s="8"/>
      <c r="AE259" s="8"/>
      <c r="AF259" s="8"/>
    </row>
    <row r="260" spans="16:32">
      <c r="P260" s="8"/>
      <c r="Q260" s="8"/>
      <c r="R260" s="8"/>
      <c r="S260" s="8"/>
      <c r="T260" s="8"/>
      <c r="U260" s="8"/>
      <c r="V260" s="8"/>
      <c r="W260" s="8"/>
      <c r="X260" s="8"/>
      <c r="Y260" s="8"/>
      <c r="Z260" s="8"/>
      <c r="AA260" s="8"/>
      <c r="AB260" s="8"/>
      <c r="AC260" s="8"/>
      <c r="AD260" s="8"/>
      <c r="AE260" s="8"/>
      <c r="AF260" s="8"/>
    </row>
    <row r="261" spans="16:32">
      <c r="P261" s="8"/>
      <c r="Q261" s="8"/>
      <c r="R261" s="8"/>
      <c r="S261" s="8"/>
      <c r="T261" s="8"/>
      <c r="U261" s="8"/>
      <c r="V261" s="8"/>
      <c r="W261" s="8"/>
      <c r="X261" s="8"/>
      <c r="Y261" s="8"/>
      <c r="Z261" s="8"/>
      <c r="AA261" s="8"/>
      <c r="AB261" s="8"/>
      <c r="AC261" s="8"/>
      <c r="AD261" s="8"/>
      <c r="AE261" s="8"/>
      <c r="AF261" s="8"/>
    </row>
    <row r="262" spans="16:32">
      <c r="P262" s="8"/>
      <c r="Q262" s="8"/>
      <c r="R262" s="8"/>
      <c r="S262" s="8"/>
      <c r="T262" s="8"/>
      <c r="U262" s="8"/>
      <c r="V262" s="8"/>
      <c r="W262" s="8"/>
      <c r="X262" s="8"/>
      <c r="Y262" s="8"/>
      <c r="Z262" s="8"/>
      <c r="AA262" s="8"/>
      <c r="AB262" s="8"/>
      <c r="AC262" s="8"/>
      <c r="AD262" s="8"/>
      <c r="AE262" s="8"/>
      <c r="AF262" s="8"/>
    </row>
    <row r="263" spans="16:32">
      <c r="P263" s="8"/>
      <c r="Q263" s="8"/>
      <c r="R263" s="8"/>
      <c r="S263" s="8"/>
      <c r="T263" s="8"/>
      <c r="U263" s="8"/>
      <c r="V263" s="8"/>
      <c r="W263" s="8"/>
      <c r="X263" s="8"/>
      <c r="Y263" s="8"/>
      <c r="Z263" s="8"/>
      <c r="AA263" s="8"/>
      <c r="AB263" s="8"/>
      <c r="AC263" s="8"/>
      <c r="AD263" s="8"/>
      <c r="AE263" s="8"/>
      <c r="AF263" s="8"/>
    </row>
    <row r="264" spans="16:32">
      <c r="P264" s="8"/>
      <c r="Q264" s="8"/>
      <c r="R264" s="8"/>
      <c r="S264" s="8"/>
      <c r="T264" s="8"/>
      <c r="U264" s="8"/>
      <c r="V264" s="8"/>
      <c r="W264" s="8"/>
      <c r="X264" s="8"/>
      <c r="Y264" s="8"/>
      <c r="Z264" s="8"/>
      <c r="AA264" s="8"/>
      <c r="AB264" s="8"/>
      <c r="AC264" s="8"/>
      <c r="AD264" s="8"/>
      <c r="AE264" s="8"/>
      <c r="AF264" s="8"/>
    </row>
    <row r="265" spans="16:32">
      <c r="P265" s="8"/>
      <c r="Q265" s="8"/>
      <c r="R265" s="8"/>
      <c r="S265" s="8"/>
      <c r="T265" s="8"/>
      <c r="U265" s="8"/>
      <c r="V265" s="8"/>
      <c r="W265" s="8"/>
      <c r="X265" s="8"/>
      <c r="Y265" s="8"/>
      <c r="Z265" s="8"/>
      <c r="AA265" s="8"/>
      <c r="AB265" s="8"/>
      <c r="AC265" s="8"/>
      <c r="AD265" s="8"/>
      <c r="AE265" s="8"/>
      <c r="AF265" s="8"/>
    </row>
    <row r="266" spans="16:32">
      <c r="P266" s="8"/>
      <c r="Q266" s="8"/>
      <c r="R266" s="8"/>
      <c r="S266" s="8"/>
      <c r="T266" s="8"/>
      <c r="U266" s="8"/>
      <c r="V266" s="8"/>
      <c r="W266" s="8"/>
      <c r="X266" s="8"/>
      <c r="Y266" s="8"/>
      <c r="Z266" s="8"/>
      <c r="AA266" s="8"/>
      <c r="AB266" s="8"/>
      <c r="AC266" s="8"/>
      <c r="AD266" s="8"/>
      <c r="AE266" s="8"/>
      <c r="AF266" s="8"/>
    </row>
    <row r="267" spans="16:32">
      <c r="P267" s="8"/>
      <c r="Q267" s="8"/>
      <c r="R267" s="8"/>
      <c r="S267" s="8"/>
      <c r="T267" s="8"/>
      <c r="U267" s="8"/>
      <c r="V267" s="8"/>
      <c r="W267" s="8"/>
      <c r="X267" s="8"/>
      <c r="Y267" s="8"/>
      <c r="Z267" s="8"/>
      <c r="AA267" s="8"/>
      <c r="AB267" s="8"/>
      <c r="AC267" s="8"/>
      <c r="AD267" s="8"/>
      <c r="AE267" s="8"/>
      <c r="AF267" s="8"/>
    </row>
    <row r="268" spans="16:32">
      <c r="P268" s="8"/>
      <c r="Q268" s="8"/>
      <c r="R268" s="8"/>
      <c r="S268" s="8"/>
      <c r="T268" s="8"/>
      <c r="U268" s="8"/>
      <c r="V268" s="8"/>
      <c r="W268" s="8"/>
      <c r="X268" s="8"/>
      <c r="Y268" s="8"/>
      <c r="Z268" s="8"/>
      <c r="AA268" s="8"/>
      <c r="AB268" s="8"/>
      <c r="AC268" s="8"/>
      <c r="AD268" s="8"/>
      <c r="AE268" s="8"/>
      <c r="AF268" s="8"/>
    </row>
    <row r="269" spans="16:32">
      <c r="P269" s="8"/>
      <c r="Q269" s="8"/>
      <c r="R269" s="8"/>
      <c r="S269" s="8"/>
      <c r="T269" s="8"/>
      <c r="U269" s="8"/>
      <c r="V269" s="8"/>
      <c r="W269" s="8"/>
      <c r="X269" s="8"/>
      <c r="Y269" s="8"/>
      <c r="Z269" s="8"/>
      <c r="AA269" s="8"/>
      <c r="AB269" s="8"/>
      <c r="AC269" s="8"/>
      <c r="AD269" s="8"/>
      <c r="AE269" s="8"/>
      <c r="AF269" s="8"/>
    </row>
    <row r="270" spans="16:32">
      <c r="P270" s="8"/>
      <c r="Q270" s="8"/>
      <c r="R270" s="8"/>
      <c r="S270" s="8"/>
      <c r="T270" s="8"/>
      <c r="U270" s="8"/>
      <c r="V270" s="8"/>
      <c r="W270" s="8"/>
      <c r="X270" s="8"/>
      <c r="Y270" s="8"/>
      <c r="Z270" s="8"/>
      <c r="AA270" s="8"/>
      <c r="AB270" s="8"/>
      <c r="AC270" s="8"/>
      <c r="AD270" s="8"/>
      <c r="AE270" s="8"/>
      <c r="AF270" s="8"/>
    </row>
    <row r="271" spans="16:32">
      <c r="P271" s="8"/>
      <c r="Q271" s="8"/>
      <c r="R271" s="8"/>
      <c r="S271" s="8"/>
      <c r="T271" s="8"/>
      <c r="U271" s="8"/>
      <c r="V271" s="8"/>
      <c r="W271" s="8"/>
      <c r="X271" s="8"/>
      <c r="Y271" s="8"/>
      <c r="Z271" s="8"/>
      <c r="AA271" s="8"/>
      <c r="AB271" s="8"/>
      <c r="AC271" s="8"/>
      <c r="AD271" s="8"/>
      <c r="AE271" s="8"/>
      <c r="AF271" s="8"/>
    </row>
    <row r="272" spans="16:32">
      <c r="P272" s="8"/>
      <c r="Q272" s="8"/>
      <c r="R272" s="8"/>
      <c r="S272" s="8"/>
      <c r="T272" s="8"/>
      <c r="U272" s="8"/>
      <c r="V272" s="8"/>
      <c r="W272" s="8"/>
      <c r="X272" s="8"/>
      <c r="Y272" s="8"/>
      <c r="Z272" s="8"/>
      <c r="AA272" s="8"/>
      <c r="AB272" s="8"/>
      <c r="AC272" s="8"/>
      <c r="AD272" s="8"/>
      <c r="AE272" s="8"/>
      <c r="AF272" s="8"/>
    </row>
    <row r="273" spans="16:32">
      <c r="P273" s="8"/>
      <c r="Q273" s="8"/>
      <c r="R273" s="8"/>
      <c r="S273" s="8"/>
      <c r="T273" s="8"/>
      <c r="U273" s="8"/>
      <c r="V273" s="8"/>
      <c r="W273" s="8"/>
      <c r="X273" s="8"/>
      <c r="Y273" s="8"/>
      <c r="Z273" s="8"/>
      <c r="AA273" s="8"/>
      <c r="AB273" s="8"/>
      <c r="AC273" s="8"/>
      <c r="AD273" s="8"/>
      <c r="AE273" s="8"/>
      <c r="AF273" s="8"/>
    </row>
    <row r="274" spans="16:32">
      <c r="P274" s="8"/>
      <c r="Q274" s="8"/>
      <c r="R274" s="8"/>
      <c r="S274" s="8"/>
      <c r="T274" s="8"/>
      <c r="U274" s="8"/>
      <c r="V274" s="8"/>
      <c r="W274" s="8"/>
      <c r="X274" s="8"/>
      <c r="Y274" s="8"/>
      <c r="Z274" s="8"/>
      <c r="AA274" s="8"/>
      <c r="AB274" s="8"/>
      <c r="AC274" s="8"/>
      <c r="AD274" s="8"/>
      <c r="AE274" s="8"/>
      <c r="AF274" s="8"/>
    </row>
    <row r="275" spans="16:32">
      <c r="P275" s="8"/>
      <c r="Q275" s="8"/>
      <c r="R275" s="8"/>
      <c r="S275" s="8"/>
      <c r="T275" s="8"/>
      <c r="U275" s="8"/>
      <c r="V275" s="8"/>
      <c r="W275" s="8"/>
      <c r="X275" s="8"/>
      <c r="Y275" s="8"/>
      <c r="Z275" s="8"/>
      <c r="AA275" s="8"/>
      <c r="AB275" s="8"/>
      <c r="AC275" s="8"/>
      <c r="AD275" s="8"/>
      <c r="AE275" s="8"/>
      <c r="AF275" s="8"/>
    </row>
    <row r="276" spans="16:32">
      <c r="P276" s="8"/>
      <c r="Q276" s="8"/>
      <c r="R276" s="8"/>
      <c r="S276" s="8"/>
      <c r="T276" s="8"/>
      <c r="U276" s="8"/>
      <c r="V276" s="8"/>
      <c r="W276" s="8"/>
      <c r="X276" s="8"/>
      <c r="Y276" s="8"/>
      <c r="Z276" s="8"/>
      <c r="AA276" s="8"/>
      <c r="AB276" s="8"/>
      <c r="AC276" s="8"/>
      <c r="AD276" s="8"/>
      <c r="AE276" s="8"/>
      <c r="AF276" s="8"/>
    </row>
    <row r="277" spans="16:32">
      <c r="P277" s="8"/>
      <c r="Q277" s="8"/>
      <c r="R277" s="8"/>
      <c r="S277" s="8"/>
      <c r="T277" s="8"/>
      <c r="U277" s="8"/>
      <c r="V277" s="8"/>
      <c r="W277" s="8"/>
      <c r="X277" s="8"/>
      <c r="Y277" s="8"/>
      <c r="Z277" s="8"/>
      <c r="AA277" s="8"/>
      <c r="AB277" s="8"/>
      <c r="AC277" s="8"/>
      <c r="AD277" s="8"/>
      <c r="AE277" s="8"/>
      <c r="AF277" s="8"/>
    </row>
    <row r="278" spans="16:32">
      <c r="P278" s="8"/>
      <c r="Q278" s="8"/>
      <c r="R278" s="8"/>
      <c r="S278" s="8"/>
      <c r="T278" s="8"/>
      <c r="U278" s="8"/>
      <c r="V278" s="8"/>
      <c r="W278" s="8"/>
      <c r="X278" s="8"/>
      <c r="Y278" s="8"/>
      <c r="Z278" s="8"/>
      <c r="AA278" s="8"/>
      <c r="AB278" s="8"/>
      <c r="AC278" s="8"/>
      <c r="AD278" s="8"/>
      <c r="AE278" s="8"/>
      <c r="AF278" s="8"/>
    </row>
    <row r="279" spans="16:32">
      <c r="P279" s="8"/>
      <c r="Q279" s="8"/>
      <c r="R279" s="8"/>
      <c r="S279" s="8"/>
      <c r="T279" s="8"/>
      <c r="U279" s="8"/>
      <c r="V279" s="8"/>
      <c r="W279" s="8"/>
      <c r="X279" s="8"/>
      <c r="Y279" s="8"/>
      <c r="Z279" s="8"/>
      <c r="AA279" s="8"/>
      <c r="AB279" s="8"/>
      <c r="AC279" s="8"/>
      <c r="AD279" s="8"/>
      <c r="AE279" s="8"/>
      <c r="AF279" s="8"/>
    </row>
    <row r="280" spans="16:32">
      <c r="P280" s="8"/>
      <c r="Q280" s="8"/>
      <c r="R280" s="8"/>
      <c r="S280" s="8"/>
      <c r="T280" s="8"/>
      <c r="U280" s="8"/>
      <c r="V280" s="8"/>
      <c r="W280" s="8"/>
      <c r="X280" s="8"/>
      <c r="Y280" s="8"/>
      <c r="Z280" s="8"/>
      <c r="AA280" s="8"/>
      <c r="AB280" s="8"/>
      <c r="AC280" s="8"/>
      <c r="AD280" s="8"/>
      <c r="AE280" s="8"/>
      <c r="AF280" s="8"/>
    </row>
    <row r="281" spans="16:32">
      <c r="P281" s="8"/>
      <c r="Q281" s="8"/>
      <c r="R281" s="8"/>
      <c r="S281" s="8"/>
      <c r="T281" s="8"/>
      <c r="U281" s="8"/>
      <c r="V281" s="8"/>
      <c r="W281" s="8"/>
      <c r="X281" s="8"/>
      <c r="Y281" s="8"/>
      <c r="Z281" s="8"/>
      <c r="AA281" s="8"/>
      <c r="AB281" s="8"/>
      <c r="AC281" s="8"/>
      <c r="AD281" s="8"/>
      <c r="AE281" s="8"/>
      <c r="AF281" s="8"/>
    </row>
    <row r="282" spans="16:32">
      <c r="P282" s="8"/>
      <c r="Q282" s="8"/>
      <c r="R282" s="8"/>
      <c r="S282" s="8"/>
      <c r="T282" s="8"/>
      <c r="U282" s="8"/>
      <c r="V282" s="8"/>
      <c r="W282" s="8"/>
      <c r="X282" s="8"/>
      <c r="Y282" s="8"/>
      <c r="Z282" s="8"/>
      <c r="AA282" s="8"/>
      <c r="AB282" s="8"/>
      <c r="AC282" s="8"/>
      <c r="AD282" s="8"/>
      <c r="AE282" s="8"/>
      <c r="AF282" s="8"/>
    </row>
    <row r="283" spans="16:32">
      <c r="P283" s="8"/>
      <c r="Q283" s="8"/>
      <c r="R283" s="8"/>
      <c r="S283" s="8"/>
      <c r="T283" s="8"/>
      <c r="U283" s="8"/>
      <c r="V283" s="8"/>
      <c r="W283" s="8"/>
      <c r="X283" s="8"/>
      <c r="Y283" s="8"/>
      <c r="Z283" s="8"/>
      <c r="AA283" s="8"/>
      <c r="AB283" s="8"/>
      <c r="AC283" s="8"/>
      <c r="AD283" s="8"/>
      <c r="AE283" s="8"/>
      <c r="AF283" s="8"/>
    </row>
    <row r="284" spans="16:32">
      <c r="P284" s="8"/>
      <c r="Q284" s="8"/>
      <c r="R284" s="8"/>
      <c r="S284" s="8"/>
      <c r="T284" s="8"/>
      <c r="U284" s="8"/>
      <c r="V284" s="8"/>
      <c r="W284" s="8"/>
      <c r="X284" s="8"/>
      <c r="Y284" s="8"/>
      <c r="Z284" s="8"/>
      <c r="AA284" s="8"/>
      <c r="AB284" s="8"/>
      <c r="AC284" s="8"/>
      <c r="AD284" s="8"/>
      <c r="AE284" s="8"/>
      <c r="AF284" s="8"/>
    </row>
    <row r="285" spans="16:32">
      <c r="P285" s="8"/>
      <c r="Q285" s="8"/>
      <c r="R285" s="8"/>
      <c r="S285" s="8"/>
      <c r="T285" s="8"/>
      <c r="U285" s="8"/>
      <c r="V285" s="8"/>
      <c r="W285" s="8"/>
      <c r="X285" s="8"/>
      <c r="Y285" s="8"/>
      <c r="Z285" s="8"/>
      <c r="AA285" s="8"/>
      <c r="AB285" s="8"/>
      <c r="AC285" s="8"/>
      <c r="AD285" s="8"/>
      <c r="AE285" s="8"/>
      <c r="AF285" s="8"/>
    </row>
    <row r="286" spans="16:32">
      <c r="P286" s="8"/>
      <c r="Q286" s="8"/>
      <c r="R286" s="8"/>
      <c r="S286" s="8"/>
      <c r="T286" s="8"/>
      <c r="U286" s="8"/>
      <c r="V286" s="8"/>
      <c r="W286" s="8"/>
      <c r="X286" s="8"/>
      <c r="Y286" s="8"/>
      <c r="Z286" s="8"/>
      <c r="AA286" s="8"/>
      <c r="AB286" s="8"/>
      <c r="AC286" s="8"/>
      <c r="AD286" s="8"/>
      <c r="AE286" s="8"/>
      <c r="AF286" s="8"/>
    </row>
    <row r="287" spans="16:32">
      <c r="P287" s="8"/>
      <c r="Q287" s="8"/>
      <c r="R287" s="8"/>
      <c r="S287" s="8"/>
      <c r="T287" s="8"/>
      <c r="U287" s="8"/>
      <c r="V287" s="8"/>
      <c r="W287" s="8"/>
      <c r="X287" s="8"/>
      <c r="Y287" s="8"/>
      <c r="Z287" s="8"/>
      <c r="AA287" s="8"/>
      <c r="AB287" s="8"/>
      <c r="AC287" s="8"/>
      <c r="AD287" s="8"/>
      <c r="AE287" s="8"/>
      <c r="AF287" s="8"/>
    </row>
    <row r="288" spans="16:32">
      <c r="P288" s="8"/>
      <c r="Q288" s="8"/>
      <c r="R288" s="8"/>
      <c r="S288" s="8"/>
      <c r="T288" s="8"/>
      <c r="U288" s="8"/>
      <c r="V288" s="8"/>
      <c r="W288" s="8"/>
      <c r="X288" s="8"/>
      <c r="Y288" s="8"/>
      <c r="Z288" s="8"/>
      <c r="AA288" s="8"/>
      <c r="AB288" s="8"/>
      <c r="AC288" s="8"/>
      <c r="AD288" s="8"/>
      <c r="AE288" s="8"/>
      <c r="AF288" s="8"/>
    </row>
    <row r="289" spans="16:32">
      <c r="P289" s="8"/>
      <c r="Q289" s="8"/>
      <c r="R289" s="8"/>
      <c r="S289" s="8"/>
      <c r="T289" s="8"/>
      <c r="U289" s="8"/>
      <c r="V289" s="8"/>
      <c r="W289" s="8"/>
      <c r="X289" s="8"/>
      <c r="Y289" s="8"/>
      <c r="Z289" s="8"/>
      <c r="AA289" s="8"/>
      <c r="AB289" s="8"/>
      <c r="AC289" s="8"/>
      <c r="AD289" s="8"/>
      <c r="AE289" s="8"/>
      <c r="AF289" s="8"/>
    </row>
    <row r="290" spans="16:32">
      <c r="P290" s="8"/>
      <c r="Q290" s="8"/>
      <c r="R290" s="8"/>
      <c r="S290" s="8"/>
      <c r="T290" s="8"/>
      <c r="U290" s="8"/>
      <c r="V290" s="8"/>
      <c r="W290" s="8"/>
      <c r="X290" s="8"/>
      <c r="Y290" s="8"/>
      <c r="Z290" s="8"/>
      <c r="AA290" s="8"/>
      <c r="AB290" s="8"/>
      <c r="AC290" s="8"/>
      <c r="AD290" s="8"/>
      <c r="AE290" s="8"/>
      <c r="AF290" s="8"/>
    </row>
    <row r="291" spans="16:32">
      <c r="P291" s="8"/>
      <c r="Q291" s="8"/>
      <c r="R291" s="8"/>
      <c r="S291" s="8"/>
      <c r="T291" s="8"/>
      <c r="U291" s="8"/>
      <c r="V291" s="8"/>
      <c r="W291" s="8"/>
      <c r="X291" s="8"/>
      <c r="Y291" s="8"/>
      <c r="Z291" s="8"/>
      <c r="AA291" s="8"/>
      <c r="AB291" s="8"/>
      <c r="AC291" s="8"/>
      <c r="AD291" s="8"/>
      <c r="AE291" s="8"/>
      <c r="AF291" s="8"/>
    </row>
    <row r="292" spans="16:32">
      <c r="P292" s="8"/>
      <c r="Q292" s="8"/>
      <c r="R292" s="8"/>
      <c r="S292" s="8"/>
      <c r="T292" s="8"/>
      <c r="U292" s="8"/>
      <c r="V292" s="8"/>
      <c r="W292" s="8"/>
      <c r="X292" s="8"/>
      <c r="Y292" s="8"/>
      <c r="Z292" s="8"/>
      <c r="AA292" s="8"/>
      <c r="AB292" s="8"/>
      <c r="AC292" s="8"/>
      <c r="AD292" s="8"/>
      <c r="AE292" s="8"/>
      <c r="AF292" s="8"/>
    </row>
    <row r="293" spans="16:32">
      <c r="P293" s="8"/>
      <c r="Q293" s="8"/>
      <c r="R293" s="8"/>
      <c r="S293" s="8"/>
      <c r="T293" s="8"/>
      <c r="U293" s="8"/>
      <c r="V293" s="8"/>
      <c r="W293" s="8"/>
      <c r="X293" s="8"/>
      <c r="Y293" s="8"/>
      <c r="Z293" s="8"/>
      <c r="AA293" s="8"/>
      <c r="AB293" s="8"/>
      <c r="AC293" s="8"/>
      <c r="AD293" s="8"/>
      <c r="AE293" s="8"/>
      <c r="AF293" s="8"/>
    </row>
    <row r="294" spans="16:32">
      <c r="P294" s="8"/>
      <c r="Q294" s="8"/>
      <c r="R294" s="8"/>
      <c r="S294" s="8"/>
      <c r="T294" s="8"/>
      <c r="U294" s="8"/>
      <c r="V294" s="8"/>
      <c r="W294" s="8"/>
      <c r="X294" s="8"/>
      <c r="Y294" s="8"/>
      <c r="Z294" s="8"/>
      <c r="AA294" s="8"/>
      <c r="AB294" s="8"/>
      <c r="AC294" s="8"/>
      <c r="AD294" s="8"/>
      <c r="AE294" s="8"/>
      <c r="AF294" s="8"/>
    </row>
    <row r="295" spans="16:32">
      <c r="P295" s="8"/>
      <c r="Q295" s="8"/>
      <c r="R295" s="8"/>
      <c r="S295" s="8"/>
      <c r="T295" s="8"/>
      <c r="U295" s="8"/>
      <c r="V295" s="8"/>
      <c r="W295" s="8"/>
      <c r="X295" s="8"/>
      <c r="Y295" s="8"/>
      <c r="Z295" s="8"/>
      <c r="AA295" s="8"/>
      <c r="AB295" s="8"/>
      <c r="AC295" s="8"/>
      <c r="AD295" s="8"/>
      <c r="AE295" s="8"/>
      <c r="AF295" s="8"/>
    </row>
    <row r="296" spans="16:32">
      <c r="P296" s="8"/>
      <c r="Q296" s="8"/>
      <c r="R296" s="8"/>
      <c r="S296" s="8"/>
      <c r="T296" s="8"/>
      <c r="U296" s="8"/>
      <c r="V296" s="8"/>
      <c r="W296" s="8"/>
      <c r="X296" s="8"/>
      <c r="Y296" s="8"/>
      <c r="Z296" s="8"/>
      <c r="AA296" s="8"/>
      <c r="AB296" s="8"/>
      <c r="AC296" s="8"/>
      <c r="AD296" s="8"/>
      <c r="AE296" s="8"/>
      <c r="AF296" s="8"/>
    </row>
    <row r="297" spans="16:32">
      <c r="P297" s="8"/>
      <c r="Q297" s="8"/>
      <c r="R297" s="8"/>
      <c r="S297" s="8"/>
      <c r="T297" s="8"/>
      <c r="U297" s="8"/>
      <c r="V297" s="8"/>
      <c r="W297" s="8"/>
      <c r="X297" s="8"/>
      <c r="Y297" s="8"/>
      <c r="Z297" s="8"/>
      <c r="AA297" s="8"/>
      <c r="AB297" s="8"/>
      <c r="AC297" s="8"/>
      <c r="AD297" s="8"/>
      <c r="AE297" s="8"/>
      <c r="AF297" s="8"/>
    </row>
    <row r="298" spans="16:32">
      <c r="P298" s="8"/>
      <c r="Q298" s="8"/>
      <c r="R298" s="8"/>
      <c r="S298" s="8"/>
      <c r="T298" s="8"/>
      <c r="U298" s="8"/>
      <c r="V298" s="8"/>
      <c r="W298" s="8"/>
      <c r="X298" s="8"/>
      <c r="Y298" s="8"/>
      <c r="Z298" s="8"/>
      <c r="AA298" s="8"/>
      <c r="AB298" s="8"/>
      <c r="AC298" s="8"/>
      <c r="AD298" s="8"/>
      <c r="AE298" s="8"/>
      <c r="AF298" s="8"/>
    </row>
    <row r="299" spans="16:32">
      <c r="P299" s="8"/>
      <c r="Q299" s="8"/>
      <c r="R299" s="8"/>
      <c r="S299" s="8"/>
      <c r="T299" s="8"/>
      <c r="U299" s="8"/>
      <c r="V299" s="8"/>
      <c r="W299" s="8"/>
      <c r="X299" s="8"/>
      <c r="Y299" s="8"/>
      <c r="Z299" s="8"/>
      <c r="AA299" s="8"/>
      <c r="AB299" s="8"/>
      <c r="AC299" s="8"/>
      <c r="AD299" s="8"/>
      <c r="AE299" s="8"/>
      <c r="AF299" s="8"/>
    </row>
    <row r="300" spans="16:32">
      <c r="P300" s="8"/>
      <c r="Q300" s="8"/>
      <c r="R300" s="8"/>
      <c r="S300" s="8"/>
      <c r="T300" s="8"/>
      <c r="U300" s="8"/>
      <c r="V300" s="8"/>
      <c r="W300" s="8"/>
      <c r="X300" s="8"/>
      <c r="Y300" s="8"/>
      <c r="Z300" s="8"/>
      <c r="AA300" s="8"/>
      <c r="AB300" s="8"/>
      <c r="AC300" s="8"/>
      <c r="AD300" s="8"/>
      <c r="AE300" s="8"/>
      <c r="AF300" s="8"/>
    </row>
    <row r="301" spans="16:32">
      <c r="P301" s="8"/>
      <c r="Q301" s="8"/>
      <c r="R301" s="8"/>
      <c r="S301" s="8"/>
      <c r="T301" s="8"/>
      <c r="U301" s="8"/>
      <c r="V301" s="8"/>
      <c r="W301" s="8"/>
      <c r="X301" s="8"/>
      <c r="Y301" s="8"/>
      <c r="Z301" s="8"/>
      <c r="AA301" s="8"/>
      <c r="AB301" s="8"/>
      <c r="AC301" s="8"/>
      <c r="AD301" s="8"/>
      <c r="AE301" s="8"/>
      <c r="AF301" s="8"/>
    </row>
    <row r="302" spans="16:32">
      <c r="P302" s="8"/>
      <c r="Q302" s="8"/>
      <c r="R302" s="8"/>
      <c r="S302" s="8"/>
      <c r="T302" s="8"/>
      <c r="U302" s="8"/>
      <c r="V302" s="8"/>
      <c r="W302" s="8"/>
      <c r="X302" s="8"/>
      <c r="Y302" s="8"/>
      <c r="Z302" s="8"/>
      <c r="AA302" s="8"/>
      <c r="AB302" s="8"/>
      <c r="AC302" s="8"/>
      <c r="AD302" s="8"/>
      <c r="AE302" s="8"/>
      <c r="AF302" s="8"/>
    </row>
    <row r="303" spans="16:32">
      <c r="P303" s="8"/>
      <c r="Q303" s="8"/>
      <c r="R303" s="8"/>
      <c r="S303" s="8"/>
      <c r="T303" s="8"/>
      <c r="U303" s="8"/>
      <c r="V303" s="8"/>
      <c r="W303" s="8"/>
      <c r="X303" s="8"/>
      <c r="Y303" s="8"/>
      <c r="Z303" s="8"/>
      <c r="AA303" s="8"/>
      <c r="AB303" s="8"/>
      <c r="AC303" s="8"/>
      <c r="AD303" s="8"/>
      <c r="AE303" s="8"/>
      <c r="AF303" s="8"/>
    </row>
    <row r="304" spans="16:32">
      <c r="P304" s="8"/>
      <c r="Q304" s="8"/>
      <c r="R304" s="8"/>
      <c r="S304" s="8"/>
      <c r="T304" s="8"/>
      <c r="U304" s="8"/>
      <c r="V304" s="8"/>
      <c r="W304" s="8"/>
      <c r="X304" s="8"/>
      <c r="Y304" s="8"/>
      <c r="Z304" s="8"/>
      <c r="AA304" s="8"/>
      <c r="AB304" s="8"/>
      <c r="AC304" s="8"/>
      <c r="AD304" s="8"/>
      <c r="AE304" s="8"/>
      <c r="AF304" s="8"/>
    </row>
    <row r="305" spans="16:32">
      <c r="P305" s="8"/>
      <c r="Q305" s="8"/>
      <c r="R305" s="8"/>
      <c r="S305" s="8"/>
      <c r="T305" s="8"/>
      <c r="U305" s="8"/>
      <c r="V305" s="8"/>
      <c r="W305" s="8"/>
      <c r="X305" s="8"/>
      <c r="Y305" s="8"/>
      <c r="Z305" s="8"/>
      <c r="AA305" s="8"/>
      <c r="AB305" s="8"/>
      <c r="AC305" s="8"/>
      <c r="AD305" s="8"/>
      <c r="AE305" s="8"/>
      <c r="AF305" s="8"/>
    </row>
    <row r="306" spans="16:32">
      <c r="P306" s="8"/>
      <c r="Q306" s="8"/>
      <c r="R306" s="8"/>
      <c r="S306" s="8"/>
      <c r="T306" s="8"/>
      <c r="U306" s="8"/>
      <c r="V306" s="8"/>
      <c r="W306" s="8"/>
      <c r="X306" s="8"/>
      <c r="Y306" s="8"/>
      <c r="Z306" s="8"/>
      <c r="AA306" s="8"/>
      <c r="AB306" s="8"/>
      <c r="AC306" s="8"/>
      <c r="AD306" s="8"/>
      <c r="AE306" s="8"/>
      <c r="AF306" s="8"/>
    </row>
    <row r="307" spans="16:32">
      <c r="P307" s="8"/>
      <c r="Q307" s="8"/>
      <c r="R307" s="8"/>
      <c r="S307" s="8"/>
      <c r="T307" s="8"/>
      <c r="U307" s="8"/>
      <c r="V307" s="8"/>
      <c r="W307" s="8"/>
      <c r="X307" s="8"/>
      <c r="Y307" s="8"/>
      <c r="Z307" s="8"/>
      <c r="AA307" s="8"/>
      <c r="AB307" s="8"/>
      <c r="AC307" s="8"/>
      <c r="AD307" s="8"/>
      <c r="AE307" s="8"/>
      <c r="AF307" s="8"/>
    </row>
    <row r="308" spans="16:32">
      <c r="P308" s="8"/>
      <c r="Q308" s="8"/>
      <c r="R308" s="8"/>
      <c r="S308" s="8"/>
      <c r="T308" s="8"/>
      <c r="U308" s="8"/>
      <c r="V308" s="8"/>
      <c r="W308" s="8"/>
      <c r="X308" s="8"/>
      <c r="Y308" s="8"/>
      <c r="Z308" s="8"/>
      <c r="AA308" s="8"/>
      <c r="AB308" s="8"/>
      <c r="AC308" s="8"/>
      <c r="AD308" s="8"/>
      <c r="AE308" s="8"/>
      <c r="AF308" s="8"/>
    </row>
    <row r="309" spans="16:32">
      <c r="P309" s="8"/>
      <c r="Q309" s="8"/>
      <c r="R309" s="8"/>
      <c r="S309" s="8"/>
      <c r="T309" s="8"/>
      <c r="U309" s="8"/>
      <c r="V309" s="8"/>
      <c r="W309" s="8"/>
      <c r="X309" s="8"/>
      <c r="Y309" s="8"/>
      <c r="Z309" s="8"/>
      <c r="AA309" s="8"/>
      <c r="AB309" s="8"/>
      <c r="AC309" s="8"/>
      <c r="AD309" s="8"/>
      <c r="AE309" s="8"/>
      <c r="AF309" s="8"/>
    </row>
    <row r="310" spans="16:32">
      <c r="P310" s="8"/>
      <c r="Q310" s="8"/>
      <c r="R310" s="8"/>
      <c r="S310" s="8"/>
      <c r="T310" s="8"/>
      <c r="U310" s="8"/>
      <c r="V310" s="8"/>
      <c r="W310" s="8"/>
      <c r="X310" s="8"/>
      <c r="Y310" s="8"/>
      <c r="Z310" s="8"/>
      <c r="AA310" s="8"/>
      <c r="AB310" s="8"/>
      <c r="AC310" s="8"/>
      <c r="AD310" s="8"/>
      <c r="AE310" s="8"/>
      <c r="AF310" s="8"/>
    </row>
    <row r="311" spans="16:32">
      <c r="P311" s="8"/>
      <c r="Q311" s="8"/>
      <c r="R311" s="8"/>
      <c r="S311" s="8"/>
      <c r="T311" s="8"/>
      <c r="U311" s="8"/>
      <c r="V311" s="8"/>
      <c r="W311" s="8"/>
      <c r="X311" s="8"/>
      <c r="Y311" s="8"/>
      <c r="Z311" s="8"/>
      <c r="AA311" s="8"/>
      <c r="AB311" s="8"/>
      <c r="AC311" s="8"/>
      <c r="AD311" s="8"/>
      <c r="AE311" s="8"/>
      <c r="AF311" s="8"/>
    </row>
    <row r="312" spans="16:32">
      <c r="P312" s="8"/>
      <c r="Q312" s="8"/>
      <c r="R312" s="8"/>
      <c r="S312" s="8"/>
      <c r="T312" s="8"/>
      <c r="U312" s="8"/>
      <c r="V312" s="8"/>
      <c r="W312" s="8"/>
      <c r="X312" s="8"/>
      <c r="Y312" s="8"/>
      <c r="Z312" s="8"/>
      <c r="AA312" s="8"/>
      <c r="AB312" s="8"/>
      <c r="AC312" s="8"/>
      <c r="AD312" s="8"/>
      <c r="AE312" s="8"/>
      <c r="AF312" s="8"/>
    </row>
    <row r="313" spans="16:32">
      <c r="P313" s="8"/>
      <c r="Q313" s="8"/>
      <c r="R313" s="8"/>
      <c r="S313" s="8"/>
      <c r="T313" s="8"/>
      <c r="U313" s="8"/>
      <c r="V313" s="8"/>
      <c r="W313" s="8"/>
      <c r="X313" s="8"/>
      <c r="Y313" s="8"/>
      <c r="Z313" s="8"/>
      <c r="AA313" s="8"/>
      <c r="AB313" s="8"/>
      <c r="AC313" s="8"/>
      <c r="AD313" s="8"/>
      <c r="AE313" s="8"/>
      <c r="AF313" s="8"/>
    </row>
    <row r="314" spans="16:32">
      <c r="P314" s="8"/>
      <c r="Q314" s="8"/>
      <c r="R314" s="8"/>
      <c r="S314" s="8"/>
      <c r="T314" s="8"/>
      <c r="U314" s="8"/>
      <c r="V314" s="8"/>
      <c r="W314" s="8"/>
      <c r="X314" s="8"/>
      <c r="Y314" s="8"/>
      <c r="Z314" s="8"/>
      <c r="AA314" s="8"/>
      <c r="AB314" s="8"/>
      <c r="AC314" s="8"/>
      <c r="AD314" s="8"/>
      <c r="AE314" s="8"/>
      <c r="AF314" s="8"/>
    </row>
    <row r="315" spans="16:32">
      <c r="P315" s="8"/>
      <c r="Q315" s="8"/>
      <c r="R315" s="8"/>
      <c r="S315" s="8"/>
      <c r="T315" s="8"/>
      <c r="U315" s="8"/>
      <c r="V315" s="8"/>
      <c r="W315" s="8"/>
      <c r="X315" s="8"/>
      <c r="Y315" s="8"/>
      <c r="Z315" s="8"/>
      <c r="AA315" s="8"/>
      <c r="AB315" s="8"/>
      <c r="AC315" s="8"/>
      <c r="AD315" s="8"/>
      <c r="AE315" s="8"/>
      <c r="AF315" s="8"/>
    </row>
    <row r="316" spans="16:32">
      <c r="P316" s="8"/>
      <c r="Q316" s="8"/>
      <c r="R316" s="8"/>
      <c r="S316" s="8"/>
      <c r="T316" s="8"/>
      <c r="U316" s="8"/>
      <c r="V316" s="8"/>
      <c r="W316" s="8"/>
      <c r="X316" s="8"/>
      <c r="Y316" s="8"/>
      <c r="Z316" s="8"/>
      <c r="AA316" s="8"/>
      <c r="AB316" s="8"/>
      <c r="AC316" s="8"/>
      <c r="AD316" s="8"/>
      <c r="AE316" s="8"/>
      <c r="AF316" s="8"/>
    </row>
    <row r="317" spans="16:32">
      <c r="P317" s="8"/>
      <c r="Q317" s="8"/>
      <c r="R317" s="8"/>
      <c r="S317" s="8"/>
      <c r="T317" s="8"/>
      <c r="U317" s="8"/>
      <c r="V317" s="8"/>
      <c r="W317" s="8"/>
      <c r="X317" s="8"/>
      <c r="Y317" s="8"/>
      <c r="Z317" s="8"/>
      <c r="AA317" s="8"/>
      <c r="AB317" s="8"/>
      <c r="AC317" s="8"/>
      <c r="AD317" s="8"/>
      <c r="AE317" s="8"/>
      <c r="AF317" s="8"/>
    </row>
    <row r="318" spans="16:32">
      <c r="P318" s="8"/>
      <c r="Q318" s="8"/>
      <c r="R318" s="8"/>
      <c r="S318" s="8"/>
      <c r="T318" s="8"/>
      <c r="U318" s="8"/>
      <c r="V318" s="8"/>
      <c r="W318" s="8"/>
      <c r="X318" s="8"/>
      <c r="Y318" s="8"/>
      <c r="Z318" s="8"/>
      <c r="AA318" s="8"/>
      <c r="AB318" s="8"/>
      <c r="AC318" s="8"/>
      <c r="AD318" s="8"/>
      <c r="AE318" s="8"/>
      <c r="AF318" s="8"/>
    </row>
    <row r="319" spans="16:32">
      <c r="P319" s="8"/>
      <c r="Q319" s="8"/>
      <c r="R319" s="8"/>
      <c r="S319" s="8"/>
      <c r="T319" s="8"/>
      <c r="U319" s="8"/>
      <c r="V319" s="8"/>
      <c r="W319" s="8"/>
      <c r="X319" s="8"/>
      <c r="Y319" s="8"/>
      <c r="Z319" s="8"/>
      <c r="AA319" s="8"/>
      <c r="AB319" s="8"/>
      <c r="AC319" s="8"/>
      <c r="AD319" s="8"/>
      <c r="AE319" s="8"/>
      <c r="AF319" s="8"/>
    </row>
    <row r="320" spans="16:32">
      <c r="P320" s="8"/>
      <c r="Q320" s="8"/>
      <c r="R320" s="8"/>
      <c r="S320" s="8"/>
      <c r="T320" s="8"/>
      <c r="U320" s="8"/>
      <c r="V320" s="8"/>
      <c r="W320" s="8"/>
      <c r="X320" s="8"/>
      <c r="Y320" s="8"/>
      <c r="Z320" s="8"/>
      <c r="AA320" s="8"/>
      <c r="AB320" s="8"/>
      <c r="AC320" s="8"/>
      <c r="AD320" s="8"/>
      <c r="AE320" s="8"/>
      <c r="AF320" s="8"/>
    </row>
    <row r="321" spans="16:32">
      <c r="P321" s="8"/>
      <c r="Q321" s="8"/>
      <c r="R321" s="8"/>
      <c r="S321" s="8"/>
      <c r="T321" s="8"/>
      <c r="U321" s="8"/>
      <c r="V321" s="8"/>
      <c r="W321" s="8"/>
      <c r="X321" s="8"/>
      <c r="Y321" s="8"/>
      <c r="Z321" s="8"/>
      <c r="AA321" s="8"/>
      <c r="AB321" s="8"/>
      <c r="AC321" s="8"/>
      <c r="AD321" s="8"/>
      <c r="AE321" s="8"/>
      <c r="AF321" s="8"/>
    </row>
    <row r="322" spans="16:32">
      <c r="P322" s="8"/>
      <c r="Q322" s="8"/>
      <c r="R322" s="8"/>
      <c r="S322" s="8"/>
      <c r="T322" s="8"/>
      <c r="U322" s="8"/>
      <c r="V322" s="8"/>
      <c r="W322" s="8"/>
      <c r="X322" s="8"/>
      <c r="Y322" s="8"/>
      <c r="Z322" s="8"/>
      <c r="AA322" s="8"/>
      <c r="AB322" s="8"/>
      <c r="AC322" s="8"/>
      <c r="AD322" s="8"/>
      <c r="AE322" s="8"/>
      <c r="AF322" s="8"/>
    </row>
    <row r="323" spans="16:32">
      <c r="P323" s="8"/>
      <c r="Q323" s="8"/>
      <c r="R323" s="8"/>
      <c r="S323" s="8"/>
      <c r="T323" s="8"/>
      <c r="U323" s="8"/>
      <c r="V323" s="8"/>
      <c r="W323" s="8"/>
      <c r="X323" s="8"/>
      <c r="Y323" s="8"/>
      <c r="Z323" s="8"/>
      <c r="AA323" s="8"/>
      <c r="AB323" s="8"/>
      <c r="AC323" s="8"/>
      <c r="AD323" s="8"/>
      <c r="AE323" s="8"/>
      <c r="AF323" s="8"/>
    </row>
    <row r="324" spans="16:32">
      <c r="P324" s="8"/>
      <c r="Q324" s="8"/>
      <c r="R324" s="8"/>
      <c r="S324" s="8"/>
      <c r="T324" s="8"/>
      <c r="U324" s="8"/>
      <c r="V324" s="8"/>
      <c r="W324" s="8"/>
      <c r="X324" s="8"/>
      <c r="Y324" s="8"/>
      <c r="Z324" s="8"/>
      <c r="AA324" s="8"/>
      <c r="AB324" s="8"/>
      <c r="AC324" s="8"/>
      <c r="AD324" s="8"/>
      <c r="AE324" s="8"/>
      <c r="AF324" s="8"/>
    </row>
    <row r="325" spans="16:32">
      <c r="P325" s="8"/>
      <c r="Q325" s="8"/>
      <c r="R325" s="8"/>
      <c r="S325" s="8"/>
      <c r="T325" s="8"/>
      <c r="U325" s="8"/>
      <c r="V325" s="8"/>
      <c r="W325" s="8"/>
      <c r="X325" s="8"/>
      <c r="Y325" s="8"/>
      <c r="Z325" s="8"/>
      <c r="AA325" s="8"/>
      <c r="AB325" s="8"/>
      <c r="AC325" s="8"/>
      <c r="AD325" s="8"/>
      <c r="AE325" s="8"/>
      <c r="AF325" s="8"/>
    </row>
    <row r="326" spans="16:32">
      <c r="P326" s="8"/>
      <c r="Q326" s="8"/>
      <c r="R326" s="8"/>
      <c r="S326" s="8"/>
      <c r="T326" s="8"/>
      <c r="U326" s="8"/>
      <c r="V326" s="8"/>
      <c r="W326" s="8"/>
      <c r="X326" s="8"/>
      <c r="Y326" s="8"/>
      <c r="Z326" s="8"/>
      <c r="AA326" s="8"/>
      <c r="AB326" s="8"/>
      <c r="AC326" s="8"/>
      <c r="AD326" s="8"/>
      <c r="AE326" s="8"/>
      <c r="AF326" s="8"/>
    </row>
    <row r="327" spans="16:32">
      <c r="P327" s="8"/>
      <c r="Q327" s="8"/>
      <c r="R327" s="8"/>
      <c r="S327" s="8"/>
      <c r="T327" s="8"/>
      <c r="U327" s="8"/>
      <c r="V327" s="8"/>
      <c r="W327" s="8"/>
      <c r="X327" s="8"/>
      <c r="Y327" s="8"/>
      <c r="Z327" s="8"/>
      <c r="AA327" s="8"/>
      <c r="AB327" s="8"/>
      <c r="AC327" s="8"/>
      <c r="AD327" s="8"/>
      <c r="AE327" s="8"/>
      <c r="AF327" s="8"/>
    </row>
    <row r="328" spans="16:32">
      <c r="P328" s="8"/>
      <c r="Q328" s="8"/>
      <c r="R328" s="8"/>
      <c r="S328" s="8"/>
      <c r="T328" s="8"/>
      <c r="U328" s="8"/>
      <c r="V328" s="8"/>
      <c r="W328" s="8"/>
      <c r="X328" s="8"/>
      <c r="Y328" s="8"/>
      <c r="Z328" s="8"/>
      <c r="AA328" s="8"/>
      <c r="AB328" s="8"/>
      <c r="AC328" s="8"/>
      <c r="AD328" s="8"/>
      <c r="AE328" s="8"/>
      <c r="AF328" s="8"/>
    </row>
    <row r="329" spans="16:32">
      <c r="P329" s="8"/>
      <c r="Q329" s="8"/>
      <c r="R329" s="8"/>
      <c r="S329" s="8"/>
      <c r="T329" s="8"/>
      <c r="U329" s="8"/>
      <c r="V329" s="8"/>
      <c r="W329" s="8"/>
      <c r="X329" s="8"/>
      <c r="Y329" s="8"/>
      <c r="Z329" s="8"/>
      <c r="AA329" s="8"/>
      <c r="AB329" s="8"/>
      <c r="AC329" s="8"/>
      <c r="AD329" s="8"/>
      <c r="AE329" s="8"/>
      <c r="AF329" s="8"/>
    </row>
    <row r="330" spans="16:32">
      <c r="P330" s="8"/>
      <c r="Q330" s="8"/>
      <c r="R330" s="8"/>
      <c r="S330" s="8"/>
      <c r="T330" s="8"/>
      <c r="U330" s="8"/>
      <c r="V330" s="8"/>
      <c r="W330" s="8"/>
      <c r="X330" s="8"/>
      <c r="Y330" s="8"/>
      <c r="Z330" s="8"/>
      <c r="AA330" s="8"/>
      <c r="AB330" s="8"/>
      <c r="AC330" s="8"/>
      <c r="AD330" s="8"/>
      <c r="AE330" s="8"/>
      <c r="AF330" s="8"/>
    </row>
    <row r="331" spans="16:32">
      <c r="P331" s="8"/>
      <c r="Q331" s="8"/>
      <c r="R331" s="8"/>
      <c r="S331" s="8"/>
      <c r="T331" s="8"/>
      <c r="U331" s="8"/>
      <c r="V331" s="8"/>
      <c r="W331" s="8"/>
      <c r="X331" s="8"/>
      <c r="Y331" s="8"/>
      <c r="Z331" s="8"/>
      <c r="AA331" s="8"/>
      <c r="AB331" s="8"/>
      <c r="AC331" s="8"/>
      <c r="AD331" s="8"/>
      <c r="AE331" s="8"/>
      <c r="AF331" s="8"/>
    </row>
    <row r="332" spans="16:32">
      <c r="P332" s="8"/>
      <c r="Q332" s="8"/>
      <c r="R332" s="8"/>
      <c r="S332" s="8"/>
      <c r="T332" s="8"/>
      <c r="U332" s="8"/>
      <c r="V332" s="8"/>
      <c r="W332" s="8"/>
      <c r="X332" s="8"/>
      <c r="Y332" s="8"/>
      <c r="Z332" s="8"/>
      <c r="AA332" s="8"/>
      <c r="AB332" s="8"/>
      <c r="AC332" s="8"/>
      <c r="AD332" s="8"/>
      <c r="AE332" s="8"/>
      <c r="AF332" s="8"/>
    </row>
    <row r="333" spans="16:32">
      <c r="P333" s="8"/>
      <c r="Q333" s="8"/>
      <c r="R333" s="8"/>
      <c r="S333" s="8"/>
      <c r="T333" s="8"/>
      <c r="U333" s="8"/>
      <c r="V333" s="8"/>
      <c r="W333" s="8"/>
      <c r="X333" s="8"/>
      <c r="Y333" s="8"/>
      <c r="Z333" s="8"/>
      <c r="AA333" s="8"/>
      <c r="AB333" s="8"/>
      <c r="AC333" s="8"/>
      <c r="AD333" s="8"/>
      <c r="AE333" s="8"/>
      <c r="AF333" s="8"/>
    </row>
    <row r="334" spans="16:32">
      <c r="P334" s="8"/>
      <c r="Q334" s="8"/>
      <c r="R334" s="8"/>
      <c r="S334" s="8"/>
      <c r="T334" s="8"/>
      <c r="U334" s="8"/>
      <c r="V334" s="8"/>
      <c r="W334" s="8"/>
      <c r="X334" s="8"/>
      <c r="Y334" s="8"/>
      <c r="Z334" s="8"/>
      <c r="AA334" s="8"/>
      <c r="AB334" s="8"/>
      <c r="AC334" s="8"/>
      <c r="AD334" s="8"/>
      <c r="AE334" s="8"/>
      <c r="AF334" s="8"/>
    </row>
    <row r="335" spans="16:32">
      <c r="P335" s="8"/>
      <c r="Q335" s="8"/>
      <c r="R335" s="8"/>
      <c r="S335" s="8"/>
      <c r="T335" s="8"/>
      <c r="U335" s="8"/>
      <c r="V335" s="8"/>
      <c r="W335" s="8"/>
      <c r="X335" s="8"/>
      <c r="Y335" s="8"/>
      <c r="Z335" s="8"/>
      <c r="AA335" s="8"/>
      <c r="AB335" s="8"/>
      <c r="AC335" s="8"/>
      <c r="AD335" s="8"/>
      <c r="AE335" s="8"/>
      <c r="AF335" s="8"/>
    </row>
    <row r="336" spans="16:32">
      <c r="P336" s="8"/>
      <c r="Q336" s="8"/>
      <c r="R336" s="8"/>
      <c r="S336" s="8"/>
      <c r="T336" s="8"/>
      <c r="U336" s="8"/>
      <c r="V336" s="8"/>
      <c r="W336" s="8"/>
      <c r="X336" s="8"/>
      <c r="Y336" s="8"/>
      <c r="Z336" s="8"/>
      <c r="AA336" s="8"/>
      <c r="AB336" s="8"/>
      <c r="AC336" s="8"/>
      <c r="AD336" s="8"/>
      <c r="AE336" s="8"/>
      <c r="AF336" s="8"/>
    </row>
    <row r="337" spans="16:32">
      <c r="P337" s="8"/>
      <c r="Q337" s="8"/>
      <c r="R337" s="8"/>
      <c r="S337" s="8"/>
      <c r="T337" s="8"/>
      <c r="U337" s="8"/>
      <c r="V337" s="8"/>
      <c r="W337" s="8"/>
      <c r="X337" s="8"/>
      <c r="Y337" s="8"/>
      <c r="Z337" s="8"/>
      <c r="AA337" s="8"/>
      <c r="AB337" s="8"/>
      <c r="AC337" s="8"/>
      <c r="AD337" s="8"/>
      <c r="AE337" s="8"/>
      <c r="AF337" s="8"/>
    </row>
    <row r="338" spans="16:32">
      <c r="P338" s="8"/>
      <c r="Q338" s="8"/>
      <c r="R338" s="8"/>
      <c r="S338" s="8"/>
      <c r="T338" s="8"/>
      <c r="U338" s="8"/>
      <c r="V338" s="8"/>
      <c r="W338" s="8"/>
      <c r="X338" s="8"/>
      <c r="Y338" s="8"/>
      <c r="Z338" s="8"/>
      <c r="AA338" s="8"/>
      <c r="AB338" s="8"/>
      <c r="AC338" s="8"/>
      <c r="AD338" s="8"/>
      <c r="AE338" s="8"/>
      <c r="AF338" s="8"/>
    </row>
    <row r="339" spans="16:32">
      <c r="P339" s="8"/>
      <c r="Q339" s="8"/>
      <c r="R339" s="8"/>
      <c r="S339" s="8"/>
      <c r="T339" s="8"/>
      <c r="U339" s="8"/>
      <c r="V339" s="8"/>
      <c r="W339" s="8"/>
      <c r="X339" s="8"/>
      <c r="Y339" s="8"/>
      <c r="Z339" s="8"/>
      <c r="AA339" s="8"/>
      <c r="AB339" s="8"/>
      <c r="AC339" s="8"/>
      <c r="AD339" s="8"/>
      <c r="AE339" s="8"/>
      <c r="AF339" s="8"/>
    </row>
    <row r="340" spans="16:32">
      <c r="P340" s="8"/>
      <c r="Q340" s="8"/>
      <c r="R340" s="8"/>
      <c r="S340" s="8"/>
      <c r="T340" s="8"/>
      <c r="U340" s="8"/>
      <c r="V340" s="8"/>
      <c r="W340" s="8"/>
      <c r="X340" s="8"/>
      <c r="Y340" s="8"/>
      <c r="Z340" s="8"/>
      <c r="AA340" s="8"/>
      <c r="AB340" s="8"/>
      <c r="AC340" s="8"/>
      <c r="AD340" s="8"/>
      <c r="AE340" s="8"/>
      <c r="AF340" s="8"/>
    </row>
    <row r="341" spans="16:32">
      <c r="P341" s="8"/>
      <c r="Q341" s="8"/>
      <c r="R341" s="8"/>
      <c r="S341" s="8"/>
      <c r="T341" s="8"/>
      <c r="U341" s="8"/>
      <c r="V341" s="8"/>
      <c r="W341" s="8"/>
      <c r="X341" s="8"/>
      <c r="Y341" s="8"/>
      <c r="Z341" s="8"/>
      <c r="AA341" s="8"/>
      <c r="AB341" s="8"/>
      <c r="AC341" s="8"/>
      <c r="AD341" s="8"/>
      <c r="AE341" s="8"/>
      <c r="AF341" s="8"/>
    </row>
    <row r="342" spans="16:32">
      <c r="P342" s="8"/>
      <c r="Q342" s="8"/>
      <c r="R342" s="8"/>
      <c r="S342" s="8"/>
      <c r="T342" s="8"/>
      <c r="U342" s="8"/>
      <c r="V342" s="8"/>
      <c r="W342" s="8"/>
      <c r="X342" s="8"/>
      <c r="Y342" s="8"/>
      <c r="Z342" s="8"/>
      <c r="AA342" s="8"/>
      <c r="AB342" s="8"/>
      <c r="AC342" s="8"/>
      <c r="AD342" s="8"/>
      <c r="AE342" s="8"/>
      <c r="AF342" s="8"/>
    </row>
    <row r="343" spans="16:32">
      <c r="P343" s="8"/>
      <c r="Q343" s="8"/>
      <c r="R343" s="8"/>
      <c r="S343" s="8"/>
      <c r="T343" s="8"/>
      <c r="U343" s="8"/>
      <c r="V343" s="8"/>
      <c r="W343" s="8"/>
      <c r="X343" s="8"/>
      <c r="Y343" s="8"/>
      <c r="Z343" s="8"/>
      <c r="AA343" s="8"/>
      <c r="AB343" s="8"/>
      <c r="AC343" s="8"/>
      <c r="AD343" s="8"/>
      <c r="AE343" s="8"/>
      <c r="AF343" s="8"/>
    </row>
    <row r="344" spans="16:32">
      <c r="P344" s="8"/>
      <c r="Q344" s="8"/>
      <c r="R344" s="8"/>
      <c r="S344" s="8"/>
      <c r="T344" s="8"/>
      <c r="U344" s="8"/>
      <c r="V344" s="8"/>
      <c r="W344" s="8"/>
      <c r="X344" s="8"/>
      <c r="Y344" s="8"/>
      <c r="Z344" s="8"/>
      <c r="AA344" s="8"/>
      <c r="AB344" s="8"/>
      <c r="AC344" s="8"/>
      <c r="AD344" s="8"/>
      <c r="AE344" s="8"/>
      <c r="AF344" s="8"/>
    </row>
    <row r="345" spans="16:32">
      <c r="P345" s="8"/>
      <c r="Q345" s="8"/>
      <c r="R345" s="8"/>
      <c r="S345" s="8"/>
      <c r="T345" s="8"/>
      <c r="U345" s="8"/>
      <c r="V345" s="8"/>
      <c r="W345" s="8"/>
      <c r="X345" s="8"/>
      <c r="Y345" s="8"/>
      <c r="Z345" s="8"/>
      <c r="AA345" s="8"/>
      <c r="AB345" s="8"/>
      <c r="AC345" s="8"/>
      <c r="AD345" s="8"/>
      <c r="AE345" s="8"/>
      <c r="AF345" s="8"/>
    </row>
    <row r="346" spans="16:32">
      <c r="P346" s="8"/>
      <c r="Q346" s="8"/>
      <c r="R346" s="8"/>
      <c r="S346" s="8"/>
      <c r="T346" s="8"/>
      <c r="U346" s="8"/>
      <c r="V346" s="8"/>
      <c r="W346" s="8"/>
      <c r="X346" s="8"/>
      <c r="Y346" s="8"/>
      <c r="Z346" s="8"/>
      <c r="AA346" s="8"/>
      <c r="AB346" s="8"/>
      <c r="AC346" s="8"/>
      <c r="AD346" s="8"/>
      <c r="AE346" s="8"/>
      <c r="AF346" s="8"/>
    </row>
    <row r="347" spans="16:32">
      <c r="P347" s="8"/>
      <c r="Q347" s="8"/>
      <c r="R347" s="8"/>
      <c r="S347" s="8"/>
      <c r="T347" s="8"/>
      <c r="U347" s="8"/>
      <c r="V347" s="8"/>
      <c r="W347" s="8"/>
      <c r="X347" s="8"/>
      <c r="Y347" s="8"/>
      <c r="Z347" s="8"/>
      <c r="AA347" s="8"/>
      <c r="AB347" s="8"/>
      <c r="AC347" s="8"/>
      <c r="AD347" s="8"/>
      <c r="AE347" s="8"/>
      <c r="AF347" s="8"/>
    </row>
    <row r="348" spans="16:32">
      <c r="P348" s="8"/>
      <c r="Q348" s="8"/>
      <c r="R348" s="8"/>
      <c r="S348" s="8"/>
      <c r="T348" s="8"/>
      <c r="U348" s="8"/>
      <c r="V348" s="8"/>
      <c r="W348" s="8"/>
      <c r="X348" s="8"/>
      <c r="Y348" s="8"/>
      <c r="Z348" s="8"/>
      <c r="AA348" s="8"/>
      <c r="AB348" s="8"/>
      <c r="AC348" s="8"/>
      <c r="AD348" s="8"/>
      <c r="AE348" s="8"/>
      <c r="AF348" s="8"/>
    </row>
    <row r="349" spans="16:32">
      <c r="P349" s="8"/>
      <c r="Q349" s="8"/>
      <c r="R349" s="8"/>
      <c r="S349" s="8"/>
      <c r="T349" s="8"/>
      <c r="U349" s="8"/>
      <c r="V349" s="8"/>
      <c r="W349" s="8"/>
      <c r="X349" s="8"/>
      <c r="Y349" s="8"/>
      <c r="Z349" s="8"/>
      <c r="AA349" s="8"/>
      <c r="AB349" s="8"/>
      <c r="AC349" s="8"/>
      <c r="AD349" s="8"/>
      <c r="AE349" s="8"/>
      <c r="AF349" s="8"/>
    </row>
    <row r="350" spans="16:32">
      <c r="P350" s="8"/>
      <c r="Q350" s="8"/>
      <c r="R350" s="8"/>
      <c r="S350" s="8"/>
      <c r="T350" s="8"/>
      <c r="U350" s="8"/>
      <c r="V350" s="8"/>
      <c r="W350" s="8"/>
      <c r="X350" s="8"/>
      <c r="Y350" s="8"/>
      <c r="Z350" s="8"/>
      <c r="AA350" s="8"/>
      <c r="AB350" s="8"/>
      <c r="AC350" s="8"/>
      <c r="AD350" s="8"/>
      <c r="AE350" s="8"/>
      <c r="AF350" s="8"/>
    </row>
    <row r="351" spans="16:32">
      <c r="P351" s="8"/>
      <c r="Q351" s="8"/>
      <c r="R351" s="8"/>
      <c r="S351" s="8"/>
      <c r="T351" s="8"/>
      <c r="U351" s="8"/>
      <c r="V351" s="8"/>
      <c r="W351" s="8"/>
      <c r="X351" s="8"/>
      <c r="Y351" s="8"/>
      <c r="Z351" s="8"/>
      <c r="AA351" s="8"/>
      <c r="AB351" s="8"/>
      <c r="AC351" s="8"/>
      <c r="AD351" s="8"/>
      <c r="AE351" s="8"/>
      <c r="AF351" s="8"/>
    </row>
    <row r="352" spans="16:32">
      <c r="P352" s="8"/>
      <c r="Q352" s="8"/>
      <c r="R352" s="8"/>
      <c r="S352" s="8"/>
      <c r="T352" s="8"/>
      <c r="U352" s="8"/>
      <c r="V352" s="8"/>
      <c r="W352" s="8"/>
      <c r="X352" s="8"/>
      <c r="Y352" s="8"/>
      <c r="Z352" s="8"/>
      <c r="AA352" s="8"/>
      <c r="AB352" s="8"/>
      <c r="AC352" s="8"/>
      <c r="AD352" s="8"/>
      <c r="AE352" s="8"/>
      <c r="AF352" s="8"/>
    </row>
    <row r="353" spans="16:32">
      <c r="P353" s="8"/>
      <c r="Q353" s="8"/>
      <c r="R353" s="8"/>
      <c r="S353" s="8"/>
      <c r="T353" s="8"/>
      <c r="U353" s="8"/>
      <c r="V353" s="8"/>
      <c r="W353" s="8"/>
      <c r="X353" s="8"/>
      <c r="Y353" s="8"/>
      <c r="Z353" s="8"/>
      <c r="AA353" s="8"/>
      <c r="AB353" s="8"/>
      <c r="AC353" s="8"/>
      <c r="AD353" s="8"/>
      <c r="AE353" s="8"/>
      <c r="AF353" s="8"/>
    </row>
    <row r="354" spans="16:32">
      <c r="P354" s="8"/>
      <c r="Q354" s="8"/>
      <c r="R354" s="8"/>
      <c r="S354" s="8"/>
      <c r="T354" s="8"/>
      <c r="U354" s="8"/>
      <c r="V354" s="8"/>
      <c r="W354" s="8"/>
      <c r="X354" s="8"/>
      <c r="Y354" s="8"/>
      <c r="Z354" s="8"/>
      <c r="AA354" s="8"/>
      <c r="AB354" s="8"/>
      <c r="AC354" s="8"/>
      <c r="AD354" s="8"/>
      <c r="AE354" s="8"/>
      <c r="AF354" s="8"/>
    </row>
    <row r="355" spans="16:32">
      <c r="P355" s="8"/>
      <c r="Q355" s="8"/>
      <c r="R355" s="8"/>
      <c r="S355" s="8"/>
      <c r="T355" s="8"/>
      <c r="U355" s="8"/>
      <c r="V355" s="8"/>
      <c r="W355" s="8"/>
      <c r="X355" s="8"/>
      <c r="Y355" s="8"/>
      <c r="Z355" s="8"/>
      <c r="AA355" s="8"/>
      <c r="AB355" s="8"/>
      <c r="AC355" s="8"/>
      <c r="AD355" s="8"/>
      <c r="AE355" s="8"/>
      <c r="AF355" s="8"/>
    </row>
    <row r="356" spans="16:32">
      <c r="P356" s="8"/>
      <c r="Q356" s="8"/>
      <c r="R356" s="8"/>
      <c r="S356" s="8"/>
      <c r="T356" s="8"/>
      <c r="U356" s="8"/>
      <c r="V356" s="8"/>
      <c r="W356" s="8"/>
      <c r="X356" s="8"/>
      <c r="Y356" s="8"/>
      <c r="Z356" s="8"/>
      <c r="AA356" s="8"/>
      <c r="AB356" s="8"/>
      <c r="AC356" s="8"/>
      <c r="AD356" s="8"/>
      <c r="AE356" s="8"/>
      <c r="AF356" s="8"/>
    </row>
    <row r="357" spans="16:32">
      <c r="P357" s="8"/>
      <c r="Q357" s="8"/>
      <c r="R357" s="8"/>
      <c r="S357" s="8"/>
      <c r="T357" s="8"/>
      <c r="U357" s="8"/>
      <c r="V357" s="8"/>
      <c r="W357" s="8"/>
      <c r="X357" s="8"/>
      <c r="Y357" s="8"/>
      <c r="Z357" s="8"/>
      <c r="AA357" s="8"/>
      <c r="AB357" s="8"/>
      <c r="AC357" s="8"/>
      <c r="AD357" s="8"/>
      <c r="AE357" s="8"/>
      <c r="AF357" s="8"/>
    </row>
    <row r="358" spans="16:32">
      <c r="P358" s="8"/>
      <c r="Q358" s="8"/>
      <c r="R358" s="8"/>
      <c r="S358" s="8"/>
      <c r="T358" s="8"/>
      <c r="U358" s="8"/>
      <c r="V358" s="8"/>
      <c r="W358" s="8"/>
      <c r="X358" s="8"/>
      <c r="Y358" s="8"/>
      <c r="Z358" s="8"/>
      <c r="AA358" s="8"/>
      <c r="AB358" s="8"/>
      <c r="AC358" s="8"/>
      <c r="AD358" s="8"/>
      <c r="AE358" s="8"/>
      <c r="AF358" s="8"/>
    </row>
    <row r="359" spans="16:32">
      <c r="P359" s="8"/>
      <c r="Q359" s="8"/>
      <c r="R359" s="8"/>
      <c r="S359" s="8"/>
      <c r="T359" s="8"/>
      <c r="U359" s="8"/>
      <c r="V359" s="8"/>
      <c r="W359" s="8"/>
      <c r="X359" s="8"/>
      <c r="Y359" s="8"/>
      <c r="Z359" s="8"/>
      <c r="AA359" s="8"/>
      <c r="AB359" s="8"/>
      <c r="AC359" s="8"/>
      <c r="AD359" s="8"/>
      <c r="AE359" s="8"/>
      <c r="AF359" s="8"/>
    </row>
    <row r="360" spans="16:32">
      <c r="P360" s="8"/>
      <c r="Q360" s="8"/>
      <c r="R360" s="8"/>
      <c r="S360" s="8"/>
      <c r="T360" s="8"/>
      <c r="U360" s="8"/>
      <c r="V360" s="8"/>
      <c r="W360" s="8"/>
      <c r="X360" s="8"/>
      <c r="Y360" s="8"/>
      <c r="Z360" s="8"/>
      <c r="AA360" s="8"/>
      <c r="AB360" s="8"/>
      <c r="AC360" s="8"/>
      <c r="AD360" s="8"/>
      <c r="AE360" s="8"/>
      <c r="AF360" s="8"/>
    </row>
    <row r="361" spans="16:32">
      <c r="P361" s="8"/>
      <c r="Q361" s="8"/>
      <c r="R361" s="8"/>
      <c r="S361" s="8"/>
      <c r="T361" s="8"/>
      <c r="U361" s="8"/>
      <c r="V361" s="8"/>
      <c r="W361" s="8"/>
      <c r="X361" s="8"/>
      <c r="Y361" s="8"/>
      <c r="Z361" s="8"/>
      <c r="AA361" s="8"/>
      <c r="AB361" s="8"/>
      <c r="AC361" s="8"/>
      <c r="AD361" s="8"/>
      <c r="AE361" s="8"/>
      <c r="AF361" s="8"/>
    </row>
    <row r="362" spans="16:32">
      <c r="P362" s="8"/>
      <c r="Q362" s="8"/>
      <c r="R362" s="8"/>
      <c r="S362" s="8"/>
      <c r="T362" s="8"/>
      <c r="U362" s="8"/>
      <c r="V362" s="8"/>
      <c r="W362" s="8"/>
      <c r="X362" s="8"/>
      <c r="Y362" s="8"/>
      <c r="Z362" s="8"/>
      <c r="AA362" s="8"/>
      <c r="AB362" s="8"/>
      <c r="AC362" s="8"/>
      <c r="AD362" s="8"/>
      <c r="AE362" s="8"/>
      <c r="AF362" s="8"/>
    </row>
    <row r="363" spans="16:32">
      <c r="P363" s="8"/>
      <c r="Q363" s="8"/>
      <c r="R363" s="8"/>
      <c r="S363" s="8"/>
      <c r="T363" s="8"/>
      <c r="U363" s="8"/>
      <c r="V363" s="8"/>
      <c r="W363" s="8"/>
      <c r="X363" s="8"/>
      <c r="Y363" s="8"/>
      <c r="Z363" s="8"/>
      <c r="AA363" s="8"/>
      <c r="AB363" s="8"/>
      <c r="AC363" s="8"/>
      <c r="AD363" s="8"/>
      <c r="AE363" s="8"/>
      <c r="AF363" s="8"/>
    </row>
    <row r="364" spans="16:32">
      <c r="P364" s="8"/>
      <c r="Q364" s="8"/>
      <c r="R364" s="8"/>
      <c r="S364" s="8"/>
      <c r="T364" s="8"/>
      <c r="U364" s="8"/>
      <c r="V364" s="8"/>
      <c r="W364" s="8"/>
      <c r="X364" s="8"/>
      <c r="Y364" s="8"/>
      <c r="Z364" s="8"/>
      <c r="AA364" s="8"/>
      <c r="AB364" s="8"/>
      <c r="AC364" s="8"/>
      <c r="AD364" s="8"/>
      <c r="AE364" s="8"/>
      <c r="AF364" s="8"/>
    </row>
    <row r="365" spans="16:32">
      <c r="P365" s="8"/>
      <c r="Q365" s="8"/>
      <c r="R365" s="8"/>
      <c r="S365" s="8"/>
      <c r="T365" s="8"/>
      <c r="U365" s="8"/>
      <c r="V365" s="8"/>
      <c r="W365" s="8"/>
      <c r="X365" s="8"/>
      <c r="Y365" s="8"/>
      <c r="Z365" s="8"/>
      <c r="AA365" s="8"/>
      <c r="AB365" s="8"/>
      <c r="AC365" s="8"/>
      <c r="AD365" s="8"/>
      <c r="AE365" s="8"/>
      <c r="AF365" s="8"/>
    </row>
    <row r="366" spans="16:32">
      <c r="P366" s="8"/>
      <c r="Q366" s="8"/>
      <c r="R366" s="8"/>
      <c r="S366" s="8"/>
      <c r="T366" s="8"/>
      <c r="U366" s="8"/>
      <c r="V366" s="8"/>
      <c r="W366" s="8"/>
      <c r="X366" s="8"/>
      <c r="Y366" s="8"/>
      <c r="Z366" s="8"/>
      <c r="AA366" s="8"/>
      <c r="AB366" s="8"/>
      <c r="AC366" s="8"/>
      <c r="AD366" s="8"/>
      <c r="AE366" s="8"/>
      <c r="AF366" s="8"/>
    </row>
    <row r="367" spans="16:32">
      <c r="P367" s="8"/>
      <c r="Q367" s="8"/>
      <c r="R367" s="8"/>
      <c r="S367" s="8"/>
      <c r="T367" s="8"/>
      <c r="U367" s="8"/>
      <c r="V367" s="8"/>
      <c r="W367" s="8"/>
      <c r="X367" s="8"/>
      <c r="Y367" s="8"/>
      <c r="Z367" s="8"/>
      <c r="AA367" s="8"/>
      <c r="AB367" s="8"/>
      <c r="AC367" s="8"/>
      <c r="AD367" s="8"/>
      <c r="AE367" s="8"/>
      <c r="AF367" s="8"/>
    </row>
    <row r="368" spans="16:32">
      <c r="P368" s="8"/>
      <c r="Q368" s="8"/>
      <c r="R368" s="8"/>
      <c r="S368" s="8"/>
      <c r="T368" s="8"/>
      <c r="U368" s="8"/>
      <c r="V368" s="8"/>
      <c r="W368" s="8"/>
      <c r="X368" s="8"/>
      <c r="Y368" s="8"/>
      <c r="Z368" s="8"/>
      <c r="AA368" s="8"/>
      <c r="AB368" s="8"/>
      <c r="AC368" s="8"/>
      <c r="AD368" s="8"/>
      <c r="AE368" s="8"/>
      <c r="AF368" s="8"/>
    </row>
    <row r="369" spans="16:32">
      <c r="P369" s="8"/>
      <c r="Q369" s="8"/>
      <c r="R369" s="8"/>
      <c r="S369" s="8"/>
      <c r="T369" s="8"/>
      <c r="U369" s="8"/>
      <c r="V369" s="8"/>
      <c r="W369" s="8"/>
      <c r="X369" s="8"/>
      <c r="Y369" s="8"/>
      <c r="Z369" s="8"/>
      <c r="AA369" s="8"/>
      <c r="AB369" s="8"/>
      <c r="AC369" s="8"/>
      <c r="AD369" s="8"/>
      <c r="AE369" s="8"/>
      <c r="AF369" s="8"/>
    </row>
    <row r="370" spans="16:32">
      <c r="P370" s="8"/>
      <c r="Q370" s="8"/>
      <c r="R370" s="8"/>
      <c r="S370" s="8"/>
      <c r="T370" s="8"/>
      <c r="U370" s="8"/>
      <c r="V370" s="8"/>
      <c r="W370" s="8"/>
      <c r="X370" s="8"/>
      <c r="Y370" s="8"/>
      <c r="Z370" s="8"/>
      <c r="AA370" s="8"/>
      <c r="AB370" s="8"/>
      <c r="AC370" s="8"/>
      <c r="AD370" s="8"/>
      <c r="AE370" s="8"/>
      <c r="AF370" s="8"/>
    </row>
    <row r="371" spans="16:32">
      <c r="P371" s="8"/>
      <c r="Q371" s="8"/>
      <c r="R371" s="8"/>
      <c r="S371" s="8"/>
      <c r="T371" s="8"/>
      <c r="U371" s="8"/>
      <c r="V371" s="8"/>
      <c r="W371" s="8"/>
      <c r="X371" s="8"/>
      <c r="Y371" s="8"/>
      <c r="Z371" s="8"/>
      <c r="AA371" s="8"/>
      <c r="AB371" s="8"/>
      <c r="AC371" s="8"/>
      <c r="AD371" s="8"/>
      <c r="AE371" s="8"/>
      <c r="AF371" s="8"/>
    </row>
    <row r="372" spans="16:32">
      <c r="P372" s="8"/>
      <c r="Q372" s="8"/>
      <c r="R372" s="8"/>
      <c r="S372" s="8"/>
      <c r="T372" s="8"/>
      <c r="U372" s="8"/>
      <c r="V372" s="8"/>
      <c r="W372" s="8"/>
      <c r="X372" s="8"/>
      <c r="Y372" s="8"/>
      <c r="Z372" s="8"/>
      <c r="AA372" s="8"/>
      <c r="AB372" s="8"/>
      <c r="AC372" s="8"/>
      <c r="AD372" s="8"/>
      <c r="AE372" s="8"/>
      <c r="AF372" s="8"/>
    </row>
    <row r="373" spans="16:32">
      <c r="P373" s="8"/>
      <c r="Q373" s="8"/>
      <c r="R373" s="8"/>
      <c r="S373" s="8"/>
      <c r="T373" s="8"/>
      <c r="U373" s="8"/>
      <c r="V373" s="8"/>
      <c r="W373" s="8"/>
      <c r="X373" s="8"/>
      <c r="Y373" s="8"/>
      <c r="Z373" s="8"/>
      <c r="AA373" s="8"/>
      <c r="AB373" s="8"/>
      <c r="AC373" s="8"/>
      <c r="AD373" s="8"/>
      <c r="AE373" s="8"/>
      <c r="AF373" s="8"/>
    </row>
    <row r="374" spans="16:32">
      <c r="P374" s="8"/>
      <c r="Q374" s="8"/>
      <c r="R374" s="8"/>
      <c r="S374" s="8"/>
      <c r="T374" s="8"/>
      <c r="U374" s="8"/>
      <c r="V374" s="8"/>
      <c r="W374" s="8"/>
      <c r="X374" s="8"/>
      <c r="Y374" s="8"/>
      <c r="Z374" s="8"/>
      <c r="AA374" s="8"/>
      <c r="AB374" s="8"/>
      <c r="AC374" s="8"/>
      <c r="AD374" s="8"/>
      <c r="AE374" s="8"/>
      <c r="AF374" s="8"/>
    </row>
    <row r="375" spans="16:32">
      <c r="P375" s="8"/>
      <c r="Q375" s="8"/>
      <c r="R375" s="8"/>
      <c r="S375" s="8"/>
      <c r="T375" s="8"/>
      <c r="U375" s="8"/>
      <c r="V375" s="8"/>
      <c r="W375" s="8"/>
      <c r="X375" s="8"/>
      <c r="Y375" s="8"/>
      <c r="Z375" s="8"/>
      <c r="AA375" s="8"/>
      <c r="AB375" s="8"/>
      <c r="AC375" s="8"/>
      <c r="AD375" s="8"/>
      <c r="AE375" s="8"/>
      <c r="AF375" s="8"/>
    </row>
    <row r="376" spans="16:32">
      <c r="P376" s="8"/>
      <c r="Q376" s="8"/>
      <c r="R376" s="8"/>
      <c r="S376" s="8"/>
      <c r="T376" s="8"/>
      <c r="U376" s="8"/>
      <c r="V376" s="8"/>
      <c r="W376" s="8"/>
      <c r="X376" s="8"/>
      <c r="Y376" s="8"/>
      <c r="Z376" s="8"/>
      <c r="AA376" s="8"/>
      <c r="AB376" s="8"/>
      <c r="AC376" s="8"/>
      <c r="AD376" s="8"/>
      <c r="AE376" s="8"/>
      <c r="AF376" s="8"/>
    </row>
    <row r="377" spans="16:32">
      <c r="P377" s="8"/>
      <c r="Q377" s="8"/>
      <c r="R377" s="8"/>
      <c r="S377" s="8"/>
      <c r="T377" s="8"/>
      <c r="U377" s="8"/>
      <c r="V377" s="8"/>
      <c r="W377" s="8"/>
      <c r="X377" s="8"/>
      <c r="Y377" s="8"/>
      <c r="Z377" s="8"/>
      <c r="AA377" s="8"/>
      <c r="AB377" s="8"/>
      <c r="AC377" s="8"/>
      <c r="AD377" s="8"/>
      <c r="AE377" s="8"/>
      <c r="AF377" s="8"/>
    </row>
    <row r="378" spans="16:32">
      <c r="P378" s="8"/>
      <c r="Q378" s="8"/>
      <c r="R378" s="8"/>
      <c r="S378" s="8"/>
      <c r="T378" s="8"/>
      <c r="U378" s="8"/>
      <c r="V378" s="8"/>
      <c r="W378" s="8"/>
      <c r="X378" s="8"/>
      <c r="Y378" s="8"/>
      <c r="Z378" s="8"/>
      <c r="AA378" s="8"/>
      <c r="AB378" s="8"/>
      <c r="AC378" s="8"/>
      <c r="AD378" s="8"/>
      <c r="AE378" s="8"/>
      <c r="AF378" s="8"/>
    </row>
    <row r="379" spans="16:32">
      <c r="P379" s="8"/>
      <c r="Q379" s="8"/>
      <c r="R379" s="8"/>
      <c r="S379" s="8"/>
      <c r="T379" s="8"/>
      <c r="U379" s="8"/>
      <c r="V379" s="8"/>
      <c r="W379" s="8"/>
      <c r="X379" s="8"/>
      <c r="Y379" s="8"/>
      <c r="Z379" s="8"/>
      <c r="AA379" s="8"/>
      <c r="AB379" s="8"/>
      <c r="AC379" s="8"/>
      <c r="AD379" s="8"/>
      <c r="AE379" s="8"/>
      <c r="AF379" s="8"/>
    </row>
    <row r="380" spans="16:32">
      <c r="P380" s="8"/>
      <c r="Q380" s="8"/>
      <c r="R380" s="8"/>
      <c r="S380" s="8"/>
      <c r="T380" s="8"/>
      <c r="U380" s="8"/>
      <c r="V380" s="8"/>
      <c r="W380" s="8"/>
      <c r="X380" s="8"/>
      <c r="Y380" s="8"/>
      <c r="Z380" s="8"/>
      <c r="AA380" s="8"/>
      <c r="AB380" s="8"/>
      <c r="AC380" s="8"/>
      <c r="AD380" s="8"/>
      <c r="AE380" s="8"/>
      <c r="AF380" s="8"/>
    </row>
    <row r="381" spans="16:32">
      <c r="P381" s="8"/>
      <c r="Q381" s="8"/>
      <c r="R381" s="8"/>
      <c r="S381" s="8"/>
      <c r="T381" s="8"/>
      <c r="U381" s="8"/>
      <c r="V381" s="8"/>
      <c r="W381" s="8"/>
      <c r="X381" s="8"/>
      <c r="Y381" s="8"/>
      <c r="Z381" s="8"/>
      <c r="AA381" s="8"/>
      <c r="AB381" s="8"/>
      <c r="AC381" s="8"/>
      <c r="AD381" s="8"/>
      <c r="AE381" s="8"/>
      <c r="AF381" s="8"/>
    </row>
    <row r="382" spans="16:32">
      <c r="P382" s="8"/>
      <c r="Q382" s="8"/>
      <c r="R382" s="8"/>
      <c r="S382" s="8"/>
      <c r="T382" s="8"/>
      <c r="U382" s="8"/>
      <c r="V382" s="8"/>
      <c r="W382" s="8"/>
      <c r="X382" s="8"/>
      <c r="Y382" s="8"/>
      <c r="Z382" s="8"/>
      <c r="AA382" s="8"/>
      <c r="AB382" s="8"/>
      <c r="AC382" s="8"/>
      <c r="AD382" s="8"/>
      <c r="AE382" s="8"/>
      <c r="AF382" s="8"/>
    </row>
    <row r="383" spans="16:32">
      <c r="P383" s="8"/>
      <c r="Q383" s="8"/>
      <c r="R383" s="8"/>
      <c r="S383" s="8"/>
      <c r="T383" s="8"/>
      <c r="U383" s="8"/>
      <c r="V383" s="8"/>
      <c r="W383" s="8"/>
      <c r="X383" s="8"/>
      <c r="Y383" s="8"/>
      <c r="Z383" s="8"/>
      <c r="AA383" s="8"/>
      <c r="AB383" s="8"/>
      <c r="AC383" s="8"/>
      <c r="AD383" s="8"/>
      <c r="AE383" s="8"/>
      <c r="AF383" s="8"/>
    </row>
    <row r="384" spans="16:32">
      <c r="P384" s="8"/>
      <c r="Q384" s="8"/>
      <c r="R384" s="8"/>
      <c r="S384" s="8"/>
      <c r="T384" s="8"/>
      <c r="U384" s="8"/>
      <c r="V384" s="8"/>
      <c r="W384" s="8"/>
      <c r="X384" s="8"/>
      <c r="Y384" s="8"/>
      <c r="Z384" s="8"/>
      <c r="AA384" s="8"/>
      <c r="AB384" s="8"/>
      <c r="AC384" s="8"/>
      <c r="AD384" s="8"/>
      <c r="AE384" s="8"/>
      <c r="AF384" s="8"/>
    </row>
    <row r="385" spans="16:32">
      <c r="P385" s="8"/>
      <c r="Q385" s="8"/>
      <c r="R385" s="8"/>
      <c r="S385" s="8"/>
      <c r="T385" s="8"/>
      <c r="U385" s="8"/>
      <c r="V385" s="8"/>
      <c r="W385" s="8"/>
      <c r="X385" s="8"/>
      <c r="Y385" s="8"/>
      <c r="Z385" s="8"/>
      <c r="AA385" s="8"/>
      <c r="AB385" s="8"/>
      <c r="AC385" s="8"/>
      <c r="AD385" s="8"/>
      <c r="AE385" s="8"/>
      <c r="AF385" s="8"/>
    </row>
    <row r="386" spans="16:32">
      <c r="P386" s="8"/>
      <c r="Q386" s="8"/>
      <c r="R386" s="8"/>
      <c r="S386" s="8"/>
      <c r="T386" s="8"/>
      <c r="U386" s="8"/>
      <c r="V386" s="8"/>
      <c r="W386" s="8"/>
      <c r="X386" s="8"/>
      <c r="Y386" s="8"/>
      <c r="Z386" s="8"/>
      <c r="AA386" s="8"/>
      <c r="AB386" s="8"/>
      <c r="AC386" s="8"/>
      <c r="AD386" s="8"/>
      <c r="AE386" s="8"/>
      <c r="AF386" s="8"/>
    </row>
    <row r="387" spans="16:32">
      <c r="P387" s="8"/>
      <c r="Q387" s="8"/>
      <c r="R387" s="8"/>
      <c r="S387" s="8"/>
      <c r="T387" s="8"/>
      <c r="U387" s="8"/>
      <c r="V387" s="8"/>
      <c r="W387" s="8"/>
      <c r="X387" s="8"/>
      <c r="Y387" s="8"/>
      <c r="Z387" s="8"/>
      <c r="AA387" s="8"/>
      <c r="AB387" s="8"/>
      <c r="AC387" s="8"/>
      <c r="AD387" s="8"/>
      <c r="AE387" s="8"/>
      <c r="AF387" s="8"/>
    </row>
    <row r="388" spans="16:32">
      <c r="P388" s="8"/>
      <c r="Q388" s="8"/>
      <c r="R388" s="8"/>
      <c r="S388" s="8"/>
      <c r="T388" s="8"/>
      <c r="U388" s="8"/>
      <c r="V388" s="8"/>
      <c r="W388" s="8"/>
      <c r="X388" s="8"/>
      <c r="Y388" s="8"/>
      <c r="Z388" s="8"/>
      <c r="AA388" s="8"/>
      <c r="AB388" s="8"/>
      <c r="AC388" s="8"/>
      <c r="AD388" s="8"/>
      <c r="AE388" s="8"/>
      <c r="AF388" s="8"/>
    </row>
    <row r="389" spans="16:32">
      <c r="P389" s="8"/>
      <c r="Q389" s="8"/>
      <c r="R389" s="8"/>
      <c r="S389" s="8"/>
      <c r="T389" s="8"/>
      <c r="U389" s="8"/>
      <c r="V389" s="8"/>
      <c r="W389" s="8"/>
      <c r="X389" s="8"/>
      <c r="Y389" s="8"/>
      <c r="Z389" s="8"/>
      <c r="AA389" s="8"/>
      <c r="AB389" s="8"/>
      <c r="AC389" s="8"/>
      <c r="AD389" s="8"/>
      <c r="AE389" s="8"/>
      <c r="AF389" s="8"/>
    </row>
    <row r="390" spans="16:32">
      <c r="P390" s="8"/>
      <c r="Q390" s="8"/>
      <c r="R390" s="8"/>
      <c r="S390" s="8"/>
      <c r="T390" s="8"/>
      <c r="U390" s="8"/>
      <c r="V390" s="8"/>
      <c r="W390" s="8"/>
      <c r="X390" s="8"/>
      <c r="Y390" s="8"/>
      <c r="Z390" s="8"/>
      <c r="AA390" s="8"/>
      <c r="AB390" s="8"/>
      <c r="AC390" s="8"/>
      <c r="AD390" s="8"/>
      <c r="AE390" s="8"/>
      <c r="AF390" s="8"/>
    </row>
    <row r="391" spans="16:32">
      <c r="P391" s="8"/>
      <c r="Q391" s="8"/>
      <c r="R391" s="8"/>
      <c r="S391" s="8"/>
      <c r="T391" s="8"/>
      <c r="U391" s="8"/>
      <c r="V391" s="8"/>
      <c r="W391" s="8"/>
      <c r="X391" s="8"/>
      <c r="Y391" s="8"/>
      <c r="Z391" s="8"/>
      <c r="AA391" s="8"/>
      <c r="AB391" s="8"/>
      <c r="AC391" s="8"/>
      <c r="AD391" s="8"/>
      <c r="AE391" s="8"/>
      <c r="AF391" s="8"/>
    </row>
    <row r="392" spans="16:32">
      <c r="P392" s="8"/>
      <c r="Q392" s="8"/>
      <c r="R392" s="8"/>
      <c r="S392" s="8"/>
      <c r="T392" s="8"/>
      <c r="U392" s="8"/>
      <c r="V392" s="8"/>
      <c r="W392" s="8"/>
      <c r="X392" s="8"/>
      <c r="Y392" s="8"/>
      <c r="Z392" s="8"/>
      <c r="AA392" s="8"/>
      <c r="AB392" s="8"/>
      <c r="AC392" s="8"/>
      <c r="AD392" s="8"/>
      <c r="AE392" s="8"/>
      <c r="AF392" s="8"/>
    </row>
    <row r="393" spans="16:32">
      <c r="P393" s="8"/>
      <c r="Q393" s="8"/>
      <c r="R393" s="8"/>
      <c r="S393" s="8"/>
      <c r="T393" s="8"/>
      <c r="U393" s="8"/>
      <c r="V393" s="8"/>
      <c r="W393" s="8"/>
      <c r="X393" s="8"/>
      <c r="Y393" s="8"/>
      <c r="Z393" s="8"/>
      <c r="AA393" s="8"/>
      <c r="AB393" s="8"/>
      <c r="AC393" s="8"/>
      <c r="AD393" s="8"/>
      <c r="AE393" s="8"/>
      <c r="AF393" s="8"/>
    </row>
    <row r="394" spans="16:32">
      <c r="P394" s="8"/>
      <c r="Q394" s="8"/>
      <c r="R394" s="8"/>
      <c r="S394" s="8"/>
      <c r="T394" s="8"/>
      <c r="U394" s="8"/>
      <c r="V394" s="8"/>
      <c r="W394" s="8"/>
      <c r="X394" s="8"/>
      <c r="Y394" s="8"/>
      <c r="Z394" s="8"/>
      <c r="AA394" s="8"/>
      <c r="AB394" s="8"/>
      <c r="AC394" s="8"/>
      <c r="AD394" s="8"/>
      <c r="AE394" s="8"/>
      <c r="AF394" s="8"/>
    </row>
    <row r="395" spans="16:32">
      <c r="P395" s="8"/>
      <c r="Q395" s="8"/>
      <c r="R395" s="8"/>
      <c r="S395" s="8"/>
      <c r="T395" s="8"/>
      <c r="U395" s="8"/>
      <c r="V395" s="8"/>
      <c r="W395" s="8"/>
      <c r="X395" s="8"/>
      <c r="Y395" s="8"/>
      <c r="Z395" s="8"/>
      <c r="AA395" s="8"/>
      <c r="AB395" s="8"/>
      <c r="AC395" s="8"/>
      <c r="AD395" s="8"/>
      <c r="AE395" s="8"/>
      <c r="AF395" s="8"/>
    </row>
    <row r="396" spans="16:32">
      <c r="P396" s="8"/>
      <c r="Q396" s="8"/>
      <c r="R396" s="8"/>
      <c r="S396" s="8"/>
      <c r="T396" s="8"/>
      <c r="U396" s="8"/>
      <c r="V396" s="8"/>
      <c r="W396" s="8"/>
      <c r="X396" s="8"/>
      <c r="Y396" s="8"/>
      <c r="Z396" s="8"/>
      <c r="AA396" s="8"/>
      <c r="AB396" s="8"/>
      <c r="AC396" s="8"/>
      <c r="AD396" s="8"/>
      <c r="AE396" s="8"/>
      <c r="AF396" s="8"/>
    </row>
    <row r="397" spans="16:32">
      <c r="P397" s="8"/>
      <c r="Q397" s="8"/>
      <c r="R397" s="8"/>
      <c r="S397" s="8"/>
      <c r="T397" s="8"/>
      <c r="U397" s="8"/>
      <c r="V397" s="8"/>
      <c r="W397" s="8"/>
      <c r="X397" s="8"/>
      <c r="Y397" s="8"/>
      <c r="Z397" s="8"/>
      <c r="AA397" s="8"/>
      <c r="AB397" s="8"/>
      <c r="AC397" s="8"/>
      <c r="AD397" s="8"/>
      <c r="AE397" s="8"/>
      <c r="AF397" s="8"/>
    </row>
    <row r="398" spans="16:32">
      <c r="P398" s="8"/>
      <c r="Q398" s="8"/>
      <c r="R398" s="8"/>
      <c r="S398" s="8"/>
      <c r="T398" s="8"/>
      <c r="U398" s="8"/>
      <c r="V398" s="8"/>
      <c r="W398" s="8"/>
      <c r="X398" s="8"/>
      <c r="Y398" s="8"/>
      <c r="Z398" s="8"/>
      <c r="AA398" s="8"/>
      <c r="AB398" s="8"/>
      <c r="AC398" s="8"/>
      <c r="AD398" s="8"/>
      <c r="AE398" s="8"/>
      <c r="AF398" s="8"/>
    </row>
    <row r="399" spans="16:32">
      <c r="P399" s="8"/>
      <c r="Q399" s="8"/>
      <c r="R399" s="8"/>
      <c r="S399" s="8"/>
      <c r="T399" s="8"/>
      <c r="U399" s="8"/>
      <c r="V399" s="8"/>
      <c r="W399" s="8"/>
      <c r="X399" s="8"/>
      <c r="Y399" s="8"/>
      <c r="Z399" s="8"/>
      <c r="AA399" s="8"/>
      <c r="AB399" s="8"/>
      <c r="AC399" s="8"/>
      <c r="AD399" s="8"/>
      <c r="AE399" s="8"/>
      <c r="AF399" s="8"/>
    </row>
    <row r="400" spans="16:32">
      <c r="P400" s="8"/>
      <c r="Q400" s="8"/>
      <c r="R400" s="8"/>
      <c r="S400" s="8"/>
      <c r="T400" s="8"/>
      <c r="U400" s="8"/>
      <c r="V400" s="8"/>
      <c r="W400" s="8"/>
      <c r="X400" s="8"/>
      <c r="Y400" s="8"/>
      <c r="Z400" s="8"/>
      <c r="AA400" s="8"/>
      <c r="AB400" s="8"/>
      <c r="AC400" s="8"/>
      <c r="AD400" s="8"/>
      <c r="AE400" s="8"/>
      <c r="AF400" s="8"/>
    </row>
    <row r="401" spans="16:32">
      <c r="P401" s="8"/>
      <c r="Q401" s="8"/>
      <c r="R401" s="8"/>
      <c r="S401" s="8"/>
      <c r="T401" s="8"/>
      <c r="U401" s="8"/>
      <c r="V401" s="8"/>
      <c r="W401" s="8"/>
      <c r="X401" s="8"/>
      <c r="Y401" s="8"/>
      <c r="Z401" s="8"/>
      <c r="AA401" s="8"/>
      <c r="AB401" s="8"/>
      <c r="AC401" s="8"/>
      <c r="AD401" s="8"/>
      <c r="AE401" s="8"/>
      <c r="AF401" s="8"/>
    </row>
    <row r="402" spans="16:32">
      <c r="P402" s="8"/>
      <c r="Q402" s="8"/>
      <c r="R402" s="8"/>
      <c r="S402" s="8"/>
      <c r="T402" s="8"/>
      <c r="U402" s="8"/>
      <c r="V402" s="8"/>
      <c r="W402" s="8"/>
      <c r="X402" s="8"/>
      <c r="Y402" s="8"/>
      <c r="Z402" s="8"/>
      <c r="AA402" s="8"/>
      <c r="AB402" s="8"/>
      <c r="AC402" s="8"/>
      <c r="AD402" s="8"/>
      <c r="AE402" s="8"/>
      <c r="AF402" s="8"/>
    </row>
    <row r="403" spans="16:32">
      <c r="P403" s="8"/>
      <c r="Q403" s="8"/>
      <c r="R403" s="8"/>
      <c r="S403" s="8"/>
      <c r="T403" s="8"/>
      <c r="U403" s="8"/>
      <c r="V403" s="8"/>
      <c r="W403" s="8"/>
      <c r="X403" s="8"/>
      <c r="Y403" s="8"/>
      <c r="Z403" s="8"/>
      <c r="AA403" s="8"/>
      <c r="AB403" s="8"/>
      <c r="AC403" s="8"/>
      <c r="AD403" s="8"/>
      <c r="AE403" s="8"/>
      <c r="AF403" s="8"/>
    </row>
    <row r="404" spans="16:32">
      <c r="P404" s="8"/>
      <c r="Q404" s="8"/>
      <c r="R404" s="8"/>
      <c r="S404" s="8"/>
      <c r="T404" s="8"/>
      <c r="U404" s="8"/>
      <c r="V404" s="8"/>
      <c r="W404" s="8"/>
      <c r="X404" s="8"/>
      <c r="Y404" s="8"/>
      <c r="Z404" s="8"/>
      <c r="AA404" s="8"/>
      <c r="AB404" s="8"/>
      <c r="AC404" s="8"/>
      <c r="AD404" s="8"/>
      <c r="AE404" s="8"/>
      <c r="AF404" s="8"/>
    </row>
    <row r="405" spans="16:32">
      <c r="P405" s="8"/>
      <c r="Q405" s="8"/>
      <c r="R405" s="8"/>
      <c r="S405" s="8"/>
      <c r="T405" s="8"/>
      <c r="U405" s="8"/>
      <c r="V405" s="8"/>
      <c r="W405" s="8"/>
      <c r="X405" s="8"/>
      <c r="Y405" s="8"/>
      <c r="Z405" s="8"/>
      <c r="AA405" s="8"/>
      <c r="AB405" s="8"/>
      <c r="AC405" s="8"/>
      <c r="AD405" s="8"/>
      <c r="AE405" s="8"/>
      <c r="AF405" s="8"/>
    </row>
    <row r="406" spans="16:32">
      <c r="P406" s="8"/>
      <c r="Q406" s="8"/>
      <c r="R406" s="8"/>
      <c r="S406" s="8"/>
      <c r="T406" s="8"/>
      <c r="U406" s="8"/>
      <c r="V406" s="8"/>
      <c r="W406" s="8"/>
      <c r="X406" s="8"/>
      <c r="Y406" s="8"/>
      <c r="Z406" s="8"/>
      <c r="AA406" s="8"/>
      <c r="AB406" s="8"/>
      <c r="AC406" s="8"/>
      <c r="AD406" s="8"/>
      <c r="AE406" s="8"/>
      <c r="AF406" s="8"/>
    </row>
    <row r="407" spans="16:32">
      <c r="P407" s="8"/>
      <c r="Q407" s="8"/>
      <c r="R407" s="8"/>
      <c r="S407" s="8"/>
      <c r="T407" s="8"/>
      <c r="U407" s="8"/>
      <c r="V407" s="8"/>
      <c r="W407" s="8"/>
      <c r="X407" s="8"/>
      <c r="Y407" s="8"/>
      <c r="Z407" s="8"/>
      <c r="AA407" s="8"/>
      <c r="AB407" s="8"/>
      <c r="AC407" s="8"/>
      <c r="AD407" s="8"/>
      <c r="AE407" s="8"/>
      <c r="AF407" s="8"/>
    </row>
    <row r="408" spans="16:32">
      <c r="P408" s="8"/>
      <c r="Q408" s="8"/>
      <c r="R408" s="8"/>
      <c r="S408" s="8"/>
      <c r="T408" s="8"/>
      <c r="U408" s="8"/>
      <c r="V408" s="8"/>
      <c r="W408" s="8"/>
      <c r="X408" s="8"/>
      <c r="Y408" s="8"/>
      <c r="Z408" s="8"/>
      <c r="AA408" s="8"/>
      <c r="AB408" s="8"/>
      <c r="AC408" s="8"/>
      <c r="AD408" s="8"/>
      <c r="AE408" s="8"/>
      <c r="AF408" s="8"/>
    </row>
    <row r="409" spans="16:32">
      <c r="P409" s="8"/>
      <c r="Q409" s="8"/>
      <c r="R409" s="8"/>
      <c r="S409" s="8"/>
      <c r="T409" s="8"/>
      <c r="U409" s="8"/>
      <c r="V409" s="8"/>
      <c r="W409" s="8"/>
      <c r="X409" s="8"/>
      <c r="Y409" s="8"/>
      <c r="Z409" s="8"/>
      <c r="AA409" s="8"/>
      <c r="AB409" s="8"/>
      <c r="AC409" s="8"/>
      <c r="AD409" s="8"/>
      <c r="AE409" s="8"/>
      <c r="AF409" s="8"/>
    </row>
    <row r="410" spans="16:32">
      <c r="P410" s="8"/>
      <c r="Q410" s="8"/>
      <c r="R410" s="8"/>
      <c r="S410" s="8"/>
      <c r="T410" s="8"/>
      <c r="U410" s="8"/>
      <c r="V410" s="8"/>
      <c r="W410" s="8"/>
      <c r="X410" s="8"/>
      <c r="Y410" s="8"/>
      <c r="Z410" s="8"/>
      <c r="AA410" s="8"/>
      <c r="AB410" s="8"/>
      <c r="AC410" s="8"/>
      <c r="AD410" s="8"/>
      <c r="AE410" s="8"/>
      <c r="AF410" s="8"/>
    </row>
    <row r="411" spans="16:32">
      <c r="P411" s="8"/>
      <c r="Q411" s="8"/>
      <c r="R411" s="8"/>
      <c r="S411" s="8"/>
      <c r="T411" s="8"/>
      <c r="U411" s="8"/>
      <c r="V411" s="8"/>
      <c r="W411" s="8"/>
      <c r="X411" s="8"/>
      <c r="Y411" s="8"/>
      <c r="Z411" s="8"/>
      <c r="AA411" s="8"/>
      <c r="AB411" s="8"/>
      <c r="AC411" s="8"/>
      <c r="AD411" s="8"/>
      <c r="AE411" s="8"/>
      <c r="AF411" s="8"/>
    </row>
    <row r="412" spans="16:32">
      <c r="P412" s="8"/>
      <c r="Q412" s="8"/>
      <c r="R412" s="8"/>
      <c r="S412" s="8"/>
      <c r="T412" s="8"/>
      <c r="U412" s="8"/>
      <c r="V412" s="8"/>
      <c r="W412" s="8"/>
      <c r="X412" s="8"/>
      <c r="Y412" s="8"/>
      <c r="Z412" s="8"/>
      <c r="AA412" s="8"/>
      <c r="AB412" s="8"/>
      <c r="AC412" s="8"/>
      <c r="AD412" s="8"/>
      <c r="AE412" s="8"/>
      <c r="AF412" s="8"/>
    </row>
    <row r="413" spans="16:32">
      <c r="P413" s="8"/>
      <c r="Q413" s="8"/>
      <c r="R413" s="8"/>
      <c r="S413" s="8"/>
      <c r="T413" s="8"/>
      <c r="U413" s="8"/>
      <c r="V413" s="8"/>
      <c r="W413" s="8"/>
      <c r="X413" s="8"/>
      <c r="Y413" s="8"/>
      <c r="Z413" s="8"/>
      <c r="AA413" s="8"/>
      <c r="AB413" s="8"/>
      <c r="AC413" s="8"/>
      <c r="AD413" s="8"/>
      <c r="AE413" s="8"/>
      <c r="AF413" s="8"/>
    </row>
    <row r="414" spans="16:32">
      <c r="P414" s="8"/>
      <c r="Q414" s="8"/>
      <c r="R414" s="8"/>
      <c r="S414" s="8"/>
      <c r="T414" s="8"/>
      <c r="U414" s="8"/>
      <c r="V414" s="8"/>
      <c r="W414" s="8"/>
      <c r="X414" s="8"/>
      <c r="Y414" s="8"/>
      <c r="Z414" s="8"/>
      <c r="AA414" s="8"/>
      <c r="AB414" s="8"/>
      <c r="AC414" s="8"/>
      <c r="AD414" s="8"/>
      <c r="AE414" s="8"/>
      <c r="AF414" s="8"/>
    </row>
    <row r="415" spans="16:32">
      <c r="P415" s="8"/>
      <c r="Q415" s="8"/>
      <c r="R415" s="8"/>
      <c r="S415" s="8"/>
      <c r="T415" s="8"/>
      <c r="U415" s="8"/>
      <c r="V415" s="8"/>
      <c r="W415" s="8"/>
      <c r="X415" s="8"/>
      <c r="Y415" s="8"/>
      <c r="Z415" s="8"/>
      <c r="AA415" s="8"/>
      <c r="AB415" s="8"/>
      <c r="AC415" s="8"/>
      <c r="AD415" s="8"/>
      <c r="AE415" s="8"/>
      <c r="AF415" s="8"/>
    </row>
    <row r="416" spans="16:32">
      <c r="P416" s="8"/>
      <c r="Q416" s="8"/>
      <c r="R416" s="8"/>
      <c r="S416" s="8"/>
      <c r="T416" s="8"/>
      <c r="U416" s="8"/>
      <c r="V416" s="8"/>
      <c r="W416" s="8"/>
      <c r="X416" s="8"/>
      <c r="Y416" s="8"/>
      <c r="Z416" s="8"/>
      <c r="AA416" s="8"/>
      <c r="AB416" s="8"/>
      <c r="AC416" s="8"/>
      <c r="AD416" s="8"/>
      <c r="AE416" s="8"/>
      <c r="AF416" s="8"/>
    </row>
    <row r="417" spans="16:32">
      <c r="P417" s="8"/>
      <c r="Q417" s="8"/>
      <c r="R417" s="8"/>
      <c r="S417" s="8"/>
      <c r="T417" s="8"/>
      <c r="U417" s="8"/>
      <c r="V417" s="8"/>
      <c r="W417" s="8"/>
      <c r="X417" s="8"/>
      <c r="Y417" s="8"/>
      <c r="Z417" s="8"/>
      <c r="AA417" s="8"/>
      <c r="AB417" s="8"/>
      <c r="AC417" s="8"/>
      <c r="AD417" s="8"/>
      <c r="AE417" s="8"/>
      <c r="AF417" s="8"/>
    </row>
    <row r="418" spans="16:32">
      <c r="P418" s="8"/>
      <c r="Q418" s="8"/>
      <c r="R418" s="8"/>
      <c r="S418" s="8"/>
      <c r="T418" s="8"/>
      <c r="U418" s="8"/>
      <c r="V418" s="8"/>
      <c r="W418" s="8"/>
      <c r="X418" s="8"/>
      <c r="Y418" s="8"/>
      <c r="Z418" s="8"/>
      <c r="AA418" s="8"/>
      <c r="AB418" s="8"/>
      <c r="AC418" s="8"/>
      <c r="AD418" s="8"/>
      <c r="AE418" s="8"/>
      <c r="AF418" s="8"/>
    </row>
    <row r="419" spans="16:32">
      <c r="P419" s="8"/>
      <c r="Q419" s="8"/>
      <c r="R419" s="8"/>
      <c r="S419" s="8"/>
      <c r="T419" s="8"/>
      <c r="U419" s="8"/>
      <c r="V419" s="8"/>
      <c r="W419" s="8"/>
      <c r="X419" s="8"/>
      <c r="Y419" s="8"/>
      <c r="Z419" s="8"/>
      <c r="AA419" s="8"/>
      <c r="AB419" s="8"/>
      <c r="AC419" s="8"/>
      <c r="AD419" s="8"/>
      <c r="AE419" s="8"/>
      <c r="AF419" s="8"/>
    </row>
    <row r="420" spans="16:32">
      <c r="P420" s="8"/>
      <c r="Q420" s="8"/>
      <c r="R420" s="8"/>
      <c r="S420" s="8"/>
      <c r="T420" s="8"/>
      <c r="U420" s="8"/>
      <c r="V420" s="8"/>
      <c r="W420" s="8"/>
      <c r="X420" s="8"/>
      <c r="Y420" s="8"/>
      <c r="Z420" s="8"/>
      <c r="AA420" s="8"/>
      <c r="AB420" s="8"/>
      <c r="AC420" s="8"/>
      <c r="AD420" s="8"/>
      <c r="AE420" s="8"/>
      <c r="AF420" s="8"/>
    </row>
    <row r="421" spans="16:32">
      <c r="P421" s="8"/>
      <c r="Q421" s="8"/>
      <c r="R421" s="8"/>
      <c r="S421" s="8"/>
      <c r="T421" s="8"/>
      <c r="U421" s="8"/>
      <c r="V421" s="8"/>
      <c r="W421" s="8"/>
      <c r="X421" s="8"/>
      <c r="Y421" s="8"/>
      <c r="Z421" s="8"/>
      <c r="AA421" s="8"/>
      <c r="AB421" s="8"/>
      <c r="AC421" s="8"/>
      <c r="AD421" s="8"/>
      <c r="AE421" s="8"/>
      <c r="AF421" s="8"/>
    </row>
    <row r="422" spans="16:32">
      <c r="P422" s="8"/>
      <c r="Q422" s="8"/>
      <c r="R422" s="8"/>
      <c r="S422" s="8"/>
      <c r="T422" s="8"/>
      <c r="U422" s="8"/>
      <c r="V422" s="8"/>
      <c r="W422" s="8"/>
      <c r="X422" s="8"/>
      <c r="Y422" s="8"/>
      <c r="Z422" s="8"/>
      <c r="AA422" s="8"/>
      <c r="AB422" s="8"/>
      <c r="AC422" s="8"/>
      <c r="AD422" s="8"/>
      <c r="AE422" s="8"/>
      <c r="AF422" s="8"/>
    </row>
    <row r="423" spans="16:32">
      <c r="P423" s="8"/>
      <c r="Q423" s="8"/>
      <c r="R423" s="8"/>
      <c r="S423" s="8"/>
      <c r="T423" s="8"/>
      <c r="U423" s="8"/>
      <c r="V423" s="8"/>
      <c r="W423" s="8"/>
      <c r="X423" s="8"/>
      <c r="Y423" s="8"/>
      <c r="Z423" s="8"/>
      <c r="AA423" s="8"/>
      <c r="AB423" s="8"/>
      <c r="AC423" s="8"/>
      <c r="AD423" s="8"/>
      <c r="AE423" s="8"/>
      <c r="AF423" s="8"/>
    </row>
    <row r="424" spans="16:32">
      <c r="P424" s="8"/>
      <c r="Q424" s="8"/>
      <c r="R424" s="8"/>
      <c r="S424" s="8"/>
      <c r="T424" s="8"/>
      <c r="U424" s="8"/>
      <c r="V424" s="8"/>
      <c r="W424" s="8"/>
      <c r="X424" s="8"/>
      <c r="Y424" s="8"/>
      <c r="Z424" s="8"/>
      <c r="AA424" s="8"/>
      <c r="AB424" s="8"/>
      <c r="AC424" s="8"/>
      <c r="AD424" s="8"/>
      <c r="AE424" s="8"/>
      <c r="AF424" s="8"/>
    </row>
    <row r="425" spans="16:32">
      <c r="P425" s="8"/>
      <c r="Q425" s="8"/>
      <c r="R425" s="8"/>
      <c r="S425" s="8"/>
      <c r="T425" s="8"/>
      <c r="U425" s="8"/>
      <c r="V425" s="8"/>
      <c r="W425" s="8"/>
      <c r="X425" s="8"/>
      <c r="Y425" s="8"/>
      <c r="Z425" s="8"/>
      <c r="AA425" s="8"/>
      <c r="AB425" s="8"/>
      <c r="AC425" s="8"/>
      <c r="AD425" s="8"/>
      <c r="AE425" s="8"/>
      <c r="AF425" s="8"/>
    </row>
    <row r="426" spans="16:32">
      <c r="P426" s="8"/>
      <c r="Q426" s="8"/>
      <c r="R426" s="8"/>
      <c r="S426" s="8"/>
      <c r="T426" s="8"/>
      <c r="U426" s="8"/>
      <c r="V426" s="8"/>
      <c r="W426" s="8"/>
      <c r="X426" s="8"/>
      <c r="Y426" s="8"/>
      <c r="Z426" s="8"/>
      <c r="AA426" s="8"/>
      <c r="AB426" s="8"/>
      <c r="AC426" s="8"/>
      <c r="AD426" s="8"/>
      <c r="AE426" s="8"/>
      <c r="AF426" s="8"/>
    </row>
    <row r="427" spans="16:32">
      <c r="P427" s="8"/>
      <c r="Q427" s="8"/>
      <c r="R427" s="8"/>
      <c r="S427" s="8"/>
      <c r="T427" s="8"/>
      <c r="U427" s="8"/>
      <c r="V427" s="8"/>
      <c r="W427" s="8"/>
      <c r="X427" s="8"/>
      <c r="Y427" s="8"/>
      <c r="Z427" s="8"/>
      <c r="AA427" s="8"/>
      <c r="AB427" s="8"/>
      <c r="AC427" s="8"/>
      <c r="AD427" s="8"/>
      <c r="AE427" s="8"/>
      <c r="AF427" s="8"/>
    </row>
    <row r="428" spans="16:32">
      <c r="P428" s="8"/>
      <c r="Q428" s="8"/>
      <c r="R428" s="8"/>
      <c r="S428" s="8"/>
      <c r="T428" s="8"/>
      <c r="U428" s="8"/>
      <c r="V428" s="8"/>
      <c r="W428" s="8"/>
      <c r="X428" s="8"/>
      <c r="Y428" s="8"/>
      <c r="Z428" s="8"/>
      <c r="AA428" s="8"/>
      <c r="AB428" s="8"/>
      <c r="AC428" s="8"/>
      <c r="AD428" s="8"/>
      <c r="AE428" s="8"/>
      <c r="AF428" s="8"/>
    </row>
    <row r="429" spans="16:32">
      <c r="P429" s="8"/>
      <c r="Q429" s="8"/>
      <c r="R429" s="8"/>
      <c r="S429" s="8"/>
      <c r="T429" s="8"/>
      <c r="U429" s="8"/>
      <c r="V429" s="8"/>
      <c r="W429" s="8"/>
      <c r="X429" s="8"/>
      <c r="Y429" s="8"/>
      <c r="Z429" s="8"/>
      <c r="AA429" s="8"/>
      <c r="AB429" s="8"/>
      <c r="AC429" s="8"/>
      <c r="AD429" s="8"/>
      <c r="AE429" s="8"/>
      <c r="AF429" s="8"/>
    </row>
    <row r="430" spans="16:32">
      <c r="P430" s="8"/>
      <c r="Q430" s="8"/>
      <c r="R430" s="8"/>
      <c r="S430" s="8"/>
      <c r="T430" s="8"/>
      <c r="U430" s="8"/>
      <c r="V430" s="8"/>
      <c r="W430" s="8"/>
      <c r="X430" s="8"/>
      <c r="Y430" s="8"/>
      <c r="Z430" s="8"/>
      <c r="AA430" s="8"/>
      <c r="AB430" s="8"/>
      <c r="AC430" s="8"/>
      <c r="AD430" s="8"/>
      <c r="AE430" s="8"/>
      <c r="AF430" s="8"/>
    </row>
    <row r="431" spans="16:32">
      <c r="P431" s="8"/>
      <c r="Q431" s="8"/>
      <c r="R431" s="8"/>
      <c r="S431" s="8"/>
      <c r="T431" s="8"/>
      <c r="U431" s="8"/>
      <c r="V431" s="8"/>
      <c r="W431" s="8"/>
      <c r="X431" s="8"/>
      <c r="Y431" s="8"/>
      <c r="Z431" s="8"/>
      <c r="AA431" s="8"/>
      <c r="AB431" s="8"/>
      <c r="AC431" s="8"/>
      <c r="AD431" s="8"/>
      <c r="AE431" s="8"/>
      <c r="AF431" s="8"/>
    </row>
    <row r="432" spans="16:32">
      <c r="P432" s="8"/>
      <c r="Q432" s="8"/>
      <c r="R432" s="8"/>
      <c r="S432" s="8"/>
      <c r="T432" s="8"/>
      <c r="U432" s="8"/>
      <c r="V432" s="8"/>
      <c r="W432" s="8"/>
      <c r="X432" s="8"/>
      <c r="Y432" s="8"/>
      <c r="Z432" s="8"/>
      <c r="AA432" s="8"/>
      <c r="AB432" s="8"/>
      <c r="AC432" s="8"/>
      <c r="AD432" s="8"/>
      <c r="AE432" s="8"/>
      <c r="AF432" s="8"/>
    </row>
    <row r="433" spans="16:32">
      <c r="P433" s="8"/>
      <c r="Q433" s="8"/>
      <c r="R433" s="8"/>
      <c r="S433" s="8"/>
      <c r="T433" s="8"/>
      <c r="U433" s="8"/>
      <c r="V433" s="8"/>
      <c r="W433" s="8"/>
      <c r="X433" s="8"/>
      <c r="Y433" s="8"/>
      <c r="Z433" s="8"/>
      <c r="AA433" s="8"/>
      <c r="AB433" s="8"/>
      <c r="AC433" s="8"/>
      <c r="AD433" s="8"/>
      <c r="AE433" s="8"/>
      <c r="AF433" s="8"/>
    </row>
    <row r="434" spans="16:32">
      <c r="P434" s="8"/>
      <c r="Q434" s="8"/>
      <c r="R434" s="8"/>
      <c r="S434" s="8"/>
      <c r="T434" s="8"/>
      <c r="U434" s="8"/>
      <c r="V434" s="8"/>
      <c r="W434" s="8"/>
      <c r="X434" s="8"/>
      <c r="Y434" s="8"/>
      <c r="Z434" s="8"/>
      <c r="AA434" s="8"/>
      <c r="AB434" s="8"/>
      <c r="AC434" s="8"/>
      <c r="AD434" s="8"/>
      <c r="AE434" s="8"/>
      <c r="AF434" s="8"/>
    </row>
    <row r="435" spans="16:32">
      <c r="P435" s="8"/>
      <c r="Q435" s="8"/>
      <c r="R435" s="8"/>
      <c r="S435" s="8"/>
      <c r="T435" s="8"/>
      <c r="U435" s="8"/>
      <c r="V435" s="8"/>
      <c r="W435" s="8"/>
      <c r="X435" s="8"/>
      <c r="Y435" s="8"/>
      <c r="Z435" s="8"/>
      <c r="AA435" s="8"/>
      <c r="AB435" s="8"/>
      <c r="AC435" s="8"/>
      <c r="AD435" s="8"/>
      <c r="AE435" s="8"/>
      <c r="AF435" s="8"/>
    </row>
    <row r="436" spans="16:32">
      <c r="P436" s="8"/>
      <c r="Q436" s="8"/>
      <c r="R436" s="8"/>
      <c r="S436" s="8"/>
      <c r="T436" s="8"/>
      <c r="U436" s="8"/>
      <c r="V436" s="8"/>
      <c r="W436" s="8"/>
      <c r="X436" s="8"/>
      <c r="Y436" s="8"/>
      <c r="Z436" s="8"/>
      <c r="AA436" s="8"/>
      <c r="AB436" s="8"/>
      <c r="AC436" s="8"/>
      <c r="AD436" s="8"/>
      <c r="AE436" s="8"/>
      <c r="AF436" s="8"/>
    </row>
    <row r="437" spans="16:32">
      <c r="P437" s="8"/>
      <c r="Q437" s="8"/>
      <c r="R437" s="8"/>
      <c r="S437" s="8"/>
      <c r="T437" s="8"/>
      <c r="U437" s="8"/>
      <c r="V437" s="8"/>
      <c r="W437" s="8"/>
      <c r="X437" s="8"/>
      <c r="Y437" s="8"/>
      <c r="Z437" s="8"/>
      <c r="AA437" s="8"/>
      <c r="AB437" s="8"/>
      <c r="AC437" s="8"/>
      <c r="AD437" s="8"/>
      <c r="AE437" s="8"/>
      <c r="AF437" s="8"/>
    </row>
    <row r="438" spans="16:32">
      <c r="P438" s="8"/>
      <c r="Q438" s="8"/>
      <c r="R438" s="8"/>
      <c r="S438" s="8"/>
      <c r="T438" s="8"/>
      <c r="U438" s="8"/>
      <c r="V438" s="8"/>
      <c r="W438" s="8"/>
      <c r="X438" s="8"/>
      <c r="Y438" s="8"/>
      <c r="Z438" s="8"/>
      <c r="AA438" s="8"/>
      <c r="AB438" s="8"/>
      <c r="AC438" s="8"/>
      <c r="AD438" s="8"/>
      <c r="AE438" s="8"/>
      <c r="AF438" s="8"/>
    </row>
    <row r="439" spans="16:32">
      <c r="P439" s="8"/>
      <c r="Q439" s="8"/>
      <c r="R439" s="8"/>
      <c r="S439" s="8"/>
      <c r="T439" s="8"/>
      <c r="U439" s="8"/>
      <c r="V439" s="8"/>
      <c r="W439" s="8"/>
      <c r="X439" s="8"/>
      <c r="Y439" s="8"/>
      <c r="Z439" s="8"/>
      <c r="AA439" s="8"/>
      <c r="AB439" s="8"/>
      <c r="AC439" s="8"/>
      <c r="AD439" s="8"/>
      <c r="AE439" s="8"/>
      <c r="AF439" s="8"/>
    </row>
    <row r="440" spans="16:32">
      <c r="P440" s="8"/>
      <c r="Q440" s="8"/>
      <c r="R440" s="8"/>
      <c r="S440" s="8"/>
      <c r="T440" s="8"/>
      <c r="U440" s="8"/>
      <c r="V440" s="8"/>
      <c r="W440" s="8"/>
      <c r="X440" s="8"/>
      <c r="Y440" s="8"/>
      <c r="Z440" s="8"/>
      <c r="AA440" s="8"/>
      <c r="AB440" s="8"/>
      <c r="AC440" s="8"/>
      <c r="AD440" s="8"/>
      <c r="AE440" s="8"/>
      <c r="AF440" s="8"/>
    </row>
    <row r="441" spans="16:32">
      <c r="P441" s="8"/>
      <c r="Q441" s="8"/>
      <c r="R441" s="8"/>
      <c r="S441" s="8"/>
      <c r="T441" s="8"/>
      <c r="U441" s="8"/>
      <c r="V441" s="8"/>
      <c r="W441" s="8"/>
      <c r="X441" s="8"/>
      <c r="Y441" s="8"/>
      <c r="Z441" s="8"/>
      <c r="AA441" s="8"/>
      <c r="AB441" s="8"/>
      <c r="AC441" s="8"/>
      <c r="AD441" s="8"/>
      <c r="AE441" s="8"/>
      <c r="AF441" s="8"/>
    </row>
    <row r="442" spans="16:32">
      <c r="P442" s="8"/>
      <c r="Q442" s="8"/>
      <c r="R442" s="8"/>
      <c r="S442" s="8"/>
      <c r="T442" s="8"/>
      <c r="U442" s="8"/>
      <c r="V442" s="8"/>
      <c r="W442" s="8"/>
      <c r="X442" s="8"/>
      <c r="Y442" s="8"/>
      <c r="Z442" s="8"/>
      <c r="AA442" s="8"/>
      <c r="AB442" s="8"/>
      <c r="AC442" s="8"/>
      <c r="AD442" s="8"/>
      <c r="AE442" s="8"/>
      <c r="AF442" s="8"/>
    </row>
    <row r="443" spans="16:32">
      <c r="P443" s="8"/>
      <c r="Q443" s="8"/>
      <c r="R443" s="8"/>
      <c r="S443" s="8"/>
      <c r="T443" s="8"/>
      <c r="U443" s="8"/>
      <c r="V443" s="8"/>
      <c r="W443" s="8"/>
      <c r="X443" s="8"/>
      <c r="Y443" s="8"/>
      <c r="Z443" s="8"/>
      <c r="AA443" s="8"/>
      <c r="AB443" s="8"/>
      <c r="AC443" s="8"/>
      <c r="AD443" s="8"/>
      <c r="AE443" s="8"/>
      <c r="AF443" s="8"/>
    </row>
    <row r="444" spans="16:32">
      <c r="P444" s="8"/>
      <c r="Q444" s="8"/>
      <c r="R444" s="8"/>
      <c r="S444" s="8"/>
      <c r="T444" s="8"/>
      <c r="U444" s="8"/>
      <c r="V444" s="8"/>
      <c r="W444" s="8"/>
      <c r="X444" s="8"/>
      <c r="Y444" s="8"/>
      <c r="Z444" s="8"/>
      <c r="AA444" s="8"/>
      <c r="AB444" s="8"/>
      <c r="AC444" s="8"/>
      <c r="AD444" s="8"/>
      <c r="AE444" s="8"/>
      <c r="AF444" s="8"/>
    </row>
    <row r="445" spans="16:32">
      <c r="P445" s="8"/>
      <c r="Q445" s="8"/>
      <c r="R445" s="8"/>
      <c r="S445" s="8"/>
      <c r="T445" s="8"/>
      <c r="U445" s="8"/>
      <c r="V445" s="8"/>
      <c r="W445" s="8"/>
      <c r="X445" s="8"/>
      <c r="Y445" s="8"/>
      <c r="Z445" s="8"/>
      <c r="AA445" s="8"/>
      <c r="AB445" s="8"/>
      <c r="AC445" s="8"/>
      <c r="AD445" s="8"/>
      <c r="AE445" s="8"/>
      <c r="AF445" s="8"/>
    </row>
    <row r="446" spans="16:32">
      <c r="P446" s="8"/>
      <c r="Q446" s="8"/>
      <c r="R446" s="8"/>
      <c r="S446" s="8"/>
      <c r="T446" s="8"/>
      <c r="U446" s="8"/>
      <c r="V446" s="8"/>
      <c r="W446" s="8"/>
      <c r="X446" s="8"/>
      <c r="Y446" s="8"/>
      <c r="Z446" s="8"/>
      <c r="AA446" s="8"/>
      <c r="AB446" s="8"/>
      <c r="AC446" s="8"/>
      <c r="AD446" s="8"/>
      <c r="AE446" s="8"/>
      <c r="AF446" s="8"/>
    </row>
    <row r="447" spans="16:32">
      <c r="P447" s="8"/>
      <c r="Q447" s="8"/>
      <c r="R447" s="8"/>
      <c r="S447" s="8"/>
      <c r="T447" s="8"/>
      <c r="U447" s="8"/>
      <c r="V447" s="8"/>
      <c r="W447" s="8"/>
      <c r="X447" s="8"/>
      <c r="Y447" s="8"/>
      <c r="Z447" s="8"/>
      <c r="AA447" s="8"/>
      <c r="AB447" s="8"/>
      <c r="AC447" s="8"/>
      <c r="AD447" s="8"/>
      <c r="AE447" s="8"/>
      <c r="AF447" s="8"/>
    </row>
    <row r="448" spans="16:32">
      <c r="P448" s="8"/>
      <c r="Q448" s="8"/>
      <c r="R448" s="8"/>
      <c r="S448" s="8"/>
      <c r="T448" s="8"/>
      <c r="U448" s="8"/>
      <c r="V448" s="8"/>
      <c r="W448" s="8"/>
      <c r="X448" s="8"/>
      <c r="Y448" s="8"/>
      <c r="Z448" s="8"/>
      <c r="AA448" s="8"/>
      <c r="AB448" s="8"/>
      <c r="AC448" s="8"/>
      <c r="AD448" s="8"/>
      <c r="AE448" s="8"/>
      <c r="AF448" s="8"/>
    </row>
    <row r="449" spans="16:32">
      <c r="P449" s="8"/>
      <c r="Q449" s="8"/>
      <c r="R449" s="8"/>
      <c r="S449" s="8"/>
      <c r="T449" s="8"/>
      <c r="U449" s="8"/>
      <c r="V449" s="8"/>
      <c r="W449" s="8"/>
      <c r="X449" s="8"/>
      <c r="Y449" s="8"/>
      <c r="Z449" s="8"/>
      <c r="AA449" s="8"/>
      <c r="AB449" s="8"/>
      <c r="AC449" s="8"/>
      <c r="AD449" s="8"/>
      <c r="AE449" s="8"/>
      <c r="AF449" s="8"/>
    </row>
    <row r="450" spans="16:32">
      <c r="P450" s="8"/>
      <c r="Q450" s="8"/>
      <c r="R450" s="8"/>
      <c r="S450" s="8"/>
      <c r="T450" s="8"/>
      <c r="U450" s="8"/>
      <c r="V450" s="8"/>
      <c r="W450" s="8"/>
      <c r="X450" s="8"/>
      <c r="Y450" s="8"/>
      <c r="Z450" s="8"/>
      <c r="AA450" s="8"/>
      <c r="AB450" s="8"/>
      <c r="AC450" s="8"/>
      <c r="AD450" s="8"/>
      <c r="AE450" s="8"/>
      <c r="AF450" s="8"/>
    </row>
    <row r="451" spans="16:32">
      <c r="P451" s="8"/>
      <c r="Q451" s="8"/>
      <c r="R451" s="8"/>
      <c r="S451" s="8"/>
      <c r="T451" s="8"/>
      <c r="U451" s="8"/>
      <c r="V451" s="8"/>
      <c r="W451" s="8"/>
      <c r="X451" s="8"/>
      <c r="Y451" s="8"/>
      <c r="Z451" s="8"/>
      <c r="AA451" s="8"/>
      <c r="AB451" s="8"/>
      <c r="AC451" s="8"/>
      <c r="AD451" s="8"/>
      <c r="AE451" s="8"/>
      <c r="AF451" s="8"/>
    </row>
    <row r="452" spans="16:32">
      <c r="P452" s="8"/>
      <c r="Q452" s="8"/>
      <c r="R452" s="8"/>
      <c r="S452" s="8"/>
      <c r="T452" s="8"/>
      <c r="U452" s="8"/>
      <c r="V452" s="8"/>
      <c r="W452" s="8"/>
      <c r="X452" s="8"/>
      <c r="Y452" s="8"/>
      <c r="Z452" s="8"/>
      <c r="AA452" s="8"/>
      <c r="AB452" s="8"/>
      <c r="AC452" s="8"/>
      <c r="AD452" s="8"/>
      <c r="AE452" s="8"/>
      <c r="AF452" s="8"/>
    </row>
    <row r="453" spans="16:32">
      <c r="P453" s="8"/>
      <c r="Q453" s="8"/>
      <c r="R453" s="8"/>
      <c r="S453" s="8"/>
      <c r="T453" s="8"/>
      <c r="U453" s="8"/>
      <c r="V453" s="8"/>
      <c r="W453" s="8"/>
      <c r="X453" s="8"/>
      <c r="Y453" s="8"/>
      <c r="Z453" s="8"/>
      <c r="AA453" s="8"/>
      <c r="AB453" s="8"/>
      <c r="AC453" s="8"/>
      <c r="AD453" s="8"/>
      <c r="AE453" s="8"/>
      <c r="AF453" s="8"/>
    </row>
    <row r="454" spans="16:32">
      <c r="P454" s="8"/>
      <c r="Q454" s="8"/>
      <c r="R454" s="8"/>
      <c r="S454" s="8"/>
      <c r="T454" s="8"/>
      <c r="U454" s="8"/>
      <c r="V454" s="8"/>
      <c r="W454" s="8"/>
      <c r="X454" s="8"/>
      <c r="Y454" s="8"/>
      <c r="Z454" s="8"/>
      <c r="AA454" s="8"/>
      <c r="AB454" s="8"/>
      <c r="AC454" s="8"/>
      <c r="AD454" s="8"/>
      <c r="AE454" s="8"/>
      <c r="AF454" s="8"/>
    </row>
    <row r="455" spans="16:32">
      <c r="P455" s="8"/>
      <c r="Q455" s="8"/>
      <c r="R455" s="8"/>
      <c r="S455" s="8"/>
      <c r="T455" s="8"/>
      <c r="U455" s="8"/>
      <c r="V455" s="8"/>
      <c r="W455" s="8"/>
      <c r="X455" s="8"/>
      <c r="Y455" s="8"/>
      <c r="Z455" s="8"/>
      <c r="AA455" s="8"/>
      <c r="AB455" s="8"/>
      <c r="AC455" s="8"/>
      <c r="AD455" s="8"/>
      <c r="AE455" s="8"/>
      <c r="AF455" s="8"/>
    </row>
    <row r="456" spans="16:32">
      <c r="P456" s="8"/>
      <c r="Q456" s="8"/>
      <c r="R456" s="8"/>
      <c r="S456" s="8"/>
      <c r="T456" s="8"/>
      <c r="U456" s="8"/>
      <c r="V456" s="8"/>
      <c r="W456" s="8"/>
      <c r="X456" s="8"/>
      <c r="Y456" s="8"/>
      <c r="Z456" s="8"/>
      <c r="AA456" s="8"/>
      <c r="AB456" s="8"/>
      <c r="AC456" s="8"/>
      <c r="AD456" s="8"/>
      <c r="AE456" s="8"/>
      <c r="AF456" s="8"/>
    </row>
    <row r="457" spans="16:32">
      <c r="P457" s="8"/>
      <c r="Q457" s="8"/>
      <c r="R457" s="8"/>
      <c r="S457" s="8"/>
      <c r="T457" s="8"/>
      <c r="U457" s="8"/>
      <c r="V457" s="8"/>
      <c r="W457" s="8"/>
      <c r="X457" s="8"/>
      <c r="Y457" s="8"/>
      <c r="Z457" s="8"/>
      <c r="AA457" s="8"/>
      <c r="AB457" s="8"/>
      <c r="AC457" s="8"/>
      <c r="AD457" s="8"/>
      <c r="AE457" s="8"/>
      <c r="AF457" s="8"/>
    </row>
    <row r="458" spans="16:32">
      <c r="P458" s="8"/>
      <c r="Q458" s="8"/>
      <c r="R458" s="8"/>
      <c r="S458" s="8"/>
      <c r="T458" s="8"/>
      <c r="U458" s="8"/>
      <c r="V458" s="8"/>
      <c r="W458" s="8"/>
      <c r="X458" s="8"/>
      <c r="Y458" s="8"/>
      <c r="Z458" s="8"/>
      <c r="AA458" s="8"/>
      <c r="AB458" s="8"/>
      <c r="AC458" s="8"/>
      <c r="AD458" s="8"/>
      <c r="AE458" s="8"/>
      <c r="AF458" s="8"/>
    </row>
    <row r="459" spans="16:32">
      <c r="P459" s="8"/>
      <c r="Q459" s="8"/>
      <c r="R459" s="8"/>
      <c r="S459" s="8"/>
      <c r="T459" s="8"/>
      <c r="U459" s="8"/>
      <c r="V459" s="8"/>
      <c r="W459" s="8"/>
      <c r="X459" s="8"/>
      <c r="Y459" s="8"/>
      <c r="Z459" s="8"/>
      <c r="AA459" s="8"/>
      <c r="AB459" s="8"/>
      <c r="AC459" s="8"/>
      <c r="AD459" s="8"/>
      <c r="AE459" s="8"/>
      <c r="AF459" s="8"/>
    </row>
    <row r="460" spans="16:32">
      <c r="P460" s="8"/>
      <c r="Q460" s="8"/>
      <c r="R460" s="8"/>
      <c r="S460" s="8"/>
      <c r="T460" s="8"/>
      <c r="U460" s="8"/>
      <c r="V460" s="8"/>
      <c r="W460" s="8"/>
      <c r="X460" s="8"/>
      <c r="Y460" s="8"/>
      <c r="Z460" s="8"/>
      <c r="AA460" s="8"/>
      <c r="AB460" s="8"/>
      <c r="AC460" s="8"/>
      <c r="AD460" s="8"/>
      <c r="AE460" s="8"/>
      <c r="AF460" s="8"/>
    </row>
    <row r="461" spans="16:32">
      <c r="P461" s="8"/>
      <c r="Q461" s="8"/>
      <c r="R461" s="8"/>
      <c r="S461" s="8"/>
      <c r="T461" s="8"/>
      <c r="U461" s="8"/>
      <c r="V461" s="8"/>
      <c r="W461" s="8"/>
      <c r="X461" s="8"/>
      <c r="Y461" s="8"/>
      <c r="Z461" s="8"/>
      <c r="AA461" s="8"/>
      <c r="AB461" s="8"/>
      <c r="AC461" s="8"/>
      <c r="AD461" s="8"/>
      <c r="AE461" s="8"/>
      <c r="AF461" s="8"/>
    </row>
    <row r="462" spans="16:32">
      <c r="P462" s="8"/>
      <c r="Q462" s="8"/>
      <c r="R462" s="8"/>
      <c r="S462" s="8"/>
      <c r="T462" s="8"/>
      <c r="U462" s="8"/>
      <c r="V462" s="8"/>
      <c r="W462" s="8"/>
      <c r="X462" s="8"/>
      <c r="Y462" s="8"/>
      <c r="Z462" s="8"/>
      <c r="AA462" s="8"/>
      <c r="AB462" s="8"/>
      <c r="AC462" s="8"/>
      <c r="AD462" s="8"/>
      <c r="AE462" s="8"/>
      <c r="AF462" s="8"/>
    </row>
    <row r="463" spans="16:32">
      <c r="P463" s="8"/>
      <c r="Q463" s="8"/>
      <c r="R463" s="8"/>
      <c r="S463" s="8"/>
      <c r="T463" s="8"/>
      <c r="U463" s="8"/>
      <c r="V463" s="8"/>
      <c r="W463" s="8"/>
      <c r="X463" s="8"/>
      <c r="Y463" s="8"/>
      <c r="Z463" s="8"/>
      <c r="AA463" s="8"/>
      <c r="AB463" s="8"/>
      <c r="AC463" s="8"/>
      <c r="AD463" s="8"/>
      <c r="AE463" s="8"/>
      <c r="AF463" s="8"/>
    </row>
    <row r="464" spans="16:32">
      <c r="P464" s="8"/>
      <c r="Q464" s="8"/>
      <c r="R464" s="8"/>
      <c r="S464" s="8"/>
      <c r="T464" s="8"/>
      <c r="U464" s="8"/>
      <c r="V464" s="8"/>
      <c r="W464" s="8"/>
      <c r="X464" s="8"/>
      <c r="Y464" s="8"/>
      <c r="Z464" s="8"/>
      <c r="AA464" s="8"/>
      <c r="AB464" s="8"/>
      <c r="AC464" s="8"/>
      <c r="AD464" s="8"/>
      <c r="AE464" s="8"/>
      <c r="AF464" s="8"/>
    </row>
    <row r="465" spans="16:32">
      <c r="P465" s="8"/>
      <c r="Q465" s="8"/>
      <c r="R465" s="8"/>
      <c r="S465" s="8"/>
      <c r="T465" s="8"/>
      <c r="U465" s="8"/>
      <c r="V465" s="8"/>
      <c r="W465" s="8"/>
      <c r="X465" s="8"/>
      <c r="Y465" s="8"/>
      <c r="Z465" s="8"/>
      <c r="AA465" s="8"/>
      <c r="AB465" s="8"/>
      <c r="AC465" s="8"/>
      <c r="AD465" s="8"/>
      <c r="AE465" s="8"/>
      <c r="AF465" s="8"/>
    </row>
    <row r="466" spans="16:32">
      <c r="P466" s="8"/>
      <c r="Q466" s="8"/>
      <c r="R466" s="8"/>
      <c r="S466" s="8"/>
      <c r="T466" s="8"/>
      <c r="U466" s="8"/>
      <c r="V466" s="8"/>
      <c r="W466" s="8"/>
      <c r="X466" s="8"/>
      <c r="Y466" s="8"/>
      <c r="Z466" s="8"/>
      <c r="AA466" s="8"/>
      <c r="AB466" s="8"/>
      <c r="AC466" s="8"/>
      <c r="AD466" s="8"/>
      <c r="AE466" s="8"/>
      <c r="AF466" s="8"/>
    </row>
    <row r="467" spans="16:32">
      <c r="P467" s="8"/>
      <c r="Q467" s="8"/>
      <c r="R467" s="8"/>
      <c r="S467" s="8"/>
      <c r="T467" s="8"/>
      <c r="U467" s="8"/>
      <c r="V467" s="8"/>
      <c r="W467" s="8"/>
      <c r="X467" s="8"/>
      <c r="Y467" s="8"/>
      <c r="Z467" s="8"/>
      <c r="AA467" s="8"/>
      <c r="AB467" s="8"/>
      <c r="AC467" s="8"/>
      <c r="AD467" s="8"/>
      <c r="AE467" s="8"/>
      <c r="AF467" s="8"/>
    </row>
    <row r="468" spans="16:32">
      <c r="P468" s="8"/>
      <c r="Q468" s="8"/>
      <c r="R468" s="8"/>
      <c r="S468" s="8"/>
      <c r="T468" s="8"/>
      <c r="U468" s="8"/>
      <c r="V468" s="8"/>
      <c r="W468" s="8"/>
      <c r="X468" s="8"/>
      <c r="Y468" s="8"/>
      <c r="Z468" s="8"/>
      <c r="AA468" s="8"/>
      <c r="AB468" s="8"/>
      <c r="AC468" s="8"/>
      <c r="AD468" s="8"/>
      <c r="AE468" s="8"/>
      <c r="AF468" s="8"/>
    </row>
    <row r="469" spans="16:32">
      <c r="P469" s="8"/>
      <c r="Q469" s="8"/>
      <c r="R469" s="8"/>
      <c r="S469" s="8"/>
      <c r="T469" s="8"/>
      <c r="U469" s="8"/>
      <c r="V469" s="8"/>
      <c r="W469" s="8"/>
      <c r="X469" s="8"/>
      <c r="Y469" s="8"/>
      <c r="Z469" s="8"/>
      <c r="AA469" s="8"/>
      <c r="AB469" s="8"/>
      <c r="AC469" s="8"/>
      <c r="AD469" s="8"/>
      <c r="AE469" s="8"/>
      <c r="AF469" s="8"/>
    </row>
    <row r="470" spans="16:32">
      <c r="P470" s="8"/>
      <c r="Q470" s="8"/>
      <c r="R470" s="8"/>
      <c r="S470" s="8"/>
      <c r="T470" s="8"/>
      <c r="U470" s="8"/>
      <c r="V470" s="8"/>
      <c r="W470" s="8"/>
      <c r="X470" s="8"/>
      <c r="Y470" s="8"/>
      <c r="Z470" s="8"/>
      <c r="AA470" s="8"/>
      <c r="AB470" s="8"/>
      <c r="AC470" s="8"/>
      <c r="AD470" s="8"/>
      <c r="AE470" s="8"/>
      <c r="AF470" s="8"/>
    </row>
    <row r="471" spans="16:32">
      <c r="P471" s="8"/>
      <c r="Q471" s="8"/>
      <c r="R471" s="8"/>
      <c r="S471" s="8"/>
      <c r="T471" s="8"/>
      <c r="U471" s="8"/>
      <c r="V471" s="8"/>
      <c r="W471" s="8"/>
      <c r="X471" s="8"/>
      <c r="Y471" s="8"/>
      <c r="Z471" s="8"/>
      <c r="AA471" s="8"/>
      <c r="AB471" s="8"/>
      <c r="AC471" s="8"/>
      <c r="AD471" s="8"/>
      <c r="AE471" s="8"/>
      <c r="AF471" s="8"/>
    </row>
    <row r="472" spans="16:32">
      <c r="P472" s="8"/>
      <c r="Q472" s="8"/>
      <c r="R472" s="8"/>
      <c r="S472" s="8"/>
      <c r="T472" s="8"/>
      <c r="U472" s="8"/>
      <c r="V472" s="8"/>
      <c r="W472" s="8"/>
      <c r="X472" s="8"/>
      <c r="Y472" s="8"/>
      <c r="Z472" s="8"/>
      <c r="AA472" s="8"/>
      <c r="AB472" s="8"/>
      <c r="AC472" s="8"/>
      <c r="AD472" s="8"/>
      <c r="AE472" s="8"/>
      <c r="AF472" s="8"/>
    </row>
    <row r="473" spans="16:32">
      <c r="P473" s="8"/>
      <c r="Q473" s="8"/>
      <c r="R473" s="8"/>
      <c r="S473" s="8"/>
      <c r="T473" s="8"/>
      <c r="U473" s="8"/>
      <c r="V473" s="8"/>
      <c r="W473" s="8"/>
      <c r="X473" s="8"/>
      <c r="Y473" s="8"/>
      <c r="Z473" s="8"/>
      <c r="AA473" s="8"/>
      <c r="AB473" s="8"/>
      <c r="AC473" s="8"/>
      <c r="AD473" s="8"/>
      <c r="AE473" s="8"/>
      <c r="AF473" s="8"/>
    </row>
    <row r="474" spans="16:32">
      <c r="P474" s="8"/>
      <c r="Q474" s="8"/>
      <c r="R474" s="8"/>
      <c r="S474" s="8"/>
      <c r="T474" s="8"/>
      <c r="U474" s="8"/>
      <c r="V474" s="8"/>
      <c r="W474" s="8"/>
      <c r="X474" s="8"/>
      <c r="Y474" s="8"/>
      <c r="Z474" s="8"/>
      <c r="AA474" s="8"/>
      <c r="AB474" s="8"/>
      <c r="AC474" s="8"/>
      <c r="AD474" s="8"/>
      <c r="AE474" s="8"/>
      <c r="AF474" s="8"/>
    </row>
    <row r="475" spans="16:32">
      <c r="P475" s="8"/>
      <c r="Q475" s="8"/>
      <c r="R475" s="8"/>
      <c r="S475" s="8"/>
      <c r="T475" s="8"/>
      <c r="U475" s="8"/>
      <c r="V475" s="8"/>
      <c r="W475" s="8"/>
      <c r="X475" s="8"/>
      <c r="Y475" s="8"/>
      <c r="Z475" s="8"/>
      <c r="AA475" s="8"/>
      <c r="AB475" s="8"/>
      <c r="AC475" s="8"/>
      <c r="AD475" s="8"/>
      <c r="AE475" s="8"/>
      <c r="AF475" s="8"/>
    </row>
    <row r="476" spans="16:32">
      <c r="P476" s="8"/>
      <c r="Q476" s="8"/>
      <c r="R476" s="8"/>
      <c r="S476" s="8"/>
      <c r="T476" s="8"/>
      <c r="U476" s="8"/>
      <c r="V476" s="8"/>
      <c r="W476" s="8"/>
      <c r="X476" s="8"/>
      <c r="Y476" s="8"/>
      <c r="Z476" s="8"/>
      <c r="AA476" s="8"/>
      <c r="AB476" s="8"/>
      <c r="AC476" s="8"/>
      <c r="AD476" s="8"/>
      <c r="AE476" s="8"/>
      <c r="AF476" s="8"/>
    </row>
    <row r="477" spans="16:32">
      <c r="P477" s="8"/>
      <c r="Q477" s="8"/>
      <c r="R477" s="8"/>
      <c r="S477" s="8"/>
      <c r="T477" s="8"/>
      <c r="U477" s="8"/>
      <c r="V477" s="8"/>
      <c r="W477" s="8"/>
      <c r="X477" s="8"/>
      <c r="Y477" s="8"/>
      <c r="Z477" s="8"/>
      <c r="AA477" s="8"/>
      <c r="AB477" s="8"/>
      <c r="AC477" s="8"/>
      <c r="AD477" s="8"/>
      <c r="AE477" s="8"/>
      <c r="AF477" s="8"/>
    </row>
    <row r="478" spans="16:32">
      <c r="P478" s="8"/>
      <c r="Q478" s="8"/>
      <c r="R478" s="8"/>
      <c r="S478" s="8"/>
      <c r="T478" s="8"/>
      <c r="U478" s="8"/>
      <c r="V478" s="8"/>
      <c r="W478" s="8"/>
      <c r="X478" s="8"/>
      <c r="Y478" s="8"/>
      <c r="Z478" s="8"/>
      <c r="AA478" s="8"/>
      <c r="AB478" s="8"/>
      <c r="AC478" s="8"/>
      <c r="AD478" s="8"/>
      <c r="AE478" s="8"/>
      <c r="AF478" s="8"/>
    </row>
    <row r="479" spans="16:32">
      <c r="P479" s="8"/>
      <c r="Q479" s="8"/>
      <c r="R479" s="8"/>
      <c r="S479" s="8"/>
      <c r="T479" s="8"/>
      <c r="U479" s="8"/>
      <c r="V479" s="8"/>
      <c r="W479" s="8"/>
      <c r="X479" s="8"/>
      <c r="Y479" s="8"/>
      <c r="Z479" s="8"/>
      <c r="AA479" s="8"/>
      <c r="AB479" s="8"/>
      <c r="AC479" s="8"/>
      <c r="AD479" s="8"/>
      <c r="AE479" s="8"/>
      <c r="AF479" s="8"/>
    </row>
    <row r="480" spans="16:32">
      <c r="P480" s="8"/>
      <c r="Q480" s="8"/>
      <c r="R480" s="8"/>
      <c r="S480" s="8"/>
      <c r="T480" s="8"/>
      <c r="U480" s="8"/>
      <c r="V480" s="8"/>
      <c r="W480" s="8"/>
      <c r="X480" s="8"/>
      <c r="Y480" s="8"/>
      <c r="Z480" s="8"/>
      <c r="AA480" s="8"/>
      <c r="AB480" s="8"/>
      <c r="AC480" s="8"/>
      <c r="AD480" s="8"/>
      <c r="AE480" s="8"/>
      <c r="AF480" s="8"/>
    </row>
    <row r="481" spans="16:32">
      <c r="P481" s="8"/>
      <c r="Q481" s="8"/>
      <c r="R481" s="8"/>
      <c r="S481" s="8"/>
      <c r="T481" s="8"/>
      <c r="U481" s="8"/>
      <c r="V481" s="8"/>
      <c r="W481" s="8"/>
      <c r="X481" s="8"/>
      <c r="Y481" s="8"/>
      <c r="Z481" s="8"/>
      <c r="AA481" s="8"/>
      <c r="AB481" s="8"/>
      <c r="AC481" s="8"/>
      <c r="AD481" s="8"/>
      <c r="AE481" s="8"/>
      <c r="AF481" s="8"/>
    </row>
    <row r="482" spans="16:32">
      <c r="P482" s="8"/>
      <c r="Q482" s="8"/>
      <c r="R482" s="8"/>
      <c r="S482" s="8"/>
      <c r="T482" s="8"/>
      <c r="U482" s="8"/>
      <c r="V482" s="8"/>
      <c r="W482" s="8"/>
      <c r="X482" s="8"/>
      <c r="Y482" s="8"/>
      <c r="Z482" s="8"/>
      <c r="AA482" s="8"/>
      <c r="AB482" s="8"/>
      <c r="AC482" s="8"/>
      <c r="AD482" s="8"/>
      <c r="AE482" s="8"/>
      <c r="AF482" s="8"/>
    </row>
    <row r="483" spans="16:32">
      <c r="P483" s="8"/>
      <c r="Q483" s="8"/>
      <c r="R483" s="8"/>
      <c r="S483" s="8"/>
      <c r="T483" s="8"/>
      <c r="U483" s="8"/>
      <c r="V483" s="8"/>
      <c r="W483" s="8"/>
      <c r="X483" s="8"/>
      <c r="Y483" s="8"/>
      <c r="Z483" s="8"/>
      <c r="AA483" s="8"/>
      <c r="AB483" s="8"/>
      <c r="AC483" s="8"/>
      <c r="AD483" s="8"/>
      <c r="AE483" s="8"/>
      <c r="AF483" s="8"/>
    </row>
    <row r="484" spans="16:32">
      <c r="P484" s="8"/>
      <c r="Q484" s="8"/>
      <c r="R484" s="8"/>
      <c r="S484" s="8"/>
      <c r="T484" s="8"/>
      <c r="U484" s="8"/>
      <c r="V484" s="8"/>
      <c r="W484" s="8"/>
      <c r="X484" s="8"/>
      <c r="Y484" s="8"/>
      <c r="Z484" s="8"/>
      <c r="AA484" s="8"/>
      <c r="AB484" s="8"/>
      <c r="AC484" s="8"/>
      <c r="AD484" s="8"/>
      <c r="AE484" s="8"/>
      <c r="AF484" s="8"/>
    </row>
    <row r="485" spans="16:32">
      <c r="P485" s="8"/>
      <c r="Q485" s="8"/>
      <c r="R485" s="8"/>
      <c r="S485" s="8"/>
      <c r="T485" s="8"/>
      <c r="U485" s="8"/>
      <c r="V485" s="8"/>
      <c r="W485" s="8"/>
      <c r="X485" s="8"/>
      <c r="Y485" s="8"/>
      <c r="Z485" s="8"/>
      <c r="AA485" s="8"/>
      <c r="AB485" s="8"/>
      <c r="AC485" s="8"/>
      <c r="AD485" s="8"/>
      <c r="AE485" s="8"/>
      <c r="AF485" s="8"/>
    </row>
    <row r="486" spans="16:32">
      <c r="P486" s="8"/>
      <c r="Q486" s="8"/>
      <c r="R486" s="8"/>
      <c r="S486" s="8"/>
      <c r="T486" s="8"/>
      <c r="U486" s="8"/>
      <c r="V486" s="8"/>
      <c r="W486" s="8"/>
      <c r="X486" s="8"/>
      <c r="Y486" s="8"/>
      <c r="Z486" s="8"/>
      <c r="AA486" s="8"/>
      <c r="AB486" s="8"/>
      <c r="AC486" s="8"/>
      <c r="AD486" s="8"/>
      <c r="AE486" s="8"/>
      <c r="AF486" s="8"/>
    </row>
    <row r="487" spans="16:32">
      <c r="P487" s="8"/>
      <c r="Q487" s="8"/>
      <c r="R487" s="8"/>
      <c r="S487" s="8"/>
      <c r="T487" s="8"/>
      <c r="U487" s="8"/>
      <c r="V487" s="8"/>
      <c r="W487" s="8"/>
      <c r="X487" s="8"/>
      <c r="Y487" s="8"/>
      <c r="Z487" s="8"/>
      <c r="AA487" s="8"/>
      <c r="AB487" s="8"/>
      <c r="AC487" s="8"/>
      <c r="AD487" s="8"/>
      <c r="AE487" s="8"/>
      <c r="AF487" s="8"/>
    </row>
    <row r="488" spans="16:32">
      <c r="P488" s="8"/>
      <c r="Q488" s="8"/>
      <c r="R488" s="8"/>
      <c r="S488" s="8"/>
      <c r="T488" s="8"/>
      <c r="U488" s="8"/>
      <c r="V488" s="8"/>
      <c r="W488" s="8"/>
      <c r="X488" s="8"/>
      <c r="Y488" s="8"/>
      <c r="Z488" s="8"/>
      <c r="AA488" s="8"/>
      <c r="AB488" s="8"/>
      <c r="AC488" s="8"/>
      <c r="AD488" s="8"/>
      <c r="AE488" s="8"/>
      <c r="AF488" s="8"/>
    </row>
    <row r="489" spans="16:32">
      <c r="P489" s="8"/>
      <c r="Q489" s="8"/>
      <c r="R489" s="8"/>
      <c r="S489" s="8"/>
      <c r="T489" s="8"/>
      <c r="U489" s="8"/>
      <c r="V489" s="8"/>
      <c r="W489" s="8"/>
      <c r="X489" s="8"/>
      <c r="Y489" s="8"/>
      <c r="Z489" s="8"/>
      <c r="AA489" s="8"/>
      <c r="AB489" s="8"/>
      <c r="AC489" s="8"/>
      <c r="AD489" s="8"/>
      <c r="AE489" s="8"/>
      <c r="AF489" s="8"/>
    </row>
    <row r="490" spans="16:32">
      <c r="P490" s="8"/>
      <c r="Q490" s="8"/>
      <c r="R490" s="8"/>
      <c r="S490" s="8"/>
      <c r="T490" s="8"/>
      <c r="U490" s="8"/>
      <c r="V490" s="8"/>
      <c r="W490" s="8"/>
      <c r="X490" s="8"/>
      <c r="Y490" s="8"/>
      <c r="Z490" s="8"/>
      <c r="AA490" s="8"/>
      <c r="AB490" s="8"/>
      <c r="AC490" s="8"/>
      <c r="AD490" s="8"/>
      <c r="AE490" s="8"/>
      <c r="AF490" s="8"/>
    </row>
    <row r="491" spans="16:32">
      <c r="P491" s="8"/>
      <c r="Q491" s="8"/>
      <c r="R491" s="8"/>
      <c r="S491" s="8"/>
      <c r="T491" s="8"/>
      <c r="U491" s="8"/>
      <c r="V491" s="8"/>
      <c r="W491" s="8"/>
      <c r="X491" s="8"/>
      <c r="Y491" s="8"/>
      <c r="Z491" s="8"/>
      <c r="AA491" s="8"/>
      <c r="AB491" s="8"/>
      <c r="AC491" s="8"/>
      <c r="AD491" s="8"/>
      <c r="AE491" s="8"/>
      <c r="AF491" s="8"/>
    </row>
    <row r="492" spans="16:32">
      <c r="P492" s="8"/>
      <c r="Q492" s="8"/>
      <c r="R492" s="8"/>
      <c r="S492" s="8"/>
      <c r="T492" s="8"/>
      <c r="U492" s="8"/>
      <c r="V492" s="8"/>
      <c r="W492" s="8"/>
      <c r="X492" s="8"/>
      <c r="Y492" s="8"/>
      <c r="Z492" s="8"/>
      <c r="AA492" s="8"/>
      <c r="AB492" s="8"/>
      <c r="AC492" s="8"/>
      <c r="AD492" s="8"/>
      <c r="AE492" s="8"/>
      <c r="AF492" s="8"/>
    </row>
    <row r="493" spans="16:32">
      <c r="P493" s="8"/>
      <c r="Q493" s="8"/>
      <c r="R493" s="8"/>
      <c r="S493" s="8"/>
      <c r="T493" s="8"/>
      <c r="U493" s="8"/>
      <c r="V493" s="8"/>
      <c r="W493" s="8"/>
      <c r="X493" s="8"/>
      <c r="Y493" s="8"/>
      <c r="Z493" s="8"/>
      <c r="AA493" s="8"/>
      <c r="AB493" s="8"/>
      <c r="AC493" s="8"/>
      <c r="AD493" s="8"/>
      <c r="AE493" s="8"/>
      <c r="AF493" s="8"/>
    </row>
    <row r="494" spans="16:32">
      <c r="P494" s="8"/>
      <c r="Q494" s="8"/>
      <c r="R494" s="8"/>
      <c r="S494" s="8"/>
      <c r="T494" s="8"/>
      <c r="U494" s="8"/>
      <c r="V494" s="8"/>
      <c r="W494" s="8"/>
      <c r="X494" s="8"/>
      <c r="Y494" s="8"/>
      <c r="Z494" s="8"/>
      <c r="AA494" s="8"/>
      <c r="AB494" s="8"/>
      <c r="AC494" s="8"/>
      <c r="AD494" s="8"/>
      <c r="AE494" s="8"/>
      <c r="AF494" s="8"/>
    </row>
    <row r="495" spans="16:32">
      <c r="P495" s="8"/>
      <c r="Q495" s="8"/>
      <c r="R495" s="8"/>
      <c r="S495" s="8"/>
      <c r="T495" s="8"/>
      <c r="U495" s="8"/>
      <c r="V495" s="8"/>
      <c r="W495" s="8"/>
      <c r="X495" s="8"/>
      <c r="Y495" s="8"/>
      <c r="Z495" s="8"/>
      <c r="AA495" s="8"/>
      <c r="AB495" s="8"/>
      <c r="AC495" s="8"/>
      <c r="AD495" s="8"/>
      <c r="AE495" s="8"/>
      <c r="AF495" s="8"/>
    </row>
    <row r="496" spans="16:32">
      <c r="P496" s="8"/>
      <c r="Q496" s="8"/>
      <c r="R496" s="8"/>
      <c r="S496" s="8"/>
      <c r="T496" s="8"/>
      <c r="U496" s="8"/>
      <c r="V496" s="8"/>
      <c r="W496" s="8"/>
      <c r="X496" s="8"/>
      <c r="Y496" s="8"/>
      <c r="Z496" s="8"/>
      <c r="AA496" s="8"/>
      <c r="AB496" s="8"/>
      <c r="AC496" s="8"/>
      <c r="AD496" s="8"/>
      <c r="AE496" s="8"/>
      <c r="AF496" s="8"/>
    </row>
    <row r="497" spans="16:32">
      <c r="P497" s="8"/>
      <c r="Q497" s="8"/>
      <c r="R497" s="8"/>
      <c r="S497" s="8"/>
      <c r="T497" s="8"/>
      <c r="U497" s="8"/>
      <c r="V497" s="8"/>
      <c r="W497" s="8"/>
      <c r="X497" s="8"/>
      <c r="Y497" s="8"/>
      <c r="Z497" s="8"/>
      <c r="AA497" s="8"/>
      <c r="AB497" s="8"/>
      <c r="AC497" s="8"/>
      <c r="AD497" s="8"/>
      <c r="AE497" s="8"/>
      <c r="AF497" s="8"/>
    </row>
    <row r="498" spans="16:32">
      <c r="P498" s="8"/>
      <c r="Q498" s="8"/>
      <c r="R498" s="8"/>
      <c r="S498" s="8"/>
      <c r="T498" s="8"/>
      <c r="U498" s="8"/>
      <c r="V498" s="8"/>
      <c r="W498" s="8"/>
      <c r="X498" s="8"/>
      <c r="Y498" s="8"/>
      <c r="Z498" s="8"/>
      <c r="AA498" s="8"/>
      <c r="AB498" s="8"/>
      <c r="AC498" s="8"/>
      <c r="AD498" s="8"/>
      <c r="AE498" s="8"/>
      <c r="AF498" s="8"/>
    </row>
    <row r="499" spans="16:32">
      <c r="P499" s="8"/>
      <c r="Q499" s="8"/>
      <c r="R499" s="8"/>
      <c r="S499" s="8"/>
      <c r="T499" s="8"/>
      <c r="U499" s="8"/>
      <c r="V499" s="8"/>
      <c r="W499" s="8"/>
      <c r="X499" s="8"/>
      <c r="Y499" s="8"/>
      <c r="Z499" s="8"/>
      <c r="AA499" s="8"/>
      <c r="AB499" s="8"/>
      <c r="AC499" s="8"/>
      <c r="AD499" s="8"/>
      <c r="AE499" s="8"/>
      <c r="AF499" s="8"/>
    </row>
    <row r="500" spans="16:32">
      <c r="P500" s="8"/>
      <c r="Q500" s="8"/>
      <c r="R500" s="8"/>
      <c r="S500" s="8"/>
      <c r="T500" s="8"/>
      <c r="U500" s="8"/>
      <c r="V500" s="8"/>
      <c r="W500" s="8"/>
      <c r="X500" s="8"/>
      <c r="Y500" s="8"/>
      <c r="Z500" s="8"/>
      <c r="AA500" s="8"/>
      <c r="AB500" s="8"/>
      <c r="AC500" s="8"/>
      <c r="AD500" s="8"/>
      <c r="AE500" s="8"/>
      <c r="AF500" s="8"/>
    </row>
    <row r="501" spans="16:32">
      <c r="P501" s="8"/>
      <c r="Q501" s="8"/>
      <c r="R501" s="8"/>
      <c r="S501" s="8"/>
      <c r="T501" s="8"/>
      <c r="U501" s="8"/>
      <c r="V501" s="8"/>
      <c r="W501" s="8"/>
      <c r="X501" s="8"/>
      <c r="Y501" s="8"/>
      <c r="Z501" s="8"/>
      <c r="AA501" s="8"/>
      <c r="AB501" s="8"/>
      <c r="AC501" s="8"/>
      <c r="AD501" s="8"/>
      <c r="AE501" s="8"/>
      <c r="AF501" s="8"/>
    </row>
    <row r="502" spans="16:32">
      <c r="P502" s="8"/>
      <c r="Q502" s="8"/>
      <c r="R502" s="8"/>
      <c r="S502" s="8"/>
      <c r="T502" s="8"/>
      <c r="U502" s="8"/>
      <c r="V502" s="8"/>
      <c r="W502" s="8"/>
      <c r="X502" s="8"/>
      <c r="Y502" s="8"/>
      <c r="Z502" s="8"/>
      <c r="AA502" s="8"/>
      <c r="AB502" s="8"/>
      <c r="AC502" s="8"/>
      <c r="AD502" s="8"/>
      <c r="AE502" s="8"/>
      <c r="AF502" s="8"/>
    </row>
    <row r="503" spans="16:32">
      <c r="P503" s="8"/>
      <c r="Q503" s="8"/>
      <c r="R503" s="8"/>
      <c r="S503" s="8"/>
      <c r="T503" s="8"/>
      <c r="U503" s="8"/>
      <c r="V503" s="8"/>
      <c r="W503" s="8"/>
      <c r="X503" s="8"/>
      <c r="Y503" s="8"/>
      <c r="Z503" s="8"/>
      <c r="AA503" s="8"/>
      <c r="AB503" s="8"/>
      <c r="AC503" s="8"/>
      <c r="AD503" s="8"/>
      <c r="AE503" s="8"/>
      <c r="AF503" s="8"/>
    </row>
    <row r="504" spans="16:32">
      <c r="P504" s="8"/>
      <c r="Q504" s="8"/>
      <c r="R504" s="8"/>
      <c r="S504" s="8"/>
      <c r="T504" s="8"/>
      <c r="U504" s="8"/>
      <c r="V504" s="8"/>
      <c r="W504" s="8"/>
      <c r="X504" s="8"/>
      <c r="Y504" s="8"/>
      <c r="Z504" s="8"/>
      <c r="AA504" s="8"/>
      <c r="AB504" s="8"/>
      <c r="AC504" s="8"/>
      <c r="AD504" s="8"/>
      <c r="AE504" s="8"/>
      <c r="AF504" s="8"/>
    </row>
    <row r="505" spans="16:32">
      <c r="P505" s="8"/>
      <c r="Q505" s="8"/>
      <c r="R505" s="8"/>
      <c r="S505" s="8"/>
      <c r="T505" s="8"/>
      <c r="U505" s="8"/>
      <c r="V505" s="8"/>
      <c r="W505" s="8"/>
      <c r="X505" s="8"/>
      <c r="Y505" s="8"/>
      <c r="Z505" s="8"/>
      <c r="AA505" s="8"/>
      <c r="AB505" s="8"/>
      <c r="AC505" s="8"/>
      <c r="AD505" s="8"/>
      <c r="AE505" s="8"/>
      <c r="AF505" s="8"/>
    </row>
    <row r="506" spans="16:32">
      <c r="P506" s="8"/>
      <c r="Q506" s="8"/>
      <c r="R506" s="8"/>
      <c r="S506" s="8"/>
      <c r="T506" s="8"/>
      <c r="U506" s="8"/>
      <c r="V506" s="8"/>
      <c r="W506" s="8"/>
      <c r="X506" s="8"/>
      <c r="Y506" s="8"/>
      <c r="Z506" s="8"/>
      <c r="AA506" s="8"/>
      <c r="AB506" s="8"/>
      <c r="AC506" s="8"/>
      <c r="AD506" s="8"/>
      <c r="AE506" s="8"/>
      <c r="AF506" s="8"/>
    </row>
    <row r="507" spans="16:32">
      <c r="P507" s="8"/>
      <c r="Q507" s="8"/>
      <c r="R507" s="8"/>
      <c r="S507" s="8"/>
      <c r="T507" s="8"/>
      <c r="U507" s="8"/>
      <c r="V507" s="8"/>
      <c r="W507" s="8"/>
      <c r="X507" s="8"/>
      <c r="Y507" s="8"/>
      <c r="Z507" s="8"/>
      <c r="AA507" s="8"/>
      <c r="AB507" s="8"/>
      <c r="AC507" s="8"/>
      <c r="AD507" s="8"/>
      <c r="AE507" s="8"/>
      <c r="AF507" s="8"/>
    </row>
    <row r="508" spans="16:32">
      <c r="P508" s="8"/>
      <c r="Q508" s="8"/>
      <c r="R508" s="8"/>
      <c r="S508" s="8"/>
      <c r="T508" s="8"/>
      <c r="U508" s="8"/>
      <c r="V508" s="8"/>
      <c r="W508" s="8"/>
      <c r="X508" s="8"/>
      <c r="Y508" s="8"/>
      <c r="Z508" s="8"/>
      <c r="AA508" s="8"/>
      <c r="AB508" s="8"/>
      <c r="AC508" s="8"/>
      <c r="AD508" s="8"/>
      <c r="AE508" s="8"/>
      <c r="AF508" s="8"/>
    </row>
    <row r="509" spans="16:32">
      <c r="P509" s="8"/>
      <c r="Q509" s="8"/>
      <c r="R509" s="8"/>
      <c r="S509" s="8"/>
      <c r="T509" s="8"/>
      <c r="U509" s="8"/>
      <c r="V509" s="8"/>
      <c r="W509" s="8"/>
      <c r="X509" s="8"/>
      <c r="Y509" s="8"/>
      <c r="Z509" s="8"/>
      <c r="AA509" s="8"/>
      <c r="AB509" s="8"/>
      <c r="AC509" s="8"/>
      <c r="AD509" s="8"/>
      <c r="AE509" s="8"/>
      <c r="AF509" s="8"/>
    </row>
    <row r="510" spans="16:32">
      <c r="P510" s="8"/>
      <c r="Q510" s="8"/>
      <c r="R510" s="8"/>
      <c r="S510" s="8"/>
      <c r="T510" s="8"/>
      <c r="U510" s="8"/>
      <c r="V510" s="8"/>
      <c r="W510" s="8"/>
      <c r="X510" s="8"/>
      <c r="Y510" s="8"/>
      <c r="Z510" s="8"/>
      <c r="AA510" s="8"/>
      <c r="AB510" s="8"/>
      <c r="AC510" s="8"/>
      <c r="AD510" s="8"/>
      <c r="AE510" s="8"/>
      <c r="AF510" s="8"/>
    </row>
    <row r="511" spans="16:32">
      <c r="P511" s="8"/>
      <c r="Q511" s="8"/>
      <c r="R511" s="8"/>
      <c r="S511" s="8"/>
      <c r="T511" s="8"/>
      <c r="U511" s="8"/>
      <c r="V511" s="8"/>
      <c r="W511" s="8"/>
      <c r="X511" s="8"/>
      <c r="Y511" s="8"/>
      <c r="Z511" s="8"/>
      <c r="AA511" s="8"/>
      <c r="AB511" s="8"/>
      <c r="AC511" s="8"/>
      <c r="AD511" s="8"/>
      <c r="AE511" s="8"/>
      <c r="AF511" s="8"/>
    </row>
    <row r="512" spans="16:32">
      <c r="P512" s="8"/>
      <c r="Q512" s="8"/>
      <c r="R512" s="8"/>
      <c r="S512" s="8"/>
      <c r="T512" s="8"/>
      <c r="U512" s="8"/>
      <c r="V512" s="8"/>
      <c r="W512" s="8"/>
      <c r="X512" s="8"/>
      <c r="Y512" s="8"/>
      <c r="Z512" s="8"/>
      <c r="AA512" s="8"/>
      <c r="AB512" s="8"/>
      <c r="AC512" s="8"/>
      <c r="AD512" s="8"/>
      <c r="AE512" s="8"/>
      <c r="AF512" s="8"/>
    </row>
    <row r="513" spans="16:32">
      <c r="P513" s="8"/>
      <c r="Q513" s="8"/>
      <c r="R513" s="8"/>
      <c r="S513" s="8"/>
      <c r="T513" s="8"/>
      <c r="U513" s="8"/>
      <c r="V513" s="8"/>
      <c r="W513" s="8"/>
      <c r="X513" s="8"/>
      <c r="Y513" s="8"/>
      <c r="Z513" s="8"/>
      <c r="AA513" s="8"/>
      <c r="AB513" s="8"/>
      <c r="AC513" s="8"/>
      <c r="AD513" s="8"/>
      <c r="AE513" s="8"/>
      <c r="AF513" s="8"/>
    </row>
    <row r="514" spans="16:32">
      <c r="P514" s="8"/>
      <c r="Q514" s="8"/>
      <c r="R514" s="8"/>
      <c r="S514" s="8"/>
      <c r="T514" s="8"/>
      <c r="U514" s="8"/>
      <c r="V514" s="8"/>
      <c r="W514" s="8"/>
      <c r="X514" s="8"/>
      <c r="Y514" s="8"/>
      <c r="Z514" s="8"/>
      <c r="AA514" s="8"/>
      <c r="AB514" s="8"/>
      <c r="AC514" s="8"/>
      <c r="AD514" s="8"/>
      <c r="AE514" s="8"/>
      <c r="AF514" s="8"/>
    </row>
    <row r="515" spans="16:32">
      <c r="P515" s="8"/>
      <c r="Q515" s="8"/>
      <c r="R515" s="8"/>
      <c r="S515" s="8"/>
      <c r="T515" s="8"/>
      <c r="U515" s="8"/>
      <c r="V515" s="8"/>
      <c r="W515" s="8"/>
      <c r="X515" s="8"/>
      <c r="Y515" s="8"/>
      <c r="Z515" s="8"/>
      <c r="AA515" s="8"/>
      <c r="AB515" s="8"/>
      <c r="AC515" s="8"/>
      <c r="AD515" s="8"/>
      <c r="AE515" s="8"/>
      <c r="AF515" s="8"/>
    </row>
    <row r="516" spans="16:32">
      <c r="P516" s="8"/>
      <c r="Q516" s="8"/>
      <c r="R516" s="8"/>
      <c r="S516" s="8"/>
      <c r="T516" s="8"/>
      <c r="U516" s="8"/>
      <c r="V516" s="8"/>
      <c r="W516" s="8"/>
      <c r="X516" s="8"/>
      <c r="Y516" s="8"/>
      <c r="Z516" s="8"/>
      <c r="AA516" s="8"/>
      <c r="AB516" s="8"/>
      <c r="AC516" s="8"/>
      <c r="AD516" s="8"/>
      <c r="AE516" s="8"/>
      <c r="AF516" s="8"/>
    </row>
    <row r="517" spans="16:32">
      <c r="P517" s="8"/>
      <c r="Q517" s="8"/>
      <c r="R517" s="8"/>
      <c r="S517" s="8"/>
      <c r="T517" s="8"/>
      <c r="U517" s="8"/>
      <c r="V517" s="8"/>
      <c r="W517" s="8"/>
      <c r="X517" s="8"/>
      <c r="Y517" s="8"/>
      <c r="Z517" s="8"/>
      <c r="AA517" s="8"/>
      <c r="AB517" s="8"/>
      <c r="AC517" s="8"/>
      <c r="AD517" s="8"/>
      <c r="AE517" s="8"/>
      <c r="AF517" s="8"/>
    </row>
    <row r="518" spans="16:32">
      <c r="P518" s="8"/>
      <c r="Q518" s="8"/>
      <c r="R518" s="8"/>
      <c r="S518" s="8"/>
      <c r="T518" s="8"/>
      <c r="U518" s="8"/>
      <c r="V518" s="8"/>
      <c r="W518" s="8"/>
      <c r="X518" s="8"/>
      <c r="Y518" s="8"/>
      <c r="Z518" s="8"/>
      <c r="AA518" s="8"/>
      <c r="AB518" s="8"/>
      <c r="AC518" s="8"/>
      <c r="AD518" s="8"/>
      <c r="AE518" s="8"/>
      <c r="AF518" s="8"/>
    </row>
    <row r="519" spans="16:32">
      <c r="P519" s="8"/>
      <c r="Q519" s="8"/>
      <c r="R519" s="8"/>
      <c r="S519" s="8"/>
      <c r="T519" s="8"/>
      <c r="U519" s="8"/>
      <c r="V519" s="8"/>
      <c r="W519" s="8"/>
      <c r="X519" s="8"/>
      <c r="Y519" s="8"/>
      <c r="Z519" s="8"/>
      <c r="AA519" s="8"/>
      <c r="AB519" s="8"/>
      <c r="AC519" s="8"/>
      <c r="AD519" s="8"/>
      <c r="AE519" s="8"/>
      <c r="AF519" s="8"/>
    </row>
    <row r="520" spans="16:32">
      <c r="P520" s="8"/>
      <c r="Q520" s="8"/>
      <c r="R520" s="8"/>
      <c r="S520" s="8"/>
      <c r="T520" s="8"/>
      <c r="U520" s="8"/>
      <c r="V520" s="8"/>
      <c r="W520" s="8"/>
      <c r="X520" s="8"/>
      <c r="Y520" s="8"/>
      <c r="Z520" s="8"/>
      <c r="AA520" s="8"/>
      <c r="AB520" s="8"/>
      <c r="AC520" s="8"/>
      <c r="AD520" s="8"/>
      <c r="AE520" s="8"/>
      <c r="AF520" s="8"/>
    </row>
    <row r="521" spans="16:32">
      <c r="P521" s="8"/>
      <c r="Q521" s="8"/>
      <c r="R521" s="8"/>
      <c r="S521" s="8"/>
      <c r="T521" s="8"/>
      <c r="U521" s="8"/>
      <c r="V521" s="8"/>
      <c r="W521" s="8"/>
      <c r="X521" s="8"/>
      <c r="Y521" s="8"/>
      <c r="Z521" s="8"/>
      <c r="AA521" s="8"/>
      <c r="AB521" s="8"/>
      <c r="AC521" s="8"/>
      <c r="AD521" s="8"/>
      <c r="AE521" s="8"/>
      <c r="AF521" s="8"/>
    </row>
    <row r="522" spans="16:32">
      <c r="P522" s="8"/>
      <c r="Q522" s="8"/>
      <c r="R522" s="8"/>
      <c r="S522" s="8"/>
      <c r="T522" s="8"/>
      <c r="U522" s="8"/>
      <c r="V522" s="8"/>
      <c r="W522" s="8"/>
      <c r="X522" s="8"/>
      <c r="Y522" s="8"/>
      <c r="Z522" s="8"/>
      <c r="AA522" s="8"/>
      <c r="AB522" s="8"/>
      <c r="AC522" s="8"/>
      <c r="AD522" s="8"/>
      <c r="AE522" s="8"/>
      <c r="AF522" s="8"/>
    </row>
    <row r="523" spans="16:32">
      <c r="P523" s="8"/>
      <c r="Q523" s="8"/>
      <c r="R523" s="8"/>
      <c r="S523" s="8"/>
      <c r="T523" s="8"/>
      <c r="U523" s="8"/>
      <c r="V523" s="8"/>
      <c r="W523" s="8"/>
      <c r="X523" s="8"/>
      <c r="Y523" s="8"/>
      <c r="Z523" s="8"/>
      <c r="AA523" s="8"/>
      <c r="AB523" s="8"/>
      <c r="AC523" s="8"/>
      <c r="AD523" s="8"/>
      <c r="AE523" s="8"/>
      <c r="AF523" s="8"/>
    </row>
    <row r="524" spans="16:32">
      <c r="P524" s="8"/>
      <c r="Q524" s="8"/>
      <c r="R524" s="8"/>
      <c r="S524" s="8"/>
      <c r="T524" s="8"/>
      <c r="U524" s="8"/>
      <c r="V524" s="8"/>
      <c r="W524" s="8"/>
      <c r="X524" s="8"/>
      <c r="Y524" s="8"/>
      <c r="Z524" s="8"/>
      <c r="AA524" s="8"/>
      <c r="AB524" s="8"/>
      <c r="AC524" s="8"/>
      <c r="AD524" s="8"/>
      <c r="AE524" s="8"/>
      <c r="AF524" s="8"/>
    </row>
    <row r="525" spans="16:32">
      <c r="P525" s="8"/>
      <c r="Q525" s="8"/>
      <c r="R525" s="8"/>
      <c r="S525" s="8"/>
      <c r="T525" s="8"/>
      <c r="U525" s="8"/>
      <c r="V525" s="8"/>
      <c r="W525" s="8"/>
      <c r="X525" s="8"/>
      <c r="Y525" s="8"/>
      <c r="Z525" s="8"/>
      <c r="AA525" s="8"/>
      <c r="AB525" s="8"/>
      <c r="AC525" s="8"/>
      <c r="AD525" s="8"/>
      <c r="AE525" s="8"/>
      <c r="AF525" s="8"/>
    </row>
    <row r="526" spans="16:32">
      <c r="P526" s="8"/>
      <c r="Q526" s="8"/>
      <c r="R526" s="8"/>
      <c r="S526" s="8"/>
      <c r="T526" s="8"/>
      <c r="U526" s="8"/>
      <c r="V526" s="8"/>
      <c r="W526" s="8"/>
      <c r="X526" s="8"/>
      <c r="Y526" s="8"/>
      <c r="Z526" s="8"/>
      <c r="AA526" s="8"/>
      <c r="AB526" s="8"/>
      <c r="AC526" s="8"/>
      <c r="AD526" s="8"/>
      <c r="AE526" s="8"/>
      <c r="AF526" s="8"/>
    </row>
    <row r="527" spans="16:32">
      <c r="P527" s="8"/>
      <c r="Q527" s="8"/>
      <c r="R527" s="8"/>
      <c r="S527" s="8"/>
      <c r="T527" s="8"/>
      <c r="U527" s="8"/>
      <c r="V527" s="8"/>
      <c r="W527" s="8"/>
      <c r="X527" s="8"/>
      <c r="Y527" s="8"/>
      <c r="Z527" s="8"/>
      <c r="AA527" s="8"/>
      <c r="AB527" s="8"/>
      <c r="AC527" s="8"/>
      <c r="AD527" s="8"/>
      <c r="AE527" s="8"/>
      <c r="AF527" s="8"/>
    </row>
    <row r="528" spans="16:32">
      <c r="P528" s="8"/>
      <c r="Q528" s="8"/>
      <c r="R528" s="8"/>
      <c r="S528" s="8"/>
      <c r="T528" s="8"/>
      <c r="U528" s="8"/>
      <c r="V528" s="8"/>
      <c r="W528" s="8"/>
      <c r="X528" s="8"/>
      <c r="Y528" s="8"/>
      <c r="Z528" s="8"/>
      <c r="AA528" s="8"/>
      <c r="AB528" s="8"/>
      <c r="AC528" s="8"/>
      <c r="AD528" s="8"/>
      <c r="AE528" s="8"/>
      <c r="AF528" s="8"/>
    </row>
    <row r="529" spans="16:32">
      <c r="P529" s="8"/>
      <c r="Q529" s="8"/>
      <c r="R529" s="8"/>
      <c r="S529" s="8"/>
      <c r="T529" s="8"/>
      <c r="U529" s="8"/>
      <c r="V529" s="8"/>
      <c r="W529" s="8"/>
      <c r="X529" s="8"/>
      <c r="Y529" s="8"/>
      <c r="Z529" s="8"/>
      <c r="AA529" s="8"/>
      <c r="AB529" s="8"/>
      <c r="AC529" s="8"/>
      <c r="AD529" s="8"/>
      <c r="AE529" s="8"/>
      <c r="AF529" s="8"/>
    </row>
    <row r="530" spans="16:32">
      <c r="P530" s="8"/>
      <c r="Q530" s="8"/>
      <c r="R530" s="8"/>
      <c r="S530" s="8"/>
      <c r="T530" s="8"/>
      <c r="U530" s="8"/>
      <c r="V530" s="8"/>
      <c r="W530" s="8"/>
      <c r="X530" s="8"/>
      <c r="Y530" s="8"/>
      <c r="Z530" s="8"/>
      <c r="AA530" s="8"/>
      <c r="AB530" s="8"/>
      <c r="AC530" s="8"/>
      <c r="AD530" s="8"/>
      <c r="AE530" s="8"/>
      <c r="AF530" s="8"/>
    </row>
    <row r="531" spans="16:32">
      <c r="P531" s="8"/>
      <c r="Q531" s="8"/>
      <c r="R531" s="8"/>
      <c r="S531" s="8"/>
      <c r="T531" s="8"/>
      <c r="U531" s="8"/>
      <c r="V531" s="8"/>
      <c r="W531" s="8"/>
      <c r="X531" s="8"/>
      <c r="Y531" s="8"/>
      <c r="Z531" s="8"/>
      <c r="AA531" s="8"/>
      <c r="AB531" s="8"/>
      <c r="AC531" s="8"/>
      <c r="AD531" s="8"/>
      <c r="AE531" s="8"/>
      <c r="AF531" s="8"/>
    </row>
    <row r="532" spans="16:32">
      <c r="P532" s="8"/>
      <c r="Q532" s="8"/>
      <c r="R532" s="8"/>
      <c r="S532" s="8"/>
      <c r="T532" s="8"/>
      <c r="U532" s="8"/>
      <c r="V532" s="8"/>
      <c r="W532" s="8"/>
      <c r="X532" s="8"/>
      <c r="Y532" s="8"/>
      <c r="Z532" s="8"/>
      <c r="AA532" s="8"/>
      <c r="AB532" s="8"/>
      <c r="AC532" s="8"/>
      <c r="AD532" s="8"/>
      <c r="AE532" s="8"/>
      <c r="AF532" s="8"/>
    </row>
    <row r="533" spans="16:32">
      <c r="P533" s="8"/>
      <c r="Q533" s="8"/>
      <c r="R533" s="8"/>
      <c r="S533" s="8"/>
      <c r="T533" s="8"/>
      <c r="U533" s="8"/>
      <c r="V533" s="8"/>
      <c r="W533" s="8"/>
      <c r="X533" s="8"/>
      <c r="Y533" s="8"/>
      <c r="Z533" s="8"/>
      <c r="AA533" s="8"/>
      <c r="AB533" s="8"/>
      <c r="AC533" s="8"/>
      <c r="AD533" s="8"/>
      <c r="AE533" s="8"/>
      <c r="AF533" s="8"/>
    </row>
    <row r="534" spans="16:32">
      <c r="P534" s="8"/>
      <c r="Q534" s="8"/>
      <c r="R534" s="8"/>
      <c r="S534" s="8"/>
      <c r="T534" s="8"/>
      <c r="U534" s="8"/>
      <c r="V534" s="8"/>
      <c r="W534" s="8"/>
      <c r="X534" s="8"/>
      <c r="Y534" s="8"/>
      <c r="Z534" s="8"/>
      <c r="AA534" s="8"/>
      <c r="AB534" s="8"/>
      <c r="AC534" s="8"/>
      <c r="AD534" s="8"/>
      <c r="AE534" s="8"/>
      <c r="AF534" s="8"/>
    </row>
    <row r="535" spans="16:32">
      <c r="P535" s="8"/>
      <c r="Q535" s="8"/>
      <c r="R535" s="8"/>
      <c r="S535" s="8"/>
      <c r="T535" s="8"/>
      <c r="U535" s="8"/>
      <c r="V535" s="8"/>
      <c r="W535" s="8"/>
      <c r="X535" s="8"/>
      <c r="Y535" s="8"/>
      <c r="Z535" s="8"/>
      <c r="AA535" s="8"/>
      <c r="AB535" s="8"/>
      <c r="AC535" s="8"/>
      <c r="AD535" s="8"/>
      <c r="AE535" s="8"/>
      <c r="AF535" s="8"/>
    </row>
    <row r="536" spans="16:32">
      <c r="P536" s="8"/>
      <c r="Q536" s="8"/>
      <c r="R536" s="8"/>
      <c r="S536" s="8"/>
      <c r="T536" s="8"/>
      <c r="U536" s="8"/>
      <c r="V536" s="8"/>
      <c r="W536" s="8"/>
      <c r="X536" s="8"/>
      <c r="Y536" s="8"/>
      <c r="Z536" s="8"/>
      <c r="AA536" s="8"/>
      <c r="AB536" s="8"/>
      <c r="AC536" s="8"/>
      <c r="AD536" s="8"/>
      <c r="AE536" s="8"/>
      <c r="AF536" s="8"/>
    </row>
    <row r="537" spans="16:32">
      <c r="P537" s="8"/>
      <c r="Q537" s="8"/>
      <c r="R537" s="8"/>
      <c r="S537" s="8"/>
      <c r="T537" s="8"/>
      <c r="U537" s="8"/>
      <c r="V537" s="8"/>
      <c r="W537" s="8"/>
      <c r="X537" s="8"/>
      <c r="Y537" s="8"/>
      <c r="Z537" s="8"/>
      <c r="AA537" s="8"/>
      <c r="AB537" s="8"/>
      <c r="AC537" s="8"/>
      <c r="AD537" s="8"/>
      <c r="AE537" s="8"/>
      <c r="AF537" s="8"/>
    </row>
    <row r="538" spans="16:32">
      <c r="P538" s="8"/>
      <c r="Q538" s="8"/>
      <c r="R538" s="8"/>
      <c r="S538" s="8"/>
      <c r="T538" s="8"/>
      <c r="U538" s="8"/>
      <c r="V538" s="8"/>
      <c r="W538" s="8"/>
      <c r="X538" s="8"/>
      <c r="Y538" s="8"/>
      <c r="Z538" s="8"/>
      <c r="AA538" s="8"/>
      <c r="AB538" s="8"/>
      <c r="AC538" s="8"/>
      <c r="AD538" s="8"/>
      <c r="AE538" s="8"/>
      <c r="AF538" s="8"/>
    </row>
    <row r="539" spans="16:32">
      <c r="P539" s="8"/>
      <c r="Q539" s="8"/>
      <c r="R539" s="8"/>
      <c r="S539" s="8"/>
      <c r="T539" s="8"/>
      <c r="U539" s="8"/>
      <c r="V539" s="8"/>
      <c r="W539" s="8"/>
      <c r="X539" s="8"/>
      <c r="Y539" s="8"/>
      <c r="Z539" s="8"/>
      <c r="AA539" s="8"/>
      <c r="AB539" s="8"/>
      <c r="AC539" s="8"/>
      <c r="AD539" s="8"/>
      <c r="AE539" s="8"/>
      <c r="AF539" s="8"/>
    </row>
    <row r="540" spans="16:32">
      <c r="P540" s="8"/>
      <c r="Q540" s="8"/>
      <c r="R540" s="8"/>
      <c r="S540" s="8"/>
      <c r="T540" s="8"/>
      <c r="U540" s="8"/>
      <c r="V540" s="8"/>
      <c r="W540" s="8"/>
      <c r="X540" s="8"/>
      <c r="Y540" s="8"/>
      <c r="Z540" s="8"/>
      <c r="AA540" s="8"/>
      <c r="AB540" s="8"/>
      <c r="AC540" s="8"/>
      <c r="AD540" s="8"/>
      <c r="AE540" s="8"/>
      <c r="AF540" s="8"/>
    </row>
    <row r="541" spans="16:32">
      <c r="P541" s="8"/>
      <c r="Q541" s="8"/>
      <c r="R541" s="8"/>
      <c r="S541" s="8"/>
      <c r="T541" s="8"/>
      <c r="U541" s="8"/>
      <c r="V541" s="8"/>
      <c r="W541" s="8"/>
      <c r="X541" s="8"/>
      <c r="Y541" s="8"/>
      <c r="Z541" s="8"/>
      <c r="AA541" s="8"/>
      <c r="AB541" s="8"/>
      <c r="AC541" s="8"/>
      <c r="AD541" s="8"/>
      <c r="AE541" s="8"/>
      <c r="AF541" s="8"/>
    </row>
    <row r="542" spans="16:32">
      <c r="P542" s="8"/>
      <c r="Q542" s="8"/>
      <c r="R542" s="8"/>
      <c r="S542" s="8"/>
      <c r="T542" s="8"/>
      <c r="U542" s="8"/>
      <c r="V542" s="8"/>
      <c r="W542" s="8"/>
      <c r="X542" s="8"/>
      <c r="Y542" s="8"/>
      <c r="Z542" s="8"/>
      <c r="AA542" s="8"/>
      <c r="AB542" s="8"/>
      <c r="AC542" s="8"/>
      <c r="AD542" s="8"/>
      <c r="AE542" s="8"/>
      <c r="AF542" s="8"/>
    </row>
    <row r="543" spans="16:32">
      <c r="P543" s="8"/>
      <c r="Q543" s="8"/>
      <c r="R543" s="8"/>
      <c r="S543" s="8"/>
      <c r="T543" s="8"/>
      <c r="U543" s="8"/>
      <c r="V543" s="8"/>
      <c r="W543" s="8"/>
      <c r="X543" s="8"/>
      <c r="Y543" s="8"/>
      <c r="Z543" s="8"/>
      <c r="AA543" s="8"/>
      <c r="AB543" s="8"/>
      <c r="AC543" s="8"/>
      <c r="AD543" s="8"/>
      <c r="AE543" s="8"/>
      <c r="AF543" s="8"/>
    </row>
    <row r="544" spans="16:32">
      <c r="P544" s="8"/>
      <c r="Q544" s="8"/>
      <c r="R544" s="8"/>
      <c r="S544" s="8"/>
      <c r="T544" s="8"/>
      <c r="U544" s="8"/>
      <c r="V544" s="8"/>
      <c r="W544" s="8"/>
      <c r="X544" s="8"/>
      <c r="Y544" s="8"/>
      <c r="Z544" s="8"/>
      <c r="AA544" s="8"/>
      <c r="AB544" s="8"/>
      <c r="AC544" s="8"/>
      <c r="AD544" s="8"/>
      <c r="AE544" s="8"/>
      <c r="AF544" s="8"/>
    </row>
    <row r="545" spans="16:32">
      <c r="P545" s="8"/>
      <c r="Q545" s="8"/>
      <c r="R545" s="8"/>
      <c r="S545" s="8"/>
      <c r="T545" s="8"/>
      <c r="U545" s="8"/>
      <c r="V545" s="8"/>
      <c r="W545" s="8"/>
      <c r="X545" s="8"/>
      <c r="Y545" s="8"/>
      <c r="Z545" s="8"/>
      <c r="AA545" s="8"/>
      <c r="AB545" s="8"/>
      <c r="AC545" s="8"/>
      <c r="AD545" s="8"/>
      <c r="AE545" s="8"/>
      <c r="AF545" s="8"/>
    </row>
    <row r="546" spans="16:32">
      <c r="P546" s="8"/>
      <c r="Q546" s="8"/>
      <c r="R546" s="8"/>
      <c r="S546" s="8"/>
      <c r="T546" s="8"/>
      <c r="U546" s="8"/>
      <c r="V546" s="8"/>
      <c r="W546" s="8"/>
      <c r="X546" s="8"/>
      <c r="Y546" s="8"/>
      <c r="Z546" s="8"/>
      <c r="AA546" s="8"/>
      <c r="AB546" s="8"/>
      <c r="AC546" s="8"/>
      <c r="AD546" s="8"/>
      <c r="AE546" s="8"/>
      <c r="AF546" s="8"/>
    </row>
    <row r="547" spans="16:32">
      <c r="P547" s="8"/>
      <c r="Q547" s="8"/>
      <c r="R547" s="8"/>
      <c r="S547" s="8"/>
      <c r="T547" s="8"/>
      <c r="U547" s="8"/>
      <c r="V547" s="8"/>
      <c r="W547" s="8"/>
      <c r="X547" s="8"/>
      <c r="Y547" s="8"/>
      <c r="Z547" s="8"/>
      <c r="AA547" s="8"/>
      <c r="AB547" s="8"/>
      <c r="AC547" s="8"/>
      <c r="AD547" s="8"/>
      <c r="AE547" s="8"/>
      <c r="AF547" s="8"/>
    </row>
    <row r="548" spans="16:32">
      <c r="P548" s="8"/>
      <c r="Q548" s="8"/>
      <c r="R548" s="8"/>
      <c r="S548" s="8"/>
      <c r="T548" s="8"/>
      <c r="U548" s="8"/>
      <c r="V548" s="8"/>
      <c r="W548" s="8"/>
      <c r="X548" s="8"/>
      <c r="Y548" s="8"/>
      <c r="Z548" s="8"/>
      <c r="AA548" s="8"/>
      <c r="AB548" s="8"/>
      <c r="AC548" s="8"/>
      <c r="AD548" s="8"/>
      <c r="AE548" s="8"/>
      <c r="AF548" s="8"/>
    </row>
    <row r="549" spans="16:32">
      <c r="P549" s="8"/>
      <c r="Q549" s="8"/>
      <c r="R549" s="8"/>
      <c r="S549" s="8"/>
      <c r="T549" s="8"/>
      <c r="U549" s="8"/>
      <c r="V549" s="8"/>
      <c r="W549" s="8"/>
      <c r="X549" s="8"/>
      <c r="Y549" s="8"/>
      <c r="Z549" s="8"/>
      <c r="AA549" s="8"/>
      <c r="AB549" s="8"/>
      <c r="AC549" s="8"/>
      <c r="AD549" s="8"/>
      <c r="AE549" s="8"/>
      <c r="AF549" s="8"/>
    </row>
    <row r="550" spans="16:32">
      <c r="P550" s="8"/>
      <c r="Q550" s="8"/>
      <c r="R550" s="8"/>
      <c r="S550" s="8"/>
      <c r="T550" s="8"/>
      <c r="U550" s="8"/>
      <c r="V550" s="8"/>
      <c r="W550" s="8"/>
      <c r="X550" s="8"/>
      <c r="Y550" s="8"/>
      <c r="Z550" s="8"/>
      <c r="AA550" s="8"/>
      <c r="AB550" s="8"/>
      <c r="AC550" s="8"/>
      <c r="AD550" s="8"/>
      <c r="AE550" s="8"/>
      <c r="AF550" s="8"/>
    </row>
    <row r="551" spans="16:32">
      <c r="P551" s="8"/>
      <c r="Q551" s="8"/>
      <c r="R551" s="8"/>
      <c r="S551" s="8"/>
      <c r="T551" s="8"/>
      <c r="U551" s="8"/>
      <c r="V551" s="8"/>
      <c r="W551" s="8"/>
      <c r="X551" s="8"/>
      <c r="Y551" s="8"/>
      <c r="Z551" s="8"/>
      <c r="AA551" s="8"/>
      <c r="AB551" s="8"/>
      <c r="AC551" s="8"/>
      <c r="AD551" s="8"/>
      <c r="AE551" s="8"/>
      <c r="AF551" s="8"/>
    </row>
    <row r="552" spans="16:32">
      <c r="P552" s="8"/>
      <c r="Q552" s="8"/>
      <c r="R552" s="8"/>
      <c r="S552" s="8"/>
      <c r="T552" s="8"/>
      <c r="U552" s="8"/>
      <c r="V552" s="8"/>
      <c r="W552" s="8"/>
      <c r="X552" s="8"/>
      <c r="Y552" s="8"/>
      <c r="Z552" s="8"/>
      <c r="AA552" s="8"/>
      <c r="AB552" s="8"/>
      <c r="AC552" s="8"/>
      <c r="AD552" s="8"/>
      <c r="AE552" s="8"/>
      <c r="AF552" s="8"/>
    </row>
    <row r="553" spans="16:32">
      <c r="P553" s="8"/>
      <c r="Q553" s="8"/>
      <c r="R553" s="8"/>
      <c r="S553" s="8"/>
      <c r="T553" s="8"/>
      <c r="U553" s="8"/>
      <c r="V553" s="8"/>
      <c r="W553" s="8"/>
      <c r="X553" s="8"/>
      <c r="Y553" s="8"/>
      <c r="Z553" s="8"/>
      <c r="AA553" s="8"/>
      <c r="AB553" s="8"/>
      <c r="AC553" s="8"/>
      <c r="AD553" s="8"/>
      <c r="AE553" s="8"/>
      <c r="AF553" s="8"/>
    </row>
    <row r="554" spans="16:32">
      <c r="P554" s="8"/>
      <c r="Q554" s="8"/>
      <c r="R554" s="8"/>
      <c r="S554" s="8"/>
      <c r="T554" s="8"/>
      <c r="U554" s="8"/>
      <c r="V554" s="8"/>
      <c r="W554" s="8"/>
      <c r="X554" s="8"/>
      <c r="Y554" s="8"/>
      <c r="Z554" s="8"/>
      <c r="AA554" s="8"/>
      <c r="AB554" s="8"/>
      <c r="AC554" s="8"/>
      <c r="AD554" s="8"/>
      <c r="AE554" s="8"/>
      <c r="AF554" s="8"/>
    </row>
    <row r="555" spans="16:32">
      <c r="P555" s="8"/>
      <c r="Q555" s="8"/>
      <c r="R555" s="8"/>
      <c r="S555" s="8"/>
      <c r="T555" s="8"/>
      <c r="U555" s="8"/>
      <c r="V555" s="8"/>
      <c r="W555" s="8"/>
      <c r="X555" s="8"/>
      <c r="Y555" s="8"/>
      <c r="Z555" s="8"/>
      <c r="AA555" s="8"/>
      <c r="AB555" s="8"/>
      <c r="AC555" s="8"/>
      <c r="AD555" s="8"/>
      <c r="AE555" s="8"/>
      <c r="AF555" s="8"/>
    </row>
    <row r="556" spans="16:32">
      <c r="P556" s="8"/>
      <c r="Q556" s="8"/>
      <c r="R556" s="8"/>
      <c r="S556" s="8"/>
      <c r="T556" s="8"/>
      <c r="U556" s="8"/>
      <c r="V556" s="8"/>
      <c r="W556" s="8"/>
      <c r="X556" s="8"/>
      <c r="Y556" s="8"/>
      <c r="Z556" s="8"/>
      <c r="AA556" s="8"/>
      <c r="AB556" s="8"/>
      <c r="AC556" s="8"/>
      <c r="AD556" s="8"/>
      <c r="AE556" s="8"/>
      <c r="AF556" s="8"/>
    </row>
    <row r="557" spans="16:32">
      <c r="P557" s="8"/>
      <c r="Q557" s="8"/>
      <c r="R557" s="8"/>
      <c r="S557" s="8"/>
      <c r="T557" s="8"/>
      <c r="U557" s="8"/>
      <c r="V557" s="8"/>
      <c r="W557" s="8"/>
      <c r="X557" s="8"/>
      <c r="Y557" s="8"/>
      <c r="Z557" s="8"/>
      <c r="AA557" s="8"/>
      <c r="AB557" s="8"/>
      <c r="AC557" s="8"/>
      <c r="AD557" s="8"/>
      <c r="AE557" s="8"/>
      <c r="AF557" s="8"/>
    </row>
    <row r="558" spans="16:32">
      <c r="P558" s="8"/>
      <c r="Q558" s="8"/>
      <c r="R558" s="8"/>
      <c r="S558" s="8"/>
      <c r="T558" s="8"/>
      <c r="U558" s="8"/>
      <c r="V558" s="8"/>
      <c r="W558" s="8"/>
      <c r="X558" s="8"/>
      <c r="Y558" s="8"/>
      <c r="Z558" s="8"/>
      <c r="AA558" s="8"/>
      <c r="AB558" s="8"/>
      <c r="AC558" s="8"/>
      <c r="AD558" s="8"/>
      <c r="AE558" s="8"/>
      <c r="AF558" s="8"/>
    </row>
    <row r="559" spans="16:32">
      <c r="P559" s="8"/>
      <c r="Q559" s="8"/>
      <c r="R559" s="8"/>
      <c r="S559" s="8"/>
      <c r="T559" s="8"/>
      <c r="U559" s="8"/>
      <c r="V559" s="8"/>
      <c r="W559" s="8"/>
      <c r="X559" s="8"/>
      <c r="Y559" s="8"/>
      <c r="Z559" s="8"/>
      <c r="AA559" s="8"/>
      <c r="AB559" s="8"/>
      <c r="AC559" s="8"/>
      <c r="AD559" s="8"/>
      <c r="AE559" s="8"/>
      <c r="AF559" s="8"/>
    </row>
    <row r="560" spans="16:32">
      <c r="P560" s="8"/>
      <c r="Q560" s="8"/>
      <c r="R560" s="8"/>
      <c r="S560" s="8"/>
      <c r="T560" s="8"/>
      <c r="U560" s="8"/>
      <c r="V560" s="8"/>
      <c r="W560" s="8"/>
      <c r="X560" s="8"/>
      <c r="Y560" s="8"/>
      <c r="Z560" s="8"/>
      <c r="AA560" s="8"/>
      <c r="AB560" s="8"/>
      <c r="AC560" s="8"/>
      <c r="AD560" s="8"/>
      <c r="AE560" s="8"/>
      <c r="AF560" s="8"/>
    </row>
    <row r="561" spans="16:32">
      <c r="P561" s="8"/>
      <c r="Q561" s="8"/>
      <c r="R561" s="8"/>
      <c r="S561" s="8"/>
      <c r="T561" s="8"/>
      <c r="U561" s="8"/>
      <c r="V561" s="8"/>
      <c r="W561" s="8"/>
      <c r="X561" s="8"/>
      <c r="Y561" s="8"/>
      <c r="Z561" s="8"/>
      <c r="AA561" s="8"/>
      <c r="AB561" s="8"/>
      <c r="AC561" s="8"/>
      <c r="AD561" s="8"/>
      <c r="AE561" s="8"/>
      <c r="AF561" s="8"/>
    </row>
    <row r="562" spans="16:32">
      <c r="P562" s="8"/>
      <c r="Q562" s="8"/>
      <c r="R562" s="8"/>
      <c r="S562" s="8"/>
      <c r="T562" s="8"/>
      <c r="U562" s="8"/>
      <c r="V562" s="8"/>
      <c r="W562" s="8"/>
      <c r="X562" s="8"/>
      <c r="Y562" s="8"/>
      <c r="Z562" s="8"/>
      <c r="AA562" s="8"/>
      <c r="AB562" s="8"/>
      <c r="AC562" s="8"/>
      <c r="AD562" s="8"/>
      <c r="AE562" s="8"/>
      <c r="AF562" s="8"/>
    </row>
    <row r="563" spans="16:32">
      <c r="P563" s="8"/>
      <c r="Q563" s="8"/>
      <c r="R563" s="8"/>
      <c r="S563" s="8"/>
      <c r="T563" s="8"/>
      <c r="U563" s="8"/>
      <c r="V563" s="8"/>
      <c r="W563" s="8"/>
      <c r="X563" s="8"/>
      <c r="Y563" s="8"/>
      <c r="Z563" s="8"/>
      <c r="AA563" s="8"/>
      <c r="AB563" s="8"/>
      <c r="AC563" s="8"/>
      <c r="AD563" s="8"/>
      <c r="AE563" s="8"/>
      <c r="AF563" s="8"/>
    </row>
    <row r="564" spans="16:32">
      <c r="P564" s="8"/>
      <c r="Q564" s="8"/>
      <c r="R564" s="8"/>
      <c r="S564" s="8"/>
      <c r="T564" s="8"/>
      <c r="U564" s="8"/>
      <c r="V564" s="8"/>
      <c r="W564" s="8"/>
      <c r="X564" s="8"/>
      <c r="Y564" s="8"/>
      <c r="Z564" s="8"/>
      <c r="AA564" s="8"/>
      <c r="AB564" s="8"/>
      <c r="AC564" s="8"/>
      <c r="AD564" s="8"/>
      <c r="AE564" s="8"/>
      <c r="AF564" s="8"/>
    </row>
    <row r="565" spans="16:32">
      <c r="P565" s="8"/>
      <c r="Q565" s="8"/>
      <c r="R565" s="8"/>
      <c r="S565" s="8"/>
      <c r="T565" s="8"/>
      <c r="U565" s="8"/>
      <c r="V565" s="8"/>
      <c r="W565" s="8"/>
      <c r="X565" s="8"/>
      <c r="Y565" s="8"/>
      <c r="Z565" s="8"/>
      <c r="AA565" s="8"/>
      <c r="AB565" s="8"/>
      <c r="AC565" s="8"/>
      <c r="AD565" s="8"/>
      <c r="AE565" s="8"/>
      <c r="AF565" s="8"/>
    </row>
    <row r="566" spans="16:32">
      <c r="P566" s="8"/>
      <c r="Q566" s="8"/>
      <c r="R566" s="8"/>
      <c r="S566" s="8"/>
      <c r="T566" s="8"/>
      <c r="U566" s="8"/>
      <c r="V566" s="8"/>
      <c r="W566" s="8"/>
      <c r="X566" s="8"/>
      <c r="Y566" s="8"/>
      <c r="Z566" s="8"/>
      <c r="AA566" s="8"/>
      <c r="AB566" s="8"/>
      <c r="AC566" s="8"/>
      <c r="AD566" s="8"/>
      <c r="AE566" s="8"/>
      <c r="AF566" s="8"/>
    </row>
    <row r="567" spans="16:32">
      <c r="P567" s="8"/>
      <c r="Q567" s="8"/>
      <c r="R567" s="8"/>
      <c r="S567" s="8"/>
      <c r="T567" s="8"/>
      <c r="U567" s="8"/>
      <c r="V567" s="8"/>
      <c r="W567" s="8"/>
      <c r="X567" s="8"/>
      <c r="Y567" s="8"/>
      <c r="Z567" s="8"/>
      <c r="AA567" s="8"/>
      <c r="AB567" s="8"/>
      <c r="AC567" s="8"/>
      <c r="AD567" s="8"/>
      <c r="AE567" s="8"/>
      <c r="AF567" s="8"/>
    </row>
    <row r="568" spans="16:32">
      <c r="P568" s="8"/>
      <c r="Q568" s="8"/>
      <c r="R568" s="8"/>
      <c r="S568" s="8"/>
      <c r="T568" s="8"/>
      <c r="U568" s="8"/>
      <c r="V568" s="8"/>
      <c r="W568" s="8"/>
      <c r="X568" s="8"/>
      <c r="Y568" s="8"/>
      <c r="Z568" s="8"/>
      <c r="AA568" s="8"/>
      <c r="AB568" s="8"/>
      <c r="AC568" s="8"/>
      <c r="AD568" s="8"/>
      <c r="AE568" s="8"/>
      <c r="AF568" s="8"/>
    </row>
    <row r="569" spans="16:32">
      <c r="P569" s="8"/>
      <c r="Q569" s="8"/>
      <c r="R569" s="8"/>
      <c r="S569" s="8"/>
      <c r="T569" s="8"/>
      <c r="U569" s="8"/>
      <c r="V569" s="8"/>
      <c r="W569" s="8"/>
      <c r="X569" s="8"/>
      <c r="Y569" s="8"/>
      <c r="Z569" s="8"/>
      <c r="AA569" s="8"/>
      <c r="AB569" s="8"/>
      <c r="AC569" s="8"/>
      <c r="AD569" s="8"/>
      <c r="AE569" s="8"/>
      <c r="AF569" s="8"/>
    </row>
    <row r="570" spans="16:32">
      <c r="P570" s="8"/>
      <c r="Q570" s="8"/>
      <c r="R570" s="8"/>
      <c r="S570" s="8"/>
      <c r="T570" s="8"/>
      <c r="U570" s="8"/>
      <c r="V570" s="8"/>
      <c r="W570" s="8"/>
      <c r="X570" s="8"/>
      <c r="Y570" s="8"/>
      <c r="Z570" s="8"/>
      <c r="AA570" s="8"/>
      <c r="AB570" s="8"/>
      <c r="AC570" s="8"/>
      <c r="AD570" s="8"/>
      <c r="AE570" s="8"/>
      <c r="AF570" s="8"/>
    </row>
    <row r="571" spans="16:32">
      <c r="P571" s="8"/>
      <c r="Q571" s="8"/>
      <c r="R571" s="8"/>
      <c r="S571" s="8"/>
      <c r="T571" s="8"/>
      <c r="U571" s="8"/>
      <c r="V571" s="8"/>
      <c r="W571" s="8"/>
      <c r="X571" s="8"/>
      <c r="Y571" s="8"/>
      <c r="Z571" s="8"/>
      <c r="AA571" s="8"/>
      <c r="AB571" s="8"/>
      <c r="AC571" s="8"/>
      <c r="AD571" s="8"/>
      <c r="AE571" s="8"/>
      <c r="AF571" s="8"/>
    </row>
    <row r="572" spans="16:32">
      <c r="P572" s="8"/>
      <c r="Q572" s="8"/>
      <c r="R572" s="8"/>
      <c r="S572" s="8"/>
      <c r="T572" s="8"/>
      <c r="U572" s="8"/>
      <c r="V572" s="8"/>
      <c r="W572" s="8"/>
      <c r="X572" s="8"/>
      <c r="Y572" s="8"/>
      <c r="Z572" s="8"/>
      <c r="AA572" s="8"/>
      <c r="AB572" s="8"/>
      <c r="AC572" s="8"/>
      <c r="AD572" s="8"/>
      <c r="AE572" s="8"/>
      <c r="AF572" s="8"/>
    </row>
    <row r="573" spans="16:32">
      <c r="P573" s="8"/>
      <c r="Q573" s="8"/>
      <c r="R573" s="8"/>
      <c r="S573" s="8"/>
      <c r="T573" s="8"/>
      <c r="U573" s="8"/>
      <c r="V573" s="8"/>
      <c r="W573" s="8"/>
      <c r="X573" s="8"/>
      <c r="Y573" s="8"/>
      <c r="Z573" s="8"/>
      <c r="AA573" s="8"/>
      <c r="AB573" s="8"/>
      <c r="AC573" s="8"/>
      <c r="AD573" s="8"/>
      <c r="AE573" s="8"/>
      <c r="AF573" s="8"/>
    </row>
    <row r="574" spans="16:32">
      <c r="P574" s="8"/>
      <c r="Q574" s="8"/>
      <c r="R574" s="8"/>
      <c r="S574" s="8"/>
      <c r="T574" s="8"/>
      <c r="U574" s="8"/>
      <c r="V574" s="8"/>
      <c r="W574" s="8"/>
      <c r="X574" s="8"/>
      <c r="Y574" s="8"/>
      <c r="Z574" s="8"/>
      <c r="AA574" s="8"/>
      <c r="AB574" s="8"/>
      <c r="AC574" s="8"/>
      <c r="AD574" s="8"/>
      <c r="AE574" s="8"/>
      <c r="AF574" s="8"/>
    </row>
    <row r="575" spans="16:32">
      <c r="P575" s="8"/>
      <c r="Q575" s="8"/>
      <c r="R575" s="8"/>
      <c r="S575" s="8"/>
      <c r="T575" s="8"/>
      <c r="U575" s="8"/>
      <c r="V575" s="8"/>
      <c r="W575" s="8"/>
      <c r="X575" s="8"/>
      <c r="Y575" s="8"/>
      <c r="Z575" s="8"/>
      <c r="AA575" s="8"/>
      <c r="AB575" s="8"/>
      <c r="AC575" s="8"/>
      <c r="AD575" s="8"/>
      <c r="AE575" s="8"/>
      <c r="AF575" s="8"/>
    </row>
    <row r="576" spans="16:32">
      <c r="P576" s="8"/>
      <c r="Q576" s="8"/>
      <c r="R576" s="8"/>
      <c r="S576" s="8"/>
      <c r="T576" s="8"/>
      <c r="U576" s="8"/>
      <c r="V576" s="8"/>
      <c r="W576" s="8"/>
      <c r="X576" s="8"/>
      <c r="Y576" s="8"/>
      <c r="Z576" s="8"/>
      <c r="AA576" s="8"/>
      <c r="AB576" s="8"/>
      <c r="AC576" s="8"/>
      <c r="AD576" s="8"/>
      <c r="AE576" s="8"/>
      <c r="AF576" s="8"/>
    </row>
    <row r="577" spans="16:32">
      <c r="P577" s="8"/>
      <c r="Q577" s="8"/>
      <c r="R577" s="8"/>
      <c r="S577" s="8"/>
      <c r="T577" s="8"/>
      <c r="U577" s="8"/>
      <c r="V577" s="8"/>
      <c r="W577" s="8"/>
      <c r="X577" s="8"/>
      <c r="Y577" s="8"/>
      <c r="Z577" s="8"/>
      <c r="AA577" s="8"/>
      <c r="AB577" s="8"/>
      <c r="AC577" s="8"/>
      <c r="AD577" s="8"/>
      <c r="AE577" s="8"/>
      <c r="AF577" s="8"/>
    </row>
    <row r="578" spans="16:32">
      <c r="P578" s="8"/>
      <c r="Q578" s="8"/>
      <c r="R578" s="8"/>
      <c r="S578" s="8"/>
      <c r="T578" s="8"/>
      <c r="U578" s="8"/>
      <c r="V578" s="8"/>
      <c r="W578" s="8"/>
      <c r="X578" s="8"/>
      <c r="Y578" s="8"/>
      <c r="Z578" s="8"/>
      <c r="AA578" s="8"/>
      <c r="AB578" s="8"/>
      <c r="AC578" s="8"/>
      <c r="AD578" s="8"/>
      <c r="AE578" s="8"/>
      <c r="AF578" s="8"/>
    </row>
    <row r="579" spans="16:32">
      <c r="P579" s="8"/>
      <c r="Q579" s="8"/>
      <c r="R579" s="8"/>
      <c r="S579" s="8"/>
      <c r="T579" s="8"/>
      <c r="U579" s="8"/>
      <c r="V579" s="8"/>
      <c r="W579" s="8"/>
      <c r="X579" s="8"/>
      <c r="Y579" s="8"/>
      <c r="Z579" s="8"/>
      <c r="AA579" s="8"/>
      <c r="AB579" s="8"/>
      <c r="AC579" s="8"/>
      <c r="AD579" s="8"/>
      <c r="AE579" s="8"/>
      <c r="AF579" s="8"/>
    </row>
    <row r="580" spans="16:32">
      <c r="P580" s="8"/>
      <c r="Q580" s="8"/>
      <c r="R580" s="8"/>
      <c r="S580" s="8"/>
      <c r="T580" s="8"/>
      <c r="U580" s="8"/>
      <c r="V580" s="8"/>
      <c r="W580" s="8"/>
      <c r="X580" s="8"/>
      <c r="Y580" s="8"/>
      <c r="Z580" s="8"/>
      <c r="AA580" s="8"/>
      <c r="AB580" s="8"/>
      <c r="AC580" s="8"/>
      <c r="AD580" s="8"/>
      <c r="AE580" s="8"/>
      <c r="AF580" s="8"/>
    </row>
    <row r="581" spans="16:32">
      <c r="P581" s="8"/>
      <c r="Q581" s="8"/>
      <c r="R581" s="8"/>
      <c r="S581" s="8"/>
      <c r="T581" s="8"/>
      <c r="U581" s="8"/>
      <c r="V581" s="8"/>
      <c r="W581" s="8"/>
      <c r="X581" s="8"/>
      <c r="Y581" s="8"/>
      <c r="Z581" s="8"/>
      <c r="AA581" s="8"/>
      <c r="AB581" s="8"/>
      <c r="AC581" s="8"/>
      <c r="AD581" s="8"/>
      <c r="AE581" s="8"/>
      <c r="AF581" s="8"/>
    </row>
    <row r="582" spans="16:32">
      <c r="P582" s="8"/>
      <c r="Q582" s="8"/>
      <c r="R582" s="8"/>
      <c r="S582" s="8"/>
      <c r="T582" s="8"/>
      <c r="U582" s="8"/>
      <c r="V582" s="8"/>
      <c r="W582" s="8"/>
      <c r="X582" s="8"/>
      <c r="Y582" s="8"/>
      <c r="Z582" s="8"/>
      <c r="AA582" s="8"/>
      <c r="AB582" s="8"/>
      <c r="AC582" s="8"/>
      <c r="AD582" s="8"/>
      <c r="AE582" s="8"/>
      <c r="AF582" s="8"/>
    </row>
    <row r="583" spans="16:32">
      <c r="P583" s="8"/>
      <c r="Q583" s="8"/>
      <c r="R583" s="8"/>
      <c r="S583" s="8"/>
      <c r="T583" s="8"/>
      <c r="U583" s="8"/>
      <c r="V583" s="8"/>
      <c r="W583" s="8"/>
      <c r="X583" s="8"/>
      <c r="Y583" s="8"/>
      <c r="Z583" s="8"/>
      <c r="AA583" s="8"/>
      <c r="AB583" s="8"/>
      <c r="AC583" s="8"/>
      <c r="AD583" s="8"/>
      <c r="AE583" s="8"/>
      <c r="AF583" s="8"/>
    </row>
    <row r="584" spans="16:32">
      <c r="P584" s="8"/>
      <c r="Q584" s="8"/>
      <c r="R584" s="8"/>
      <c r="S584" s="8"/>
      <c r="T584" s="8"/>
      <c r="U584" s="8"/>
      <c r="V584" s="8"/>
      <c r="W584" s="8"/>
      <c r="X584" s="8"/>
      <c r="Y584" s="8"/>
      <c r="Z584" s="8"/>
      <c r="AA584" s="8"/>
      <c r="AB584" s="8"/>
      <c r="AC584" s="8"/>
      <c r="AD584" s="8"/>
      <c r="AE584" s="8"/>
      <c r="AF584" s="8"/>
    </row>
    <row r="585" spans="16:32">
      <c r="P585" s="8"/>
      <c r="Q585" s="8"/>
      <c r="R585" s="8"/>
      <c r="S585" s="8"/>
      <c r="T585" s="8"/>
      <c r="U585" s="8"/>
      <c r="V585" s="8"/>
      <c r="W585" s="8"/>
      <c r="X585" s="8"/>
      <c r="Y585" s="8"/>
      <c r="Z585" s="8"/>
      <c r="AA585" s="8"/>
      <c r="AB585" s="8"/>
      <c r="AC585" s="8"/>
      <c r="AD585" s="8"/>
      <c r="AE585" s="8"/>
      <c r="AF585" s="8"/>
    </row>
    <row r="586" spans="16:32">
      <c r="P586" s="8"/>
      <c r="Q586" s="8"/>
      <c r="R586" s="8"/>
      <c r="S586" s="8"/>
      <c r="T586" s="8"/>
      <c r="U586" s="8"/>
      <c r="V586" s="8"/>
      <c r="W586" s="8"/>
      <c r="X586" s="8"/>
      <c r="Y586" s="8"/>
      <c r="Z586" s="8"/>
      <c r="AA586" s="8"/>
      <c r="AB586" s="8"/>
      <c r="AC586" s="8"/>
      <c r="AD586" s="8"/>
      <c r="AE586" s="8"/>
      <c r="AF586" s="8"/>
    </row>
    <row r="587" spans="16:32">
      <c r="P587" s="8"/>
      <c r="Q587" s="8"/>
      <c r="R587" s="8"/>
      <c r="S587" s="8"/>
      <c r="T587" s="8"/>
      <c r="U587" s="8"/>
      <c r="V587" s="8"/>
      <c r="W587" s="8"/>
      <c r="X587" s="8"/>
      <c r="Y587" s="8"/>
      <c r="Z587" s="8"/>
      <c r="AA587" s="8"/>
      <c r="AB587" s="8"/>
      <c r="AC587" s="8"/>
      <c r="AD587" s="8"/>
      <c r="AE587" s="8"/>
      <c r="AF587" s="8"/>
    </row>
    <row r="588" spans="16:32">
      <c r="P588" s="8"/>
      <c r="Q588" s="8"/>
      <c r="R588" s="8"/>
      <c r="S588" s="8"/>
      <c r="T588" s="8"/>
      <c r="U588" s="8"/>
      <c r="V588" s="8"/>
      <c r="W588" s="8"/>
      <c r="X588" s="8"/>
      <c r="Y588" s="8"/>
      <c r="Z588" s="8"/>
      <c r="AA588" s="8"/>
      <c r="AB588" s="8"/>
      <c r="AC588" s="8"/>
      <c r="AD588" s="8"/>
      <c r="AE588" s="8"/>
      <c r="AF588" s="8"/>
    </row>
    <row r="589" spans="16:32">
      <c r="P589" s="8"/>
      <c r="Q589" s="8"/>
      <c r="R589" s="8"/>
      <c r="S589" s="8"/>
      <c r="T589" s="8"/>
      <c r="U589" s="8"/>
      <c r="V589" s="8"/>
      <c r="W589" s="8"/>
      <c r="X589" s="8"/>
      <c r="Y589" s="8"/>
      <c r="Z589" s="8"/>
      <c r="AA589" s="8"/>
      <c r="AB589" s="8"/>
      <c r="AC589" s="8"/>
      <c r="AD589" s="8"/>
      <c r="AE589" s="8"/>
      <c r="AF589" s="8"/>
    </row>
    <row r="590" spans="16:32">
      <c r="P590" s="8"/>
      <c r="Q590" s="8"/>
      <c r="R590" s="8"/>
      <c r="S590" s="8"/>
      <c r="T590" s="8"/>
      <c r="U590" s="8"/>
      <c r="V590" s="8"/>
      <c r="W590" s="8"/>
      <c r="X590" s="8"/>
      <c r="Y590" s="8"/>
      <c r="Z590" s="8"/>
      <c r="AA590" s="8"/>
      <c r="AB590" s="8"/>
      <c r="AC590" s="8"/>
      <c r="AD590" s="8"/>
      <c r="AE590" s="8"/>
      <c r="AF590" s="8"/>
    </row>
    <row r="591" spans="16:32">
      <c r="P591" s="8"/>
      <c r="Q591" s="8"/>
      <c r="R591" s="8"/>
      <c r="S591" s="8"/>
      <c r="T591" s="8"/>
      <c r="U591" s="8"/>
      <c r="V591" s="8"/>
      <c r="W591" s="8"/>
      <c r="X591" s="8"/>
      <c r="Y591" s="8"/>
      <c r="Z591" s="8"/>
      <c r="AA591" s="8"/>
      <c r="AB591" s="8"/>
      <c r="AC591" s="8"/>
      <c r="AD591" s="8"/>
      <c r="AE591" s="8"/>
      <c r="AF591" s="8"/>
    </row>
    <row r="592" spans="16:32">
      <c r="P592" s="8"/>
      <c r="Q592" s="8"/>
      <c r="R592" s="8"/>
      <c r="S592" s="8"/>
      <c r="T592" s="8"/>
      <c r="U592" s="8"/>
      <c r="V592" s="8"/>
      <c r="W592" s="8"/>
      <c r="X592" s="8"/>
      <c r="Y592" s="8"/>
      <c r="Z592" s="8"/>
      <c r="AA592" s="8"/>
      <c r="AB592" s="8"/>
      <c r="AC592" s="8"/>
      <c r="AD592" s="8"/>
      <c r="AE592" s="8"/>
      <c r="AF592" s="8"/>
    </row>
    <row r="593" spans="16:32">
      <c r="P593" s="8"/>
      <c r="Q593" s="8"/>
      <c r="R593" s="8"/>
      <c r="S593" s="8"/>
      <c r="T593" s="8"/>
      <c r="U593" s="8"/>
      <c r="V593" s="8"/>
      <c r="W593" s="8"/>
      <c r="X593" s="8"/>
      <c r="Y593" s="8"/>
      <c r="Z593" s="8"/>
      <c r="AA593" s="8"/>
      <c r="AB593" s="8"/>
      <c r="AC593" s="8"/>
      <c r="AD593" s="8"/>
      <c r="AE593" s="8"/>
      <c r="AF593" s="8"/>
    </row>
    <row r="594" spans="16:32">
      <c r="P594" s="8"/>
      <c r="Q594" s="8"/>
      <c r="R594" s="8"/>
      <c r="S594" s="8"/>
      <c r="T594" s="8"/>
      <c r="U594" s="8"/>
      <c r="V594" s="8"/>
      <c r="W594" s="8"/>
      <c r="X594" s="8"/>
      <c r="Y594" s="8"/>
      <c r="Z594" s="8"/>
      <c r="AA594" s="8"/>
      <c r="AB594" s="8"/>
      <c r="AC594" s="8"/>
      <c r="AD594" s="8"/>
      <c r="AE594" s="8"/>
      <c r="AF594" s="8"/>
    </row>
    <row r="595" spans="16:32">
      <c r="P595" s="8"/>
      <c r="Q595" s="8"/>
      <c r="R595" s="8"/>
      <c r="S595" s="8"/>
      <c r="T595" s="8"/>
      <c r="U595" s="8"/>
      <c r="V595" s="8"/>
      <c r="W595" s="8"/>
      <c r="X595" s="8"/>
      <c r="Y595" s="8"/>
      <c r="Z595" s="8"/>
      <c r="AA595" s="8"/>
      <c r="AB595" s="8"/>
      <c r="AC595" s="8"/>
      <c r="AD595" s="8"/>
      <c r="AE595" s="8"/>
      <c r="AF595" s="8"/>
    </row>
    <row r="596" spans="16:32">
      <c r="P596" s="8"/>
      <c r="Q596" s="8"/>
      <c r="R596" s="8"/>
      <c r="S596" s="8"/>
      <c r="T596" s="8"/>
      <c r="U596" s="8"/>
      <c r="V596" s="8"/>
      <c r="W596" s="8"/>
      <c r="X596" s="8"/>
      <c r="Y596" s="8"/>
      <c r="Z596" s="8"/>
      <c r="AA596" s="8"/>
      <c r="AB596" s="8"/>
      <c r="AC596" s="8"/>
      <c r="AD596" s="8"/>
      <c r="AE596" s="8"/>
      <c r="AF596" s="8"/>
    </row>
    <row r="597" spans="16:32">
      <c r="P597" s="8"/>
      <c r="Q597" s="8"/>
      <c r="R597" s="8"/>
      <c r="S597" s="8"/>
      <c r="T597" s="8"/>
      <c r="U597" s="8"/>
      <c r="V597" s="8"/>
      <c r="W597" s="8"/>
      <c r="X597" s="8"/>
      <c r="Y597" s="8"/>
      <c r="Z597" s="8"/>
      <c r="AA597" s="8"/>
      <c r="AB597" s="8"/>
      <c r="AC597" s="8"/>
      <c r="AD597" s="8"/>
      <c r="AE597" s="8"/>
      <c r="AF597" s="8"/>
    </row>
    <row r="598" spans="16:32">
      <c r="P598" s="8"/>
      <c r="Q598" s="8"/>
      <c r="R598" s="8"/>
      <c r="S598" s="8"/>
      <c r="T598" s="8"/>
      <c r="U598" s="8"/>
      <c r="V598" s="8"/>
      <c r="W598" s="8"/>
      <c r="X598" s="8"/>
      <c r="Y598" s="8"/>
      <c r="Z598" s="8"/>
      <c r="AA598" s="8"/>
      <c r="AB598" s="8"/>
      <c r="AC598" s="8"/>
      <c r="AD598" s="8"/>
      <c r="AE598" s="8"/>
      <c r="AF598" s="8"/>
    </row>
    <row r="599" spans="16:32">
      <c r="P599" s="8"/>
      <c r="Q599" s="8"/>
      <c r="R599" s="8"/>
      <c r="S599" s="8"/>
      <c r="T599" s="8"/>
      <c r="U599" s="8"/>
      <c r="V599" s="8"/>
      <c r="W599" s="8"/>
      <c r="X599" s="8"/>
      <c r="Y599" s="8"/>
      <c r="Z599" s="8"/>
      <c r="AA599" s="8"/>
      <c r="AB599" s="8"/>
      <c r="AC599" s="8"/>
      <c r="AD599" s="8"/>
      <c r="AE599" s="8"/>
      <c r="AF599" s="8"/>
    </row>
    <row r="600" spans="16:32">
      <c r="P600" s="8"/>
      <c r="Q600" s="8"/>
      <c r="R600" s="8"/>
      <c r="S600" s="8"/>
      <c r="T600" s="8"/>
      <c r="U600" s="8"/>
      <c r="V600" s="8"/>
      <c r="W600" s="8"/>
      <c r="X600" s="8"/>
      <c r="Y600" s="8"/>
      <c r="Z600" s="8"/>
      <c r="AA600" s="8"/>
      <c r="AB600" s="8"/>
      <c r="AC600" s="8"/>
      <c r="AD600" s="8"/>
      <c r="AE600" s="8"/>
      <c r="AF600" s="8"/>
    </row>
    <row r="601" spans="16:32">
      <c r="P601" s="8"/>
      <c r="Q601" s="8"/>
      <c r="R601" s="8"/>
      <c r="S601" s="8"/>
      <c r="T601" s="8"/>
      <c r="U601" s="8"/>
      <c r="V601" s="8"/>
      <c r="W601" s="8"/>
      <c r="X601" s="8"/>
      <c r="Y601" s="8"/>
      <c r="Z601" s="8"/>
      <c r="AA601" s="8"/>
      <c r="AB601" s="8"/>
      <c r="AC601" s="8"/>
      <c r="AD601" s="8"/>
      <c r="AE601" s="8"/>
      <c r="AF601" s="8"/>
    </row>
    <row r="602" spans="16:32">
      <c r="P602" s="8"/>
      <c r="Q602" s="8"/>
      <c r="R602" s="8"/>
      <c r="S602" s="8"/>
      <c r="T602" s="8"/>
      <c r="U602" s="8"/>
      <c r="V602" s="8"/>
      <c r="W602" s="8"/>
      <c r="X602" s="8"/>
      <c r="Y602" s="8"/>
      <c r="Z602" s="8"/>
      <c r="AA602" s="8"/>
      <c r="AB602" s="8"/>
      <c r="AC602" s="8"/>
      <c r="AD602" s="8"/>
      <c r="AE602" s="8"/>
      <c r="AF602" s="8"/>
    </row>
    <row r="603" spans="16:32">
      <c r="P603" s="8"/>
      <c r="Q603" s="8"/>
      <c r="R603" s="8"/>
      <c r="S603" s="8"/>
      <c r="T603" s="8"/>
      <c r="U603" s="8"/>
      <c r="V603" s="8"/>
      <c r="W603" s="8"/>
      <c r="X603" s="8"/>
      <c r="Y603" s="8"/>
      <c r="Z603" s="8"/>
      <c r="AA603" s="8"/>
      <c r="AB603" s="8"/>
      <c r="AC603" s="8"/>
      <c r="AD603" s="8"/>
      <c r="AE603" s="8"/>
      <c r="AF603" s="8"/>
    </row>
    <row r="604" spans="16:32">
      <c r="P604" s="8"/>
      <c r="Q604" s="8"/>
      <c r="R604" s="8"/>
      <c r="S604" s="8"/>
      <c r="T604" s="8"/>
      <c r="U604" s="8"/>
      <c r="V604" s="8"/>
      <c r="W604" s="8"/>
      <c r="X604" s="8"/>
      <c r="Y604" s="8"/>
      <c r="Z604" s="8"/>
      <c r="AA604" s="8"/>
      <c r="AB604" s="8"/>
      <c r="AC604" s="8"/>
      <c r="AD604" s="8"/>
      <c r="AE604" s="8"/>
      <c r="AF604" s="8"/>
    </row>
    <row r="605" spans="16:32">
      <c r="P605" s="8"/>
      <c r="Q605" s="8"/>
      <c r="R605" s="8"/>
      <c r="S605" s="8"/>
      <c r="T605" s="8"/>
      <c r="U605" s="8"/>
      <c r="V605" s="8"/>
      <c r="W605" s="8"/>
      <c r="X605" s="8"/>
      <c r="Y605" s="8"/>
      <c r="Z605" s="8"/>
      <c r="AA605" s="8"/>
      <c r="AB605" s="8"/>
      <c r="AC605" s="8"/>
      <c r="AD605" s="8"/>
      <c r="AE605" s="8"/>
      <c r="AF605" s="8"/>
    </row>
  </sheetData>
  <mergeCells count="21">
    <mergeCell ref="B39:E39"/>
    <mergeCell ref="G39:J39"/>
    <mergeCell ref="L39:O39"/>
    <mergeCell ref="B26:E26"/>
    <mergeCell ref="G26:J26"/>
    <mergeCell ref="L26:O26"/>
    <mergeCell ref="B33:E33"/>
    <mergeCell ref="G33:J33"/>
    <mergeCell ref="L33:O33"/>
    <mergeCell ref="B12:E12"/>
    <mergeCell ref="G12:J12"/>
    <mergeCell ref="L12:O12"/>
    <mergeCell ref="B20:E20"/>
    <mergeCell ref="G20:J20"/>
    <mergeCell ref="L20:O20"/>
    <mergeCell ref="B2:E2"/>
    <mergeCell ref="G2:J2"/>
    <mergeCell ref="L2:O2"/>
    <mergeCell ref="B4:E4"/>
    <mergeCell ref="G4:J4"/>
    <mergeCell ref="L4:O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A8BD-41D1-40E5-91F3-E37639795B44}">
  <dimension ref="A1:AF605"/>
  <sheetViews>
    <sheetView zoomScale="80" zoomScaleNormal="80" workbookViewId="0">
      <selection activeCell="F5" sqref="F5"/>
    </sheetView>
  </sheetViews>
  <sheetFormatPr defaultRowHeight="14.45"/>
  <cols>
    <col min="2" max="2" width="54.140625" style="8" customWidth="1"/>
    <col min="3" max="3" width="17.28515625" style="8" customWidth="1"/>
    <col min="4" max="4" width="10.85546875" style="8" customWidth="1"/>
    <col min="5" max="5" width="12.140625" style="8" customWidth="1"/>
    <col min="6" max="6" width="9.140625" style="8"/>
    <col min="7" max="7" width="59.85546875" style="8" customWidth="1"/>
    <col min="8" max="8" width="16.7109375" style="8" customWidth="1"/>
    <col min="9" max="9" width="11.140625" style="8" customWidth="1"/>
    <col min="10" max="10" width="13.140625" style="8" bestFit="1" customWidth="1"/>
    <col min="11" max="11" width="9.140625" style="8"/>
    <col min="12" max="12" width="61.140625" style="8" customWidth="1"/>
    <col min="13" max="13" width="16.42578125" style="8" customWidth="1"/>
    <col min="14" max="14" width="11.85546875" style="8" customWidth="1"/>
    <col min="15" max="15" width="13.140625" style="8" customWidth="1"/>
  </cols>
  <sheetData>
    <row r="1" spans="1:32">
      <c r="P1" s="8"/>
      <c r="Q1" s="8"/>
      <c r="R1" s="8"/>
      <c r="S1" s="8"/>
      <c r="T1" s="8"/>
      <c r="U1" s="8"/>
      <c r="V1" s="8"/>
      <c r="W1" s="8"/>
      <c r="X1" s="8"/>
      <c r="Y1" s="8"/>
      <c r="Z1" s="8"/>
      <c r="AA1" s="8"/>
      <c r="AB1" s="8"/>
      <c r="AC1" s="8"/>
      <c r="AD1" s="8"/>
      <c r="AE1" s="8"/>
      <c r="AF1" s="8"/>
    </row>
    <row r="2" spans="1:32">
      <c r="A2" s="8"/>
      <c r="B2" s="530" t="s">
        <v>335</v>
      </c>
      <c r="C2" s="530"/>
      <c r="D2" s="530"/>
      <c r="E2" s="530"/>
      <c r="G2" s="530" t="s">
        <v>336</v>
      </c>
      <c r="H2" s="530"/>
      <c r="I2" s="530"/>
      <c r="J2" s="530"/>
      <c r="L2" s="530" t="s">
        <v>337</v>
      </c>
      <c r="M2" s="530"/>
      <c r="N2" s="530"/>
      <c r="O2" s="530"/>
      <c r="P2" s="8"/>
      <c r="Q2" s="8"/>
      <c r="R2" s="8"/>
      <c r="S2" s="8"/>
      <c r="T2" s="8"/>
      <c r="U2" s="8"/>
      <c r="V2" s="8"/>
      <c r="W2" s="8"/>
      <c r="X2" s="8"/>
      <c r="Y2" s="8"/>
      <c r="Z2" s="8"/>
      <c r="AA2" s="8"/>
      <c r="AB2" s="8"/>
      <c r="AC2" s="8"/>
      <c r="AD2" s="8"/>
      <c r="AE2" s="8"/>
      <c r="AF2" s="8"/>
    </row>
    <row r="3" spans="1:32">
      <c r="A3" s="8"/>
      <c r="P3" s="8"/>
      <c r="Q3" s="8"/>
      <c r="R3" s="8"/>
      <c r="S3" s="8"/>
      <c r="T3" s="8"/>
      <c r="U3" s="8"/>
      <c r="V3" s="8"/>
      <c r="W3" s="8"/>
      <c r="X3" s="8"/>
      <c r="Y3" s="8"/>
      <c r="Z3" s="8"/>
      <c r="AA3" s="8"/>
      <c r="AB3" s="8"/>
      <c r="AC3" s="8"/>
      <c r="AD3" s="8"/>
      <c r="AE3" s="8"/>
      <c r="AF3" s="8"/>
    </row>
    <row r="4" spans="1:32">
      <c r="A4" s="8"/>
      <c r="B4" s="531" t="s">
        <v>338</v>
      </c>
      <c r="C4" s="531"/>
      <c r="D4" s="531"/>
      <c r="E4" s="531"/>
      <c r="G4" s="531" t="s">
        <v>338</v>
      </c>
      <c r="H4" s="531"/>
      <c r="I4" s="531"/>
      <c r="J4" s="531"/>
      <c r="L4" s="532" t="s">
        <v>338</v>
      </c>
      <c r="M4" s="533"/>
      <c r="N4" s="533"/>
      <c r="O4" s="534"/>
      <c r="P4" s="8"/>
      <c r="Q4" s="8"/>
      <c r="R4" s="8"/>
      <c r="S4" s="8"/>
      <c r="T4" s="8"/>
      <c r="U4" s="8"/>
      <c r="V4" s="8"/>
      <c r="W4" s="8"/>
      <c r="X4" s="8"/>
      <c r="Y4" s="8"/>
      <c r="Z4" s="8"/>
      <c r="AA4" s="8"/>
      <c r="AB4" s="8"/>
      <c r="AC4" s="8"/>
      <c r="AD4" s="8"/>
      <c r="AE4" s="8"/>
      <c r="AF4" s="8"/>
    </row>
    <row r="5" spans="1:32" ht="15" customHeight="1">
      <c r="A5" s="8"/>
      <c r="B5" s="14" t="s">
        <v>339</v>
      </c>
      <c r="C5" s="14" t="s">
        <v>302</v>
      </c>
      <c r="D5" s="14" t="s">
        <v>340</v>
      </c>
      <c r="E5" s="41">
        <v>0.03</v>
      </c>
      <c r="G5" s="14" t="s">
        <v>339</v>
      </c>
      <c r="H5" s="14" t="s">
        <v>302</v>
      </c>
      <c r="I5" s="14" t="s">
        <v>340</v>
      </c>
      <c r="J5" s="39">
        <f>E5</f>
        <v>0.03</v>
      </c>
      <c r="L5" s="14" t="s">
        <v>339</v>
      </c>
      <c r="M5" s="14" t="s">
        <v>302</v>
      </c>
      <c r="N5" s="14" t="s">
        <v>340</v>
      </c>
      <c r="O5" s="39">
        <f>E5</f>
        <v>0.03</v>
      </c>
      <c r="P5" s="8"/>
      <c r="Q5" s="8"/>
      <c r="R5" s="8"/>
      <c r="S5" s="8"/>
      <c r="T5" s="8"/>
      <c r="U5" s="8"/>
      <c r="V5" s="8"/>
      <c r="W5" s="8"/>
      <c r="X5" s="8"/>
      <c r="Y5" s="8"/>
      <c r="Z5" s="8"/>
      <c r="AA5" s="8"/>
      <c r="AB5" s="8"/>
      <c r="AC5" s="8"/>
      <c r="AD5" s="8"/>
      <c r="AE5" s="8"/>
      <c r="AF5" s="8"/>
    </row>
    <row r="6" spans="1:32">
      <c r="A6" s="8"/>
      <c r="B6" s="14" t="s">
        <v>356</v>
      </c>
      <c r="C6" s="14" t="s">
        <v>342</v>
      </c>
      <c r="D6" s="14"/>
      <c r="E6" s="260">
        <f>'Project Technology Days'!AE31</f>
        <v>240358.55</v>
      </c>
      <c r="G6" s="14" t="s">
        <v>356</v>
      </c>
      <c r="H6" s="14" t="s">
        <v>342</v>
      </c>
      <c r="I6" s="14"/>
      <c r="J6" s="260">
        <f>'Project Technology Days'!Z31</f>
        <v>7890.7</v>
      </c>
      <c r="L6" s="14" t="s">
        <v>356</v>
      </c>
      <c r="M6" s="14" t="s">
        <v>342</v>
      </c>
      <c r="N6" s="14"/>
      <c r="O6" s="260">
        <f>'Project Technology Days'!AD31</f>
        <v>232467.84999999998</v>
      </c>
      <c r="P6" s="8"/>
      <c r="Q6" s="8"/>
      <c r="R6" s="8"/>
      <c r="S6" s="8"/>
      <c r="T6" s="8"/>
      <c r="U6" s="8"/>
      <c r="V6" s="8"/>
      <c r="W6" s="8"/>
      <c r="X6" s="8"/>
      <c r="Y6" s="8"/>
      <c r="Z6" s="8"/>
      <c r="AA6" s="8"/>
      <c r="AB6" s="8"/>
      <c r="AC6" s="8"/>
      <c r="AD6" s="8"/>
      <c r="AE6" s="8"/>
      <c r="AF6" s="8"/>
    </row>
    <row r="7" spans="1:32">
      <c r="A7" s="8"/>
      <c r="B7" s="14" t="s">
        <v>343</v>
      </c>
      <c r="C7" s="14" t="s">
        <v>344</v>
      </c>
      <c r="D7" s="14" t="s">
        <v>345</v>
      </c>
      <c r="E7" s="38">
        <v>4.0000000000000002E-4</v>
      </c>
      <c r="G7" s="14" t="s">
        <v>343</v>
      </c>
      <c r="H7" s="14" t="s">
        <v>344</v>
      </c>
      <c r="I7" s="14" t="s">
        <v>345</v>
      </c>
      <c r="J7" s="38">
        <f>E7</f>
        <v>4.0000000000000002E-4</v>
      </c>
      <c r="L7" s="14" t="s">
        <v>343</v>
      </c>
      <c r="M7" s="14" t="s">
        <v>344</v>
      </c>
      <c r="N7" s="14" t="s">
        <v>345</v>
      </c>
      <c r="O7" s="38">
        <f>E7</f>
        <v>4.0000000000000002E-4</v>
      </c>
      <c r="P7" s="8"/>
      <c r="Q7" s="8"/>
      <c r="R7" s="8"/>
      <c r="S7" s="8"/>
      <c r="T7" s="8"/>
      <c r="U7" s="8"/>
      <c r="V7" s="8"/>
      <c r="W7" s="8"/>
      <c r="X7" s="8"/>
      <c r="Y7" s="8"/>
      <c r="Z7" s="8"/>
      <c r="AA7" s="8"/>
      <c r="AB7" s="8"/>
      <c r="AC7" s="8"/>
      <c r="AD7" s="8"/>
      <c r="AE7" s="8"/>
      <c r="AF7" s="8"/>
    </row>
    <row r="8" spans="1:32" ht="29.1">
      <c r="A8" s="8"/>
      <c r="B8" s="37" t="s">
        <v>346</v>
      </c>
      <c r="C8" s="14" t="s">
        <v>347</v>
      </c>
      <c r="D8" s="14" t="s">
        <v>348</v>
      </c>
      <c r="E8" s="39">
        <v>7</v>
      </c>
      <c r="G8" s="37" t="s">
        <v>346</v>
      </c>
      <c r="H8" s="14" t="s">
        <v>347</v>
      </c>
      <c r="I8" s="14" t="s">
        <v>348</v>
      </c>
      <c r="J8" s="39">
        <v>7</v>
      </c>
      <c r="L8" s="37" t="s">
        <v>346</v>
      </c>
      <c r="M8" s="14" t="s">
        <v>347</v>
      </c>
      <c r="N8" s="14" t="s">
        <v>348</v>
      </c>
      <c r="O8" s="39">
        <v>7</v>
      </c>
      <c r="P8" s="8"/>
      <c r="Q8" s="8"/>
      <c r="R8" s="8"/>
      <c r="S8" s="8"/>
      <c r="T8" s="8"/>
      <c r="U8" s="8"/>
      <c r="V8" s="8"/>
      <c r="W8" s="8"/>
      <c r="X8" s="8"/>
      <c r="Y8" s="8"/>
      <c r="Z8" s="8"/>
      <c r="AA8" s="8"/>
      <c r="AB8" s="8"/>
      <c r="AC8" s="8"/>
      <c r="AD8" s="8"/>
      <c r="AE8" s="8"/>
      <c r="AF8" s="8"/>
    </row>
    <row r="9" spans="1:32" ht="29.1">
      <c r="A9" s="8"/>
      <c r="B9" s="37" t="s">
        <v>349</v>
      </c>
      <c r="C9" s="14" t="s">
        <v>350</v>
      </c>
      <c r="D9" s="14" t="s">
        <v>348</v>
      </c>
      <c r="E9" s="40">
        <v>0</v>
      </c>
      <c r="G9" s="37" t="s">
        <v>349</v>
      </c>
      <c r="H9" s="14" t="s">
        <v>350</v>
      </c>
      <c r="I9" s="14" t="s">
        <v>348</v>
      </c>
      <c r="J9" s="39">
        <f>E9</f>
        <v>0</v>
      </c>
      <c r="L9" s="37" t="s">
        <v>349</v>
      </c>
      <c r="M9" s="14" t="s">
        <v>350</v>
      </c>
      <c r="N9" s="14" t="s">
        <v>348</v>
      </c>
      <c r="O9" s="40">
        <f>J9</f>
        <v>0</v>
      </c>
      <c r="P9" s="8"/>
      <c r="Q9" s="8"/>
      <c r="R9" s="8"/>
      <c r="S9" s="8"/>
      <c r="T9" s="8"/>
      <c r="U9" s="8"/>
      <c r="V9" s="8"/>
      <c r="W9" s="8"/>
      <c r="X9" s="8"/>
      <c r="Y9" s="8"/>
      <c r="Z9" s="8"/>
      <c r="AA9" s="8"/>
      <c r="AB9" s="8"/>
      <c r="AC9" s="8"/>
      <c r="AD9" s="8"/>
      <c r="AE9" s="8"/>
      <c r="AF9" s="8"/>
    </row>
    <row r="10" spans="1:32">
      <c r="A10" s="8"/>
      <c r="B10" s="14" t="s">
        <v>351</v>
      </c>
      <c r="C10" s="14" t="s">
        <v>352</v>
      </c>
      <c r="D10" s="14" t="s">
        <v>353</v>
      </c>
      <c r="E10" s="40">
        <f>ROUNDDOWN((1-E5)*E6*E7*(E8+E9),0)</f>
        <v>652</v>
      </c>
      <c r="G10" s="14" t="s">
        <v>351</v>
      </c>
      <c r="H10" s="14" t="s">
        <v>352</v>
      </c>
      <c r="I10" s="14" t="s">
        <v>353</v>
      </c>
      <c r="J10" s="40">
        <f>ROUNDDOWN((1-J5)*J6*J7*(J8+J9),0)</f>
        <v>21</v>
      </c>
      <c r="L10" s="14" t="s">
        <v>351</v>
      </c>
      <c r="M10" s="14" t="s">
        <v>352</v>
      </c>
      <c r="N10" s="14" t="s">
        <v>353</v>
      </c>
      <c r="O10" s="40">
        <f>ROUNDDOWN((1-O5)*O6*O7*(O8+O9),0)</f>
        <v>631</v>
      </c>
      <c r="P10" s="8"/>
      <c r="Q10" s="8"/>
      <c r="R10" s="8"/>
      <c r="S10" s="8"/>
      <c r="T10" s="8"/>
      <c r="U10" s="8"/>
      <c r="V10" s="8"/>
      <c r="W10" s="8"/>
      <c r="X10" s="8"/>
      <c r="Y10" s="8"/>
      <c r="Z10" s="8"/>
      <c r="AA10" s="8"/>
      <c r="AB10" s="8"/>
      <c r="AC10" s="8"/>
      <c r="AD10" s="8"/>
      <c r="AE10" s="8"/>
      <c r="AF10" s="8"/>
    </row>
    <row r="11" spans="1:32">
      <c r="A11" s="8"/>
      <c r="P11" s="8"/>
      <c r="Q11" s="8"/>
      <c r="R11" s="8"/>
      <c r="S11" s="8"/>
      <c r="T11" s="8"/>
      <c r="U11" s="8"/>
      <c r="V11" s="8"/>
      <c r="W11" s="8"/>
      <c r="X11" s="8"/>
      <c r="Y11" s="8"/>
      <c r="Z11" s="8"/>
      <c r="AA11" s="8"/>
      <c r="AB11" s="8"/>
      <c r="AC11" s="8"/>
      <c r="AD11" s="8"/>
      <c r="AE11" s="8"/>
      <c r="AF11" s="8"/>
    </row>
    <row r="12" spans="1:32">
      <c r="A12" s="8"/>
      <c r="B12" s="531" t="s">
        <v>354</v>
      </c>
      <c r="C12" s="531"/>
      <c r="D12" s="531"/>
      <c r="E12" s="531"/>
      <c r="G12" s="531" t="s">
        <v>354</v>
      </c>
      <c r="H12" s="531"/>
      <c r="I12" s="531"/>
      <c r="J12" s="531"/>
      <c r="L12" s="532" t="s">
        <v>354</v>
      </c>
      <c r="M12" s="533"/>
      <c r="N12" s="533"/>
      <c r="O12" s="534"/>
      <c r="P12" s="8"/>
      <c r="Q12" s="8"/>
      <c r="R12" s="8"/>
      <c r="S12" s="8"/>
      <c r="T12" s="8"/>
      <c r="U12" s="8"/>
      <c r="V12" s="8"/>
      <c r="W12" s="8"/>
      <c r="X12" s="8"/>
      <c r="Y12" s="8"/>
      <c r="Z12" s="8"/>
      <c r="AA12" s="8"/>
      <c r="AB12" s="8"/>
      <c r="AC12" s="8"/>
      <c r="AD12" s="8"/>
      <c r="AE12" s="8"/>
      <c r="AF12" s="8"/>
    </row>
    <row r="13" spans="1:32">
      <c r="A13" s="8"/>
      <c r="B13" s="14" t="s">
        <v>355</v>
      </c>
      <c r="C13" s="14" t="s">
        <v>302</v>
      </c>
      <c r="D13" s="14" t="s">
        <v>340</v>
      </c>
      <c r="E13" s="39">
        <f>E5</f>
        <v>0.03</v>
      </c>
      <c r="G13" s="14" t="s">
        <v>355</v>
      </c>
      <c r="H13" s="14" t="s">
        <v>302</v>
      </c>
      <c r="I13" s="14" t="s">
        <v>340</v>
      </c>
      <c r="J13" s="39">
        <f>J5</f>
        <v>0.03</v>
      </c>
      <c r="L13" s="14" t="s">
        <v>355</v>
      </c>
      <c r="M13" s="14" t="s">
        <v>302</v>
      </c>
      <c r="N13" s="14" t="s">
        <v>340</v>
      </c>
      <c r="O13" s="39">
        <f>O5</f>
        <v>0.03</v>
      </c>
      <c r="P13" s="8"/>
      <c r="Q13" s="8"/>
      <c r="R13" s="8"/>
      <c r="S13" s="8"/>
      <c r="T13" s="8"/>
      <c r="U13" s="8"/>
      <c r="V13" s="8"/>
      <c r="W13" s="8"/>
      <c r="X13" s="8"/>
      <c r="Y13" s="8"/>
      <c r="Z13" s="8"/>
      <c r="AA13" s="8"/>
      <c r="AB13" s="8"/>
      <c r="AC13" s="8"/>
      <c r="AD13" s="8"/>
      <c r="AE13" s="8"/>
      <c r="AF13" s="8"/>
    </row>
    <row r="14" spans="1:32">
      <c r="A14" s="8"/>
      <c r="B14" s="57" t="s">
        <v>341</v>
      </c>
      <c r="C14" s="14" t="s">
        <v>342</v>
      </c>
      <c r="D14" s="14"/>
      <c r="E14" s="260">
        <f>'Project Technology Days'!AE31</f>
        <v>240358.55</v>
      </c>
      <c r="G14" s="57" t="s">
        <v>341</v>
      </c>
      <c r="H14" s="14" t="s">
        <v>342</v>
      </c>
      <c r="I14" s="14"/>
      <c r="J14" s="260">
        <f>'Project Technology Days'!Z31</f>
        <v>7890.7</v>
      </c>
      <c r="L14" s="57" t="s">
        <v>341</v>
      </c>
      <c r="M14" s="14" t="s">
        <v>342</v>
      </c>
      <c r="N14" s="14"/>
      <c r="O14" s="260">
        <f>'Project Technology Days'!AD31</f>
        <v>232467.84999999998</v>
      </c>
      <c r="P14" s="8"/>
      <c r="Q14" s="8"/>
      <c r="R14" s="8"/>
      <c r="S14" s="8"/>
      <c r="T14" s="8"/>
      <c r="U14" s="8"/>
      <c r="V14" s="8"/>
      <c r="W14" s="8"/>
      <c r="X14" s="8"/>
      <c r="Y14" s="8"/>
      <c r="Z14" s="8"/>
      <c r="AA14" s="8"/>
      <c r="AB14" s="8"/>
      <c r="AC14" s="8"/>
      <c r="AD14" s="8"/>
      <c r="AE14" s="8"/>
      <c r="AF14" s="8"/>
    </row>
    <row r="15" spans="1:32">
      <c r="A15" s="8"/>
      <c r="B15" s="14" t="s">
        <v>357</v>
      </c>
      <c r="C15" s="14" t="s">
        <v>358</v>
      </c>
      <c r="D15" s="14" t="s">
        <v>345</v>
      </c>
      <c r="E15" s="38">
        <f>E7</f>
        <v>4.0000000000000002E-4</v>
      </c>
      <c r="G15" s="14" t="s">
        <v>357</v>
      </c>
      <c r="H15" s="14" t="s">
        <v>358</v>
      </c>
      <c r="I15" s="14" t="s">
        <v>345</v>
      </c>
      <c r="J15" s="38">
        <f>J7</f>
        <v>4.0000000000000002E-4</v>
      </c>
      <c r="L15" s="14" t="s">
        <v>357</v>
      </c>
      <c r="M15" s="14" t="s">
        <v>358</v>
      </c>
      <c r="N15" s="14" t="s">
        <v>345</v>
      </c>
      <c r="O15" s="38">
        <f>O7</f>
        <v>4.0000000000000002E-4</v>
      </c>
      <c r="P15" s="8"/>
      <c r="Q15" s="8"/>
      <c r="R15" s="8"/>
      <c r="S15" s="8"/>
      <c r="T15" s="8"/>
      <c r="U15" s="8"/>
      <c r="V15" s="8"/>
      <c r="W15" s="8"/>
      <c r="X15" s="8"/>
      <c r="Y15" s="8"/>
      <c r="Z15" s="8"/>
      <c r="AA15" s="8"/>
      <c r="AB15" s="8"/>
      <c r="AC15" s="8"/>
      <c r="AD15" s="8"/>
      <c r="AE15" s="8"/>
      <c r="AF15" s="8"/>
    </row>
    <row r="16" spans="1:32">
      <c r="A16" s="8"/>
      <c r="B16" s="14" t="s">
        <v>359</v>
      </c>
      <c r="C16" s="14" t="s">
        <v>350</v>
      </c>
      <c r="D16" s="14" t="s">
        <v>348</v>
      </c>
      <c r="E16" s="41">
        <v>0</v>
      </c>
      <c r="G16" s="14" t="s">
        <v>359</v>
      </c>
      <c r="H16" s="14" t="s">
        <v>350</v>
      </c>
      <c r="I16" s="14" t="s">
        <v>348</v>
      </c>
      <c r="J16" s="41">
        <v>0</v>
      </c>
      <c r="L16" s="14" t="s">
        <v>359</v>
      </c>
      <c r="M16" s="14" t="s">
        <v>350</v>
      </c>
      <c r="N16" s="14" t="s">
        <v>348</v>
      </c>
      <c r="O16" s="41">
        <v>0</v>
      </c>
      <c r="P16" s="8"/>
      <c r="Q16" s="8"/>
      <c r="R16" s="8"/>
      <c r="S16" s="8"/>
      <c r="T16" s="8"/>
      <c r="U16" s="8"/>
      <c r="V16" s="8"/>
      <c r="W16" s="8"/>
      <c r="X16" s="8"/>
      <c r="Y16" s="8"/>
      <c r="Z16" s="8"/>
      <c r="AA16" s="8"/>
      <c r="AB16" s="8"/>
      <c r="AC16" s="8"/>
      <c r="AD16" s="8"/>
      <c r="AE16" s="8"/>
      <c r="AF16" s="8"/>
    </row>
    <row r="17" spans="1:32">
      <c r="A17" s="8"/>
      <c r="B17" s="14" t="s">
        <v>360</v>
      </c>
      <c r="C17" s="14" t="s">
        <v>361</v>
      </c>
      <c r="D17" s="14" t="s">
        <v>348</v>
      </c>
      <c r="E17" s="41">
        <v>0</v>
      </c>
      <c r="G17" s="14" t="s">
        <v>360</v>
      </c>
      <c r="H17" s="14" t="s">
        <v>361</v>
      </c>
      <c r="I17" s="14" t="s">
        <v>348</v>
      </c>
      <c r="J17" s="41">
        <v>0</v>
      </c>
      <c r="L17" s="14" t="s">
        <v>360</v>
      </c>
      <c r="M17" s="14" t="s">
        <v>361</v>
      </c>
      <c r="N17" s="14" t="s">
        <v>348</v>
      </c>
      <c r="O17" s="41">
        <v>0</v>
      </c>
      <c r="P17" s="8"/>
      <c r="Q17" s="8"/>
      <c r="R17" s="8"/>
      <c r="S17" s="8"/>
      <c r="T17" s="8"/>
      <c r="U17" s="8"/>
      <c r="V17" s="8"/>
      <c r="W17" s="8"/>
      <c r="X17" s="8"/>
      <c r="Y17" s="8"/>
      <c r="Z17" s="8"/>
      <c r="AA17" s="8"/>
      <c r="AB17" s="8"/>
      <c r="AC17" s="8"/>
      <c r="AD17" s="8"/>
      <c r="AE17" s="8"/>
      <c r="AF17" s="8"/>
    </row>
    <row r="18" spans="1:32">
      <c r="A18" s="8"/>
      <c r="B18" s="14" t="s">
        <v>362</v>
      </c>
      <c r="C18" s="14" t="s">
        <v>363</v>
      </c>
      <c r="D18" s="14" t="s">
        <v>353</v>
      </c>
      <c r="E18" s="252">
        <f>ROUNDDOWN((1-E13)*E14*E15*(E16+E17),0)</f>
        <v>0</v>
      </c>
      <c r="G18" s="14" t="s">
        <v>362</v>
      </c>
      <c r="H18" s="14" t="s">
        <v>363</v>
      </c>
      <c r="I18" s="14" t="s">
        <v>353</v>
      </c>
      <c r="J18" s="252">
        <f>ROUNDDOWN((1-J13)*J14*J15*(J16+J17),0)</f>
        <v>0</v>
      </c>
      <c r="L18" s="14" t="s">
        <v>362</v>
      </c>
      <c r="M18" s="14" t="s">
        <v>363</v>
      </c>
      <c r="N18" s="14" t="s">
        <v>353</v>
      </c>
      <c r="O18" s="252">
        <f>ROUNDDOWN((1-O13)*O14*O15*(O16+O17),0)</f>
        <v>0</v>
      </c>
      <c r="P18" s="8"/>
      <c r="Q18" s="8"/>
      <c r="R18" s="8"/>
      <c r="S18" s="8"/>
      <c r="T18" s="8"/>
      <c r="U18" s="8"/>
      <c r="V18" s="8"/>
      <c r="W18" s="8"/>
      <c r="X18" s="8"/>
      <c r="Y18" s="8"/>
      <c r="Z18" s="8"/>
      <c r="AA18" s="8"/>
      <c r="AB18" s="8"/>
      <c r="AC18" s="8"/>
      <c r="AD18" s="8"/>
      <c r="AE18" s="8"/>
      <c r="AF18" s="8"/>
    </row>
    <row r="19" spans="1:32">
      <c r="A19" s="8"/>
      <c r="P19" s="8"/>
      <c r="Q19" s="8"/>
      <c r="R19" s="8"/>
      <c r="S19" s="8"/>
      <c r="T19" s="8"/>
      <c r="U19" s="8"/>
      <c r="V19" s="8"/>
      <c r="W19" s="8"/>
      <c r="X19" s="8"/>
      <c r="Y19" s="8"/>
      <c r="Z19" s="8"/>
      <c r="AA19" s="8"/>
      <c r="AB19" s="8"/>
      <c r="AC19" s="8"/>
      <c r="AD19" s="8"/>
      <c r="AE19" s="8"/>
      <c r="AF19" s="8"/>
    </row>
    <row r="20" spans="1:32">
      <c r="A20" s="8"/>
      <c r="B20" s="532" t="s">
        <v>364</v>
      </c>
      <c r="C20" s="533"/>
      <c r="D20" s="533"/>
      <c r="E20" s="534"/>
      <c r="G20" s="532" t="s">
        <v>364</v>
      </c>
      <c r="H20" s="533"/>
      <c r="I20" s="533"/>
      <c r="J20" s="534"/>
      <c r="L20" s="532" t="s">
        <v>364</v>
      </c>
      <c r="M20" s="533"/>
      <c r="N20" s="533"/>
      <c r="O20" s="534"/>
      <c r="P20" s="8"/>
      <c r="Q20" s="8"/>
      <c r="R20" s="8"/>
      <c r="S20" s="8"/>
      <c r="T20" s="8"/>
      <c r="U20" s="8"/>
      <c r="V20" s="8"/>
      <c r="W20" s="8"/>
      <c r="X20" s="8"/>
      <c r="Y20" s="8"/>
      <c r="Z20" s="8"/>
      <c r="AA20" s="8"/>
      <c r="AB20" s="8"/>
      <c r="AC20" s="8"/>
      <c r="AD20" s="8"/>
      <c r="AE20" s="8"/>
      <c r="AF20" s="8"/>
    </row>
    <row r="21" spans="1:32">
      <c r="A21" s="8"/>
      <c r="B21" s="37" t="s">
        <v>365</v>
      </c>
      <c r="C21" s="14" t="s">
        <v>365</v>
      </c>
      <c r="D21" s="14" t="s">
        <v>366</v>
      </c>
      <c r="E21" s="39">
        <v>0.9</v>
      </c>
      <c r="G21" s="37" t="s">
        <v>365</v>
      </c>
      <c r="H21" s="14" t="s">
        <v>365</v>
      </c>
      <c r="I21" s="14" t="s">
        <v>366</v>
      </c>
      <c r="J21" s="39">
        <v>0.9</v>
      </c>
      <c r="L21" s="37" t="s">
        <v>365</v>
      </c>
      <c r="M21" s="14" t="s">
        <v>365</v>
      </c>
      <c r="N21" s="14" t="s">
        <v>366</v>
      </c>
      <c r="O21" s="39">
        <v>0.9</v>
      </c>
      <c r="P21" s="8"/>
      <c r="Q21" s="8"/>
      <c r="R21" s="8"/>
      <c r="S21" s="8"/>
      <c r="T21" s="8"/>
      <c r="U21" s="8"/>
      <c r="V21" s="8"/>
      <c r="W21" s="8"/>
      <c r="X21" s="8"/>
      <c r="Y21" s="8"/>
      <c r="Z21" s="8"/>
      <c r="AA21" s="8"/>
      <c r="AB21" s="8"/>
      <c r="AC21" s="8"/>
      <c r="AD21" s="8"/>
      <c r="AE21" s="8"/>
      <c r="AF21" s="8"/>
    </row>
    <row r="22" spans="1:32">
      <c r="A22" s="8"/>
      <c r="B22" s="14" t="s">
        <v>367</v>
      </c>
      <c r="C22" s="14" t="s">
        <v>368</v>
      </c>
      <c r="D22" s="14" t="s">
        <v>369</v>
      </c>
      <c r="E22" s="41">
        <v>112</v>
      </c>
      <c r="G22" s="14" t="s">
        <v>367</v>
      </c>
      <c r="H22" s="14" t="s">
        <v>368</v>
      </c>
      <c r="I22" s="14" t="s">
        <v>369</v>
      </c>
      <c r="J22" s="41">
        <v>112</v>
      </c>
      <c r="L22" s="14" t="s">
        <v>367</v>
      </c>
      <c r="M22" s="14" t="s">
        <v>368</v>
      </c>
      <c r="N22" s="14" t="s">
        <v>369</v>
      </c>
      <c r="O22" s="41">
        <v>112</v>
      </c>
      <c r="P22" s="8"/>
      <c r="Q22" s="8"/>
      <c r="R22" s="8"/>
      <c r="S22" s="8"/>
      <c r="T22" s="8"/>
      <c r="U22" s="8"/>
      <c r="V22" s="8"/>
      <c r="W22" s="8"/>
      <c r="X22" s="8"/>
      <c r="Y22" s="8"/>
      <c r="Z22" s="8"/>
      <c r="AA22" s="8"/>
      <c r="AB22" s="8"/>
      <c r="AC22" s="8"/>
      <c r="AD22" s="8"/>
      <c r="AE22" s="8"/>
      <c r="AF22" s="8"/>
    </row>
    <row r="23" spans="1:32">
      <c r="A23" s="8"/>
      <c r="B23" s="14" t="s">
        <v>370</v>
      </c>
      <c r="C23" s="14" t="s">
        <v>371</v>
      </c>
      <c r="D23" s="14" t="s">
        <v>372</v>
      </c>
      <c r="E23" s="41">
        <v>9.4600000000000009</v>
      </c>
      <c r="G23" s="14" t="s">
        <v>370</v>
      </c>
      <c r="H23" s="14" t="s">
        <v>371</v>
      </c>
      <c r="I23" s="14" t="s">
        <v>372</v>
      </c>
      <c r="J23" s="41">
        <v>9.4600000000000009</v>
      </c>
      <c r="L23" s="14" t="s">
        <v>370</v>
      </c>
      <c r="M23" s="14" t="s">
        <v>371</v>
      </c>
      <c r="N23" s="14" t="s">
        <v>372</v>
      </c>
      <c r="O23" s="41">
        <v>9.4600000000000009</v>
      </c>
      <c r="P23" s="8"/>
      <c r="Q23" s="8"/>
      <c r="R23" s="8"/>
      <c r="S23" s="8"/>
      <c r="T23" s="8"/>
      <c r="U23" s="8"/>
      <c r="V23" s="8"/>
      <c r="W23" s="8"/>
      <c r="X23" s="8"/>
      <c r="Y23" s="8"/>
      <c r="Z23" s="8"/>
      <c r="AA23" s="8"/>
      <c r="AB23" s="8"/>
      <c r="AC23" s="8"/>
      <c r="AD23" s="8"/>
      <c r="AE23" s="8"/>
      <c r="AF23" s="8"/>
    </row>
    <row r="24" spans="1:32">
      <c r="A24" s="8"/>
      <c r="B24" s="14" t="s">
        <v>373</v>
      </c>
      <c r="C24" s="14" t="s">
        <v>374</v>
      </c>
      <c r="D24" s="14" t="s">
        <v>375</v>
      </c>
      <c r="E24" s="41">
        <v>1.5599999999999999E-2</v>
      </c>
      <c r="G24" s="14" t="s">
        <v>373</v>
      </c>
      <c r="H24" s="14" t="s">
        <v>374</v>
      </c>
      <c r="I24" s="14" t="s">
        <v>375</v>
      </c>
      <c r="J24" s="41">
        <v>1.5599999999999999E-2</v>
      </c>
      <c r="L24" s="14" t="s">
        <v>373</v>
      </c>
      <c r="M24" s="14" t="s">
        <v>374</v>
      </c>
      <c r="N24" s="14" t="s">
        <v>375</v>
      </c>
      <c r="O24" s="41">
        <v>1.5599999999999999E-2</v>
      </c>
      <c r="P24" s="8"/>
      <c r="Q24" s="8"/>
      <c r="R24" s="8"/>
      <c r="S24" s="8"/>
      <c r="T24" s="8"/>
      <c r="U24" s="8"/>
      <c r="V24" s="8"/>
      <c r="W24" s="8"/>
      <c r="X24" s="8"/>
      <c r="Y24" s="8"/>
      <c r="Z24" s="8"/>
      <c r="AA24" s="8"/>
      <c r="AB24" s="8"/>
      <c r="AC24" s="8"/>
      <c r="AD24" s="8"/>
      <c r="AE24" s="8"/>
      <c r="AF24" s="8"/>
    </row>
    <row r="25" spans="1:32">
      <c r="A25" s="8"/>
      <c r="P25" s="8"/>
      <c r="Q25" s="8"/>
      <c r="R25" s="8"/>
      <c r="S25" s="8"/>
      <c r="T25" s="8"/>
      <c r="U25" s="8"/>
      <c r="V25" s="8"/>
      <c r="W25" s="8"/>
      <c r="X25" s="8"/>
      <c r="Y25" s="8"/>
      <c r="Z25" s="8"/>
      <c r="AA25" s="8"/>
      <c r="AB25" s="8"/>
      <c r="AC25" s="8"/>
      <c r="AD25" s="8"/>
      <c r="AE25" s="8"/>
      <c r="AF25" s="8"/>
    </row>
    <row r="26" spans="1:32">
      <c r="A26" s="8"/>
      <c r="B26" s="532" t="s">
        <v>376</v>
      </c>
      <c r="C26" s="533"/>
      <c r="D26" s="533"/>
      <c r="E26" s="534"/>
      <c r="G26" s="532" t="s">
        <v>376</v>
      </c>
      <c r="H26" s="533"/>
      <c r="I26" s="533"/>
      <c r="J26" s="534"/>
      <c r="L26" s="532" t="s">
        <v>376</v>
      </c>
      <c r="M26" s="533"/>
      <c r="N26" s="533"/>
      <c r="O26" s="534"/>
      <c r="P26" s="8"/>
      <c r="Q26" s="8"/>
      <c r="R26" s="8"/>
      <c r="S26" s="8"/>
      <c r="T26" s="8"/>
      <c r="U26" s="8"/>
      <c r="V26" s="8"/>
      <c r="W26" s="8"/>
      <c r="X26" s="8"/>
      <c r="Y26" s="8"/>
      <c r="Z26" s="8"/>
      <c r="AA26" s="8"/>
      <c r="AB26" s="8"/>
      <c r="AC26" s="8"/>
      <c r="AD26" s="8"/>
      <c r="AE26" s="8"/>
      <c r="AF26" s="8"/>
    </row>
    <row r="27" spans="1:32">
      <c r="A27" s="8"/>
      <c r="B27" s="14" t="s">
        <v>377</v>
      </c>
      <c r="C27" s="14" t="s">
        <v>378</v>
      </c>
      <c r="D27" s="14" t="s">
        <v>379</v>
      </c>
      <c r="E27" s="42">
        <f>ROUNDDOWN(E10*((E22*E21)+E23)*E24,0)</f>
        <v>1121</v>
      </c>
      <c r="G27" s="14" t="s">
        <v>377</v>
      </c>
      <c r="H27" s="14" t="s">
        <v>378</v>
      </c>
      <c r="I27" s="14" t="s">
        <v>379</v>
      </c>
      <c r="J27" s="42">
        <f>ROUNDDOWN(J10*((J22*J21)+J23)*J24,0)</f>
        <v>36</v>
      </c>
      <c r="L27" s="14" t="s">
        <v>377</v>
      </c>
      <c r="M27" s="14" t="s">
        <v>378</v>
      </c>
      <c r="N27" s="14" t="s">
        <v>379</v>
      </c>
      <c r="O27" s="42">
        <f>ROUNDDOWN(O10*((O22*O21)+O23)*O24,0)</f>
        <v>1085</v>
      </c>
      <c r="P27" s="8"/>
      <c r="Q27" s="8"/>
      <c r="R27" s="8"/>
      <c r="S27" s="8"/>
      <c r="T27" s="8"/>
      <c r="U27" s="8"/>
      <c r="V27" s="8"/>
      <c r="W27" s="8"/>
      <c r="X27" s="8"/>
      <c r="Y27" s="8"/>
      <c r="Z27" s="8"/>
      <c r="AA27" s="8"/>
      <c r="AB27" s="8"/>
      <c r="AC27" s="8"/>
      <c r="AD27" s="8"/>
      <c r="AE27" s="8"/>
      <c r="AF27" s="8"/>
    </row>
    <row r="28" spans="1:32">
      <c r="A28" s="8"/>
      <c r="B28" s="14" t="s">
        <v>380</v>
      </c>
      <c r="C28" s="14" t="s">
        <v>381</v>
      </c>
      <c r="D28" s="14" t="s">
        <v>379</v>
      </c>
      <c r="E28" s="42">
        <f>E18*((E22*E21)+E23)*E24</f>
        <v>0</v>
      </c>
      <c r="G28" s="14" t="s">
        <v>380</v>
      </c>
      <c r="H28" s="14" t="s">
        <v>381</v>
      </c>
      <c r="I28" s="14" t="s">
        <v>379</v>
      </c>
      <c r="J28" s="42">
        <f>J18*((J22*J21)+J23)*J24</f>
        <v>0</v>
      </c>
      <c r="L28" s="14" t="s">
        <v>380</v>
      </c>
      <c r="M28" s="14" t="s">
        <v>381</v>
      </c>
      <c r="N28" s="14" t="s">
        <v>379</v>
      </c>
      <c r="O28" s="42">
        <f>O18*((O22*O21)+O23)*O24</f>
        <v>0</v>
      </c>
      <c r="P28" s="8"/>
      <c r="Q28" s="8"/>
      <c r="R28" s="8"/>
      <c r="S28" s="8"/>
      <c r="T28" s="8"/>
      <c r="U28" s="8"/>
      <c r="V28" s="8"/>
      <c r="W28" s="8"/>
      <c r="X28" s="8"/>
      <c r="Y28" s="8"/>
      <c r="Z28" s="8"/>
      <c r="AA28" s="8"/>
      <c r="AB28" s="8"/>
      <c r="AC28" s="8"/>
      <c r="AD28" s="8"/>
      <c r="AE28" s="8"/>
      <c r="AF28" s="8"/>
    </row>
    <row r="29" spans="1:32">
      <c r="A29" s="8"/>
      <c r="B29" s="14" t="s">
        <v>382</v>
      </c>
      <c r="C29" s="14" t="s">
        <v>383</v>
      </c>
      <c r="D29" s="14" t="s">
        <v>340</v>
      </c>
      <c r="E29" s="41">
        <v>0.7389</v>
      </c>
      <c r="G29" s="14" t="s">
        <v>382</v>
      </c>
      <c r="H29" s="14" t="s">
        <v>383</v>
      </c>
      <c r="I29" s="14" t="s">
        <v>340</v>
      </c>
      <c r="J29" s="41">
        <v>0.7389</v>
      </c>
      <c r="L29" s="14" t="s">
        <v>382</v>
      </c>
      <c r="M29" s="14" t="s">
        <v>383</v>
      </c>
      <c r="N29" s="14" t="s">
        <v>340</v>
      </c>
      <c r="O29" s="41">
        <v>0.7389</v>
      </c>
      <c r="P29" s="8"/>
      <c r="Q29" s="8"/>
      <c r="R29" s="8"/>
      <c r="S29" s="8"/>
      <c r="T29" s="8"/>
      <c r="U29" s="8"/>
      <c r="V29" s="8"/>
      <c r="W29" s="8"/>
      <c r="X29" s="8"/>
      <c r="Y29" s="8"/>
      <c r="Z29" s="8"/>
      <c r="AA29" s="8"/>
      <c r="AB29" s="8"/>
      <c r="AC29" s="8"/>
      <c r="AD29" s="8"/>
      <c r="AE29" s="8"/>
      <c r="AF29" s="8"/>
    </row>
    <row r="30" spans="1:32">
      <c r="A30" s="8"/>
      <c r="B30" s="14" t="s">
        <v>384</v>
      </c>
      <c r="C30" s="14" t="s">
        <v>385</v>
      </c>
      <c r="D30" s="14" t="s">
        <v>379</v>
      </c>
      <c r="E30" s="41">
        <v>0</v>
      </c>
      <c r="G30" s="14" t="s">
        <v>384</v>
      </c>
      <c r="H30" s="14" t="s">
        <v>385</v>
      </c>
      <c r="I30" s="14" t="s">
        <v>379</v>
      </c>
      <c r="J30" s="41">
        <v>0</v>
      </c>
      <c r="L30" s="14" t="s">
        <v>384</v>
      </c>
      <c r="M30" s="14" t="s">
        <v>385</v>
      </c>
      <c r="N30" s="14" t="s">
        <v>379</v>
      </c>
      <c r="O30" s="41">
        <v>0</v>
      </c>
      <c r="P30" s="8"/>
      <c r="Q30" s="8"/>
      <c r="R30" s="8"/>
      <c r="S30" s="8"/>
      <c r="T30" s="8"/>
      <c r="U30" s="8"/>
      <c r="V30" s="8"/>
      <c r="W30" s="8"/>
      <c r="X30" s="8"/>
      <c r="Y30" s="8"/>
      <c r="Z30" s="8"/>
      <c r="AA30" s="8"/>
      <c r="AB30" s="8"/>
      <c r="AC30" s="8"/>
      <c r="AD30" s="8"/>
      <c r="AE30" s="8"/>
      <c r="AF30" s="8"/>
    </row>
    <row r="31" spans="1:32">
      <c r="A31" s="8"/>
      <c r="B31" s="14" t="s">
        <v>335</v>
      </c>
      <c r="C31" s="14" t="s">
        <v>386</v>
      </c>
      <c r="D31" s="14" t="s">
        <v>379</v>
      </c>
      <c r="E31" s="40">
        <f>ROUNDDOWN(((E27-E28)*E29)-E30,0)</f>
        <v>828</v>
      </c>
      <c r="G31" s="14" t="s">
        <v>335</v>
      </c>
      <c r="H31" s="14" t="s">
        <v>386</v>
      </c>
      <c r="I31" s="14" t="s">
        <v>379</v>
      </c>
      <c r="J31" s="40">
        <f>ROUNDDOWN(((J27-J28)*J29)-J30,0)</f>
        <v>26</v>
      </c>
      <c r="L31" s="14" t="s">
        <v>335</v>
      </c>
      <c r="M31" s="14" t="s">
        <v>386</v>
      </c>
      <c r="N31" s="14" t="s">
        <v>379</v>
      </c>
      <c r="O31" s="40">
        <f>ROUNDDOWN(((O27-O28)*O29)-O30,0)</f>
        <v>801</v>
      </c>
      <c r="P31" s="8"/>
      <c r="Q31" s="8"/>
      <c r="R31" s="8"/>
      <c r="S31" s="8"/>
      <c r="T31" s="8"/>
      <c r="U31" s="8"/>
      <c r="V31" s="8"/>
      <c r="W31" s="8"/>
      <c r="X31" s="8"/>
      <c r="Y31" s="8"/>
      <c r="Z31" s="8"/>
      <c r="AA31" s="8"/>
      <c r="AB31" s="8"/>
      <c r="AC31" s="8"/>
      <c r="AD31" s="8"/>
      <c r="AE31" s="8"/>
      <c r="AF31" s="8"/>
    </row>
    <row r="32" spans="1:32">
      <c r="A32" s="8"/>
      <c r="D32" s="43"/>
      <c r="I32" s="43"/>
      <c r="N32" s="43"/>
      <c r="P32" s="8"/>
      <c r="Q32" s="8"/>
      <c r="R32" s="8"/>
      <c r="S32" s="8"/>
      <c r="T32" s="8"/>
      <c r="U32" s="8"/>
      <c r="V32" s="8"/>
      <c r="W32" s="8"/>
      <c r="X32" s="8"/>
      <c r="Y32" s="8"/>
      <c r="Z32" s="8"/>
      <c r="AA32" s="8"/>
      <c r="AB32" s="8"/>
      <c r="AC32" s="8"/>
      <c r="AD32" s="8"/>
      <c r="AE32" s="8"/>
      <c r="AF32" s="8"/>
    </row>
    <row r="33" spans="1:32">
      <c r="A33" s="8"/>
      <c r="B33" s="532" t="s">
        <v>387</v>
      </c>
      <c r="C33" s="533"/>
      <c r="D33" s="533"/>
      <c r="E33" s="534"/>
      <c r="G33" s="532" t="s">
        <v>387</v>
      </c>
      <c r="H33" s="533"/>
      <c r="I33" s="533"/>
      <c r="J33" s="534"/>
      <c r="L33" s="532" t="s">
        <v>387</v>
      </c>
      <c r="M33" s="533"/>
      <c r="N33" s="533"/>
      <c r="O33" s="534"/>
      <c r="P33" s="8"/>
      <c r="Q33" s="8"/>
      <c r="R33" s="8"/>
      <c r="S33" s="8"/>
      <c r="T33" s="8"/>
      <c r="U33" s="8"/>
      <c r="V33" s="8"/>
      <c r="W33" s="8"/>
      <c r="X33" s="8"/>
      <c r="Y33" s="8"/>
      <c r="Z33" s="8"/>
      <c r="AA33" s="8"/>
      <c r="AB33" s="8"/>
      <c r="AC33" s="8"/>
      <c r="AD33" s="8"/>
      <c r="AE33" s="8"/>
      <c r="AF33" s="8"/>
    </row>
    <row r="34" spans="1:32">
      <c r="A34" s="8"/>
      <c r="B34" s="44" t="s">
        <v>388</v>
      </c>
      <c r="C34" s="14"/>
      <c r="D34" s="45"/>
      <c r="E34" s="261">
        <v>1</v>
      </c>
      <c r="F34" s="272"/>
      <c r="G34" s="44" t="s">
        <v>388</v>
      </c>
      <c r="H34" s="14"/>
      <c r="I34" s="45"/>
      <c r="J34" s="261">
        <f>E34</f>
        <v>1</v>
      </c>
      <c r="L34" s="44" t="s">
        <v>388</v>
      </c>
      <c r="M34" s="14"/>
      <c r="N34" s="45"/>
      <c r="O34" s="261">
        <f>J34</f>
        <v>1</v>
      </c>
      <c r="P34" s="8"/>
      <c r="Q34" s="8"/>
      <c r="R34" s="8"/>
      <c r="S34" s="8"/>
      <c r="T34" s="8"/>
      <c r="U34" s="8"/>
      <c r="V34" s="8"/>
      <c r="W34" s="8"/>
      <c r="X34" s="8"/>
      <c r="Y34" s="8"/>
      <c r="Z34" s="8"/>
      <c r="AA34" s="8"/>
      <c r="AB34" s="8"/>
      <c r="AC34" s="8"/>
      <c r="AD34" s="8"/>
      <c r="AE34" s="8"/>
      <c r="AF34" s="8"/>
    </row>
    <row r="35" spans="1:32">
      <c r="A35" s="8"/>
      <c r="B35" s="44" t="s">
        <v>395</v>
      </c>
      <c r="C35" s="14" t="s">
        <v>391</v>
      </c>
      <c r="D35" s="45" t="s">
        <v>396</v>
      </c>
      <c r="E35" s="261">
        <v>0</v>
      </c>
      <c r="G35" s="44" t="s">
        <v>395</v>
      </c>
      <c r="H35" s="14" t="s">
        <v>391</v>
      </c>
      <c r="I35" s="45" t="s">
        <v>396</v>
      </c>
      <c r="J35" s="261">
        <f>E35</f>
        <v>0</v>
      </c>
      <c r="L35" s="44" t="s">
        <v>395</v>
      </c>
      <c r="M35" s="14" t="s">
        <v>391</v>
      </c>
      <c r="N35" s="45" t="s">
        <v>396</v>
      </c>
      <c r="O35" s="261">
        <f>J35</f>
        <v>0</v>
      </c>
      <c r="P35" s="8"/>
      <c r="Q35" s="8"/>
      <c r="R35" s="8"/>
      <c r="S35" s="8"/>
      <c r="T35" s="8"/>
      <c r="U35" s="8"/>
      <c r="V35" s="8"/>
      <c r="W35" s="8"/>
      <c r="X35" s="8"/>
      <c r="Y35" s="8"/>
      <c r="Z35" s="8"/>
      <c r="AA35" s="8"/>
      <c r="AB35" s="8"/>
      <c r="AC35" s="8"/>
      <c r="AD35" s="8"/>
      <c r="AE35" s="8"/>
      <c r="AF35" s="8"/>
    </row>
    <row r="36" spans="1:32">
      <c r="A36" s="8"/>
      <c r="B36" s="46" t="s">
        <v>392</v>
      </c>
      <c r="C36" s="47" t="s">
        <v>386</v>
      </c>
      <c r="D36" s="48" t="s">
        <v>379</v>
      </c>
      <c r="E36" s="271">
        <f>ROUNDDOWN(E31*(1-E35),0)</f>
        <v>828</v>
      </c>
      <c r="G36" s="49" t="s">
        <v>392</v>
      </c>
      <c r="H36" s="47" t="s">
        <v>386</v>
      </c>
      <c r="I36" s="48" t="s">
        <v>379</v>
      </c>
      <c r="J36" s="271">
        <f>ROUNDDOWN(J31*(1-J35),0)</f>
        <v>26</v>
      </c>
      <c r="L36" s="49" t="s">
        <v>392</v>
      </c>
      <c r="M36" s="47" t="s">
        <v>386</v>
      </c>
      <c r="N36" s="48" t="s">
        <v>379</v>
      </c>
      <c r="O36" s="271">
        <f>ROUNDDOWN(O31*(1-O35),0)</f>
        <v>801</v>
      </c>
      <c r="P36" s="8"/>
      <c r="Q36" s="8"/>
      <c r="R36" s="8"/>
      <c r="S36" s="8"/>
      <c r="T36" s="8"/>
      <c r="U36" s="8"/>
      <c r="V36" s="8"/>
      <c r="W36" s="8"/>
      <c r="X36" s="8"/>
      <c r="Y36" s="8"/>
      <c r="Z36" s="8"/>
      <c r="AA36" s="8"/>
      <c r="AB36" s="8"/>
      <c r="AC36" s="8"/>
      <c r="AD36" s="8"/>
      <c r="AE36" s="8"/>
      <c r="AF36" s="8"/>
    </row>
    <row r="37" spans="1:32">
      <c r="A37" s="8"/>
      <c r="P37" s="8"/>
      <c r="Q37" s="8"/>
      <c r="R37" s="8"/>
      <c r="S37" s="8"/>
      <c r="T37" s="8"/>
      <c r="U37" s="8"/>
      <c r="V37" s="8"/>
      <c r="W37" s="8"/>
      <c r="X37" s="8"/>
      <c r="Y37" s="8"/>
      <c r="Z37" s="8"/>
      <c r="AA37" s="8"/>
      <c r="AB37" s="8"/>
      <c r="AC37" s="8"/>
      <c r="AD37" s="8"/>
      <c r="AE37" s="8"/>
      <c r="AF37" s="8"/>
    </row>
    <row r="38" spans="1:32">
      <c r="A38" s="8"/>
      <c r="B38" s="50" t="s">
        <v>393</v>
      </c>
      <c r="C38" s="51"/>
      <c r="D38" s="52" t="s">
        <v>379</v>
      </c>
      <c r="E38" s="271">
        <f>J38+O38</f>
        <v>827</v>
      </c>
      <c r="G38" s="53" t="s">
        <v>394</v>
      </c>
      <c r="H38" s="11"/>
      <c r="I38" s="52" t="s">
        <v>379</v>
      </c>
      <c r="J38" s="271">
        <f>ROUNDDOWN(IF(J36&gt;10000,J6*'Project Technology Days'!W31,J36),0)</f>
        <v>26</v>
      </c>
      <c r="L38" s="49" t="s">
        <v>393</v>
      </c>
      <c r="M38" s="47"/>
      <c r="N38" s="48" t="s">
        <v>379</v>
      </c>
      <c r="O38" s="271">
        <f>ROUNDDOWN(IF(E36&gt;10000,O6*'Project Technology Days'!W31,O36),0)</f>
        <v>801</v>
      </c>
      <c r="P38" s="8"/>
      <c r="Q38" s="8"/>
      <c r="R38" s="8"/>
      <c r="S38" s="8"/>
      <c r="T38" s="8"/>
      <c r="U38" s="8"/>
      <c r="V38" s="8"/>
      <c r="W38" s="8"/>
      <c r="X38" s="8"/>
      <c r="Y38" s="8"/>
      <c r="Z38" s="8"/>
      <c r="AA38" s="8"/>
      <c r="AB38" s="8"/>
      <c r="AC38" s="8"/>
      <c r="AD38" s="8"/>
      <c r="AE38" s="8"/>
      <c r="AF38" s="8"/>
    </row>
    <row r="39" spans="1:32" ht="15" customHeight="1">
      <c r="A39" s="8"/>
      <c r="B39" s="535"/>
      <c r="C39" s="535"/>
      <c r="D39" s="535"/>
      <c r="E39" s="535"/>
      <c r="G39" s="536"/>
      <c r="H39" s="536"/>
      <c r="I39" s="536"/>
      <c r="J39" s="536"/>
      <c r="L39" s="536"/>
      <c r="M39" s="536"/>
      <c r="N39" s="536"/>
      <c r="O39" s="536"/>
      <c r="P39" s="8"/>
      <c r="Q39" s="8"/>
      <c r="R39" s="8"/>
      <c r="S39" s="8"/>
      <c r="T39" s="8"/>
      <c r="U39" s="8"/>
      <c r="V39" s="8"/>
      <c r="W39" s="8"/>
      <c r="X39" s="8"/>
      <c r="Y39" s="8"/>
      <c r="Z39" s="8"/>
      <c r="AA39" s="8"/>
      <c r="AB39" s="8"/>
      <c r="AC39" s="8"/>
      <c r="AD39" s="8"/>
      <c r="AE39" s="8"/>
      <c r="AF39" s="8"/>
    </row>
    <row r="40" spans="1:32" ht="15" customHeight="1">
      <c r="A40" s="8"/>
      <c r="P40" s="8"/>
      <c r="Q40" s="8"/>
      <c r="R40" s="8"/>
      <c r="S40" s="8"/>
      <c r="T40" s="8"/>
      <c r="U40" s="8"/>
      <c r="V40" s="8"/>
      <c r="W40" s="8"/>
      <c r="X40" s="8"/>
      <c r="Y40" s="8"/>
      <c r="Z40" s="8"/>
      <c r="AA40" s="8"/>
      <c r="AB40" s="8"/>
      <c r="AC40" s="8"/>
      <c r="AD40" s="8"/>
      <c r="AE40" s="8"/>
      <c r="AF40" s="8"/>
    </row>
    <row r="41" spans="1:32">
      <c r="A41" s="8"/>
      <c r="G41" s="54"/>
      <c r="P41" s="8"/>
      <c r="Q41" s="8"/>
      <c r="R41" s="8"/>
      <c r="S41" s="8"/>
      <c r="T41" s="8"/>
      <c r="U41" s="8"/>
      <c r="V41" s="8"/>
      <c r="W41" s="8"/>
      <c r="X41" s="8"/>
      <c r="Y41" s="8"/>
      <c r="Z41" s="8"/>
      <c r="AA41" s="8"/>
      <c r="AB41" s="8"/>
      <c r="AC41" s="8"/>
      <c r="AD41" s="8"/>
      <c r="AE41" s="8"/>
      <c r="AF41" s="8"/>
    </row>
    <row r="42" spans="1:32">
      <c r="A42" s="8"/>
      <c r="G42" s="54"/>
      <c r="P42" s="8"/>
      <c r="Q42" s="8"/>
      <c r="R42" s="8"/>
      <c r="S42" s="8"/>
      <c r="T42" s="8"/>
      <c r="U42" s="8"/>
      <c r="V42" s="8"/>
      <c r="W42" s="8"/>
      <c r="X42" s="8"/>
      <c r="Y42" s="8"/>
      <c r="Z42" s="8"/>
      <c r="AA42" s="8"/>
      <c r="AB42" s="8"/>
      <c r="AC42" s="8"/>
      <c r="AD42" s="8"/>
      <c r="AE42" s="8"/>
      <c r="AF42" s="8"/>
    </row>
    <row r="43" spans="1:32">
      <c r="A43" s="8"/>
      <c r="G43" s="54"/>
      <c r="P43" s="8"/>
      <c r="Q43" s="8"/>
      <c r="R43" s="8"/>
      <c r="S43" s="8"/>
      <c r="T43" s="8"/>
      <c r="U43" s="8"/>
      <c r="V43" s="8"/>
      <c r="W43" s="8"/>
      <c r="X43" s="8"/>
      <c r="Y43" s="8"/>
      <c r="Z43" s="8"/>
      <c r="AA43" s="8"/>
      <c r="AB43" s="8"/>
      <c r="AC43" s="8"/>
      <c r="AD43" s="8"/>
      <c r="AE43" s="8"/>
      <c r="AF43" s="8"/>
    </row>
    <row r="44" spans="1:32">
      <c r="A44" s="8"/>
      <c r="E44" s="54"/>
      <c r="P44" s="8"/>
      <c r="Q44" s="8"/>
      <c r="R44" s="8"/>
      <c r="S44" s="8"/>
      <c r="T44" s="8"/>
      <c r="U44" s="8"/>
      <c r="V44" s="8"/>
      <c r="W44" s="8"/>
      <c r="X44" s="8"/>
      <c r="Y44" s="8"/>
      <c r="Z44" s="8"/>
      <c r="AA44" s="8"/>
      <c r="AB44" s="8"/>
      <c r="AC44" s="8"/>
      <c r="AD44" s="8"/>
      <c r="AE44" s="8"/>
      <c r="AF44" s="8"/>
    </row>
    <row r="45" spans="1:32">
      <c r="A45" s="8"/>
      <c r="P45" s="8"/>
      <c r="Q45" s="8"/>
      <c r="R45" s="8"/>
      <c r="S45" s="8"/>
      <c r="T45" s="8"/>
      <c r="U45" s="8"/>
      <c r="V45" s="8"/>
      <c r="W45" s="8"/>
      <c r="X45" s="8"/>
      <c r="Y45" s="8"/>
      <c r="Z45" s="8"/>
      <c r="AA45" s="8"/>
      <c r="AB45" s="8"/>
      <c r="AC45" s="8"/>
      <c r="AD45" s="8"/>
      <c r="AE45" s="8"/>
      <c r="AF45" s="8"/>
    </row>
    <row r="46" spans="1:32">
      <c r="A46" s="8"/>
      <c r="P46" s="8"/>
      <c r="Q46" s="8"/>
      <c r="R46" s="8"/>
      <c r="S46" s="8"/>
      <c r="T46" s="8"/>
      <c r="U46" s="8"/>
      <c r="V46" s="8"/>
      <c r="W46" s="8"/>
      <c r="X46" s="8"/>
      <c r="Y46" s="8"/>
      <c r="Z46" s="8"/>
      <c r="AA46" s="8"/>
      <c r="AB46" s="8"/>
      <c r="AC46" s="8"/>
      <c r="AD46" s="8"/>
      <c r="AE46" s="8"/>
      <c r="AF46" s="8"/>
    </row>
    <row r="47" spans="1:32">
      <c r="A47" s="8"/>
      <c r="P47" s="8"/>
      <c r="Q47" s="8"/>
      <c r="R47" s="8"/>
      <c r="S47" s="8"/>
      <c r="T47" s="8"/>
      <c r="U47" s="8"/>
      <c r="V47" s="8"/>
      <c r="W47" s="8"/>
      <c r="X47" s="8"/>
      <c r="Y47" s="8"/>
      <c r="Z47" s="8"/>
      <c r="AA47" s="8"/>
      <c r="AB47" s="8"/>
      <c r="AC47" s="8"/>
      <c r="AD47" s="8"/>
      <c r="AE47" s="8"/>
      <c r="AF47" s="8"/>
    </row>
    <row r="48" spans="1:32">
      <c r="A48" s="8"/>
      <c r="P48" s="8"/>
      <c r="Q48" s="8"/>
      <c r="R48" s="8"/>
      <c r="S48" s="8"/>
      <c r="T48" s="8"/>
      <c r="U48" s="8"/>
      <c r="V48" s="8"/>
      <c r="W48" s="8"/>
      <c r="X48" s="8"/>
      <c r="Y48" s="8"/>
      <c r="Z48" s="8"/>
      <c r="AA48" s="8"/>
      <c r="AB48" s="8"/>
      <c r="AC48" s="8"/>
      <c r="AD48" s="8"/>
      <c r="AE48" s="8"/>
      <c r="AF48" s="8"/>
    </row>
    <row r="49" spans="1:32">
      <c r="A49" s="8"/>
      <c r="P49" s="8"/>
      <c r="Q49" s="8"/>
      <c r="R49" s="8"/>
      <c r="S49" s="8"/>
      <c r="T49" s="8"/>
      <c r="U49" s="8"/>
      <c r="V49" s="8"/>
      <c r="W49" s="8"/>
      <c r="X49" s="8"/>
      <c r="Y49" s="8"/>
      <c r="Z49" s="8"/>
      <c r="AA49" s="8"/>
      <c r="AB49" s="8"/>
      <c r="AC49" s="8"/>
      <c r="AD49" s="8"/>
      <c r="AE49" s="8"/>
      <c r="AF49" s="8"/>
    </row>
    <row r="50" spans="1:32">
      <c r="A50" s="8"/>
      <c r="P50" s="8"/>
      <c r="Q50" s="8"/>
      <c r="R50" s="8"/>
      <c r="S50" s="8"/>
      <c r="T50" s="8"/>
      <c r="U50" s="8"/>
      <c r="V50" s="8"/>
      <c r="W50" s="8"/>
      <c r="X50" s="8"/>
      <c r="Y50" s="8"/>
      <c r="Z50" s="8"/>
      <c r="AA50" s="8"/>
      <c r="AB50" s="8"/>
      <c r="AC50" s="8"/>
      <c r="AD50" s="8"/>
      <c r="AE50" s="8"/>
      <c r="AF50" s="8"/>
    </row>
    <row r="51" spans="1:32">
      <c r="A51" s="8"/>
      <c r="P51" s="8"/>
      <c r="Q51" s="8"/>
      <c r="R51" s="8"/>
      <c r="S51" s="8"/>
      <c r="T51" s="8"/>
      <c r="U51" s="8"/>
      <c r="V51" s="8"/>
      <c r="W51" s="8"/>
      <c r="X51" s="8"/>
      <c r="Y51" s="8"/>
      <c r="Z51" s="8"/>
      <c r="AA51" s="8"/>
      <c r="AB51" s="8"/>
      <c r="AC51" s="8"/>
      <c r="AD51" s="8"/>
      <c r="AE51" s="8"/>
      <c r="AF51" s="8"/>
    </row>
    <row r="52" spans="1:32">
      <c r="A52" s="8"/>
      <c r="P52" s="8"/>
      <c r="Q52" s="8"/>
      <c r="R52" s="8"/>
      <c r="S52" s="8"/>
      <c r="T52" s="8"/>
      <c r="U52" s="8"/>
      <c r="V52" s="8"/>
      <c r="W52" s="8"/>
      <c r="X52" s="8"/>
      <c r="Y52" s="8"/>
      <c r="Z52" s="8"/>
      <c r="AA52" s="8"/>
      <c r="AB52" s="8"/>
      <c r="AC52" s="8"/>
      <c r="AD52" s="8"/>
      <c r="AE52" s="8"/>
      <c r="AF52" s="8"/>
    </row>
    <row r="53" spans="1:32">
      <c r="A53" s="8"/>
      <c r="P53" s="8"/>
      <c r="Q53" s="8"/>
      <c r="R53" s="8"/>
      <c r="S53" s="8"/>
      <c r="T53" s="8"/>
      <c r="U53" s="8"/>
      <c r="V53" s="8"/>
      <c r="W53" s="8"/>
      <c r="X53" s="8"/>
      <c r="Y53" s="8"/>
      <c r="Z53" s="8"/>
      <c r="AA53" s="8"/>
      <c r="AB53" s="8"/>
      <c r="AC53" s="8"/>
      <c r="AD53" s="8"/>
      <c r="AE53" s="8"/>
      <c r="AF53" s="8"/>
    </row>
    <row r="54" spans="1:32">
      <c r="A54" s="8"/>
      <c r="P54" s="8"/>
      <c r="Q54" s="8"/>
      <c r="R54" s="8"/>
      <c r="S54" s="8"/>
      <c r="T54" s="8"/>
      <c r="U54" s="8"/>
      <c r="V54" s="8"/>
      <c r="W54" s="8"/>
      <c r="X54" s="8"/>
      <c r="Y54" s="8"/>
      <c r="Z54" s="8"/>
      <c r="AA54" s="8"/>
      <c r="AB54" s="8"/>
      <c r="AC54" s="8"/>
      <c r="AD54" s="8"/>
      <c r="AE54" s="8"/>
      <c r="AF54" s="8"/>
    </row>
    <row r="55" spans="1:32">
      <c r="A55" s="8"/>
      <c r="P55" s="8"/>
      <c r="Q55" s="8"/>
      <c r="R55" s="8"/>
      <c r="S55" s="8"/>
      <c r="T55" s="8"/>
      <c r="U55" s="8"/>
      <c r="V55" s="8"/>
      <c r="W55" s="8"/>
      <c r="X55" s="8"/>
      <c r="Y55" s="8"/>
      <c r="Z55" s="8"/>
      <c r="AA55" s="8"/>
      <c r="AB55" s="8"/>
      <c r="AC55" s="8"/>
      <c r="AD55" s="8"/>
      <c r="AE55" s="8"/>
      <c r="AF55" s="8"/>
    </row>
    <row r="56" spans="1:32">
      <c r="A56" s="8"/>
      <c r="P56" s="8"/>
      <c r="Q56" s="8"/>
      <c r="R56" s="8"/>
      <c r="S56" s="8"/>
      <c r="T56" s="8"/>
      <c r="U56" s="8"/>
      <c r="V56" s="8"/>
      <c r="W56" s="8"/>
      <c r="X56" s="8"/>
      <c r="Y56" s="8"/>
      <c r="Z56" s="8"/>
      <c r="AA56" s="8"/>
      <c r="AB56" s="8"/>
      <c r="AC56" s="8"/>
      <c r="AD56" s="8"/>
      <c r="AE56" s="8"/>
      <c r="AF56" s="8"/>
    </row>
    <row r="57" spans="1:32">
      <c r="A57" s="8"/>
      <c r="P57" s="8"/>
      <c r="Q57" s="8"/>
      <c r="R57" s="8"/>
      <c r="S57" s="8"/>
      <c r="T57" s="8"/>
      <c r="U57" s="8"/>
      <c r="V57" s="8"/>
      <c r="W57" s="8"/>
      <c r="X57" s="8"/>
      <c r="Y57" s="8"/>
      <c r="Z57" s="8"/>
      <c r="AA57" s="8"/>
      <c r="AB57" s="8"/>
      <c r="AC57" s="8"/>
      <c r="AD57" s="8"/>
      <c r="AE57" s="8"/>
      <c r="AF57" s="8"/>
    </row>
    <row r="58" spans="1:32">
      <c r="A58" s="8"/>
      <c r="P58" s="8"/>
      <c r="Q58" s="8"/>
      <c r="R58" s="8"/>
      <c r="S58" s="8"/>
      <c r="T58" s="8"/>
      <c r="U58" s="8"/>
      <c r="V58" s="8"/>
      <c r="W58" s="8"/>
      <c r="X58" s="8"/>
      <c r="Y58" s="8"/>
      <c r="Z58" s="8"/>
      <c r="AA58" s="8"/>
      <c r="AB58" s="8"/>
      <c r="AC58" s="8"/>
      <c r="AD58" s="8"/>
      <c r="AE58" s="8"/>
      <c r="AF58" s="8"/>
    </row>
    <row r="59" spans="1:32">
      <c r="A59" s="8"/>
      <c r="P59" s="8"/>
      <c r="Q59" s="8"/>
      <c r="R59" s="8"/>
      <c r="S59" s="8"/>
      <c r="T59" s="8"/>
      <c r="U59" s="8"/>
      <c r="V59" s="8"/>
      <c r="W59" s="8"/>
      <c r="X59" s="8"/>
      <c r="Y59" s="8"/>
      <c r="Z59" s="8"/>
      <c r="AA59" s="8"/>
      <c r="AB59" s="8"/>
      <c r="AC59" s="8"/>
      <c r="AD59" s="8"/>
      <c r="AE59" s="8"/>
      <c r="AF59" s="8"/>
    </row>
    <row r="60" spans="1:32">
      <c r="A60" s="8"/>
      <c r="P60" s="8"/>
      <c r="Q60" s="8"/>
      <c r="R60" s="8"/>
      <c r="S60" s="8"/>
      <c r="T60" s="8"/>
      <c r="U60" s="8"/>
      <c r="V60" s="8"/>
      <c r="W60" s="8"/>
      <c r="X60" s="8"/>
      <c r="Y60" s="8"/>
      <c r="Z60" s="8"/>
      <c r="AA60" s="8"/>
      <c r="AB60" s="8"/>
      <c r="AC60" s="8"/>
      <c r="AD60" s="8"/>
      <c r="AE60" s="8"/>
      <c r="AF60" s="8"/>
    </row>
    <row r="61" spans="1:32">
      <c r="A61" s="8"/>
      <c r="P61" s="8"/>
      <c r="Q61" s="8"/>
      <c r="R61" s="8"/>
      <c r="S61" s="8"/>
      <c r="T61" s="8"/>
      <c r="U61" s="8"/>
      <c r="V61" s="8"/>
      <c r="W61" s="8"/>
      <c r="X61" s="8"/>
      <c r="Y61" s="8"/>
      <c r="Z61" s="8"/>
      <c r="AA61" s="8"/>
      <c r="AB61" s="8"/>
      <c r="AC61" s="8"/>
      <c r="AD61" s="8"/>
      <c r="AE61" s="8"/>
      <c r="AF61" s="8"/>
    </row>
    <row r="62" spans="1:32">
      <c r="A62" s="8"/>
      <c r="P62" s="8"/>
      <c r="Q62" s="8"/>
      <c r="R62" s="8"/>
      <c r="S62" s="8"/>
      <c r="T62" s="8"/>
      <c r="U62" s="8"/>
      <c r="V62" s="8"/>
      <c r="W62" s="8"/>
      <c r="X62" s="8"/>
      <c r="Y62" s="8"/>
      <c r="Z62" s="8"/>
      <c r="AA62" s="8"/>
      <c r="AB62" s="8"/>
      <c r="AC62" s="8"/>
      <c r="AD62" s="8"/>
      <c r="AE62" s="8"/>
      <c r="AF62" s="8"/>
    </row>
    <row r="63" spans="1:32">
      <c r="A63" s="8"/>
      <c r="P63" s="8"/>
      <c r="Q63" s="8"/>
      <c r="R63" s="8"/>
      <c r="S63" s="8"/>
      <c r="T63" s="8"/>
      <c r="U63" s="8"/>
      <c r="V63" s="8"/>
      <c r="W63" s="8"/>
      <c r="X63" s="8"/>
      <c r="Y63" s="8"/>
      <c r="Z63" s="8"/>
      <c r="AA63" s="8"/>
      <c r="AB63" s="8"/>
      <c r="AC63" s="8"/>
      <c r="AD63" s="8"/>
      <c r="AE63" s="8"/>
      <c r="AF63" s="8"/>
    </row>
    <row r="64" spans="1:32">
      <c r="A64" s="8"/>
      <c r="P64" s="8"/>
      <c r="Q64" s="8"/>
      <c r="R64" s="8"/>
      <c r="S64" s="8"/>
      <c r="T64" s="8"/>
      <c r="U64" s="8"/>
      <c r="V64" s="8"/>
      <c r="W64" s="8"/>
      <c r="X64" s="8"/>
      <c r="Y64" s="8"/>
      <c r="Z64" s="8"/>
      <c r="AA64" s="8"/>
      <c r="AB64" s="8"/>
      <c r="AC64" s="8"/>
      <c r="AD64" s="8"/>
      <c r="AE64" s="8"/>
      <c r="AF64" s="8"/>
    </row>
    <row r="65" spans="1:32">
      <c r="A65" s="8"/>
      <c r="P65" s="8"/>
      <c r="Q65" s="8"/>
      <c r="R65" s="8"/>
      <c r="S65" s="8"/>
      <c r="T65" s="8"/>
      <c r="U65" s="8"/>
      <c r="V65" s="8"/>
      <c r="W65" s="8"/>
      <c r="X65" s="8"/>
      <c r="Y65" s="8"/>
      <c r="Z65" s="8"/>
      <c r="AA65" s="8"/>
      <c r="AB65" s="8"/>
      <c r="AC65" s="8"/>
      <c r="AD65" s="8"/>
      <c r="AE65" s="8"/>
      <c r="AF65" s="8"/>
    </row>
    <row r="66" spans="1:32">
      <c r="A66" s="8"/>
      <c r="P66" s="8"/>
      <c r="Q66" s="8"/>
      <c r="R66" s="8"/>
      <c r="S66" s="8"/>
      <c r="T66" s="8"/>
      <c r="U66" s="8"/>
      <c r="V66" s="8"/>
      <c r="W66" s="8"/>
      <c r="X66" s="8"/>
      <c r="Y66" s="8"/>
      <c r="Z66" s="8"/>
      <c r="AA66" s="8"/>
      <c r="AB66" s="8"/>
      <c r="AC66" s="8"/>
      <c r="AD66" s="8"/>
      <c r="AE66" s="8"/>
      <c r="AF66" s="8"/>
    </row>
    <row r="67" spans="1:32">
      <c r="A67" s="8"/>
      <c r="P67" s="8"/>
      <c r="Q67" s="8"/>
      <c r="R67" s="8"/>
      <c r="S67" s="8"/>
      <c r="T67" s="8"/>
      <c r="U67" s="8"/>
      <c r="V67" s="8"/>
      <c r="W67" s="8"/>
      <c r="X67" s="8"/>
      <c r="Y67" s="8"/>
      <c r="Z67" s="8"/>
      <c r="AA67" s="8"/>
      <c r="AB67" s="8"/>
      <c r="AC67" s="8"/>
      <c r="AD67" s="8"/>
      <c r="AE67" s="8"/>
      <c r="AF67" s="8"/>
    </row>
    <row r="68" spans="1:32">
      <c r="A68" s="8"/>
      <c r="P68" s="8"/>
      <c r="Q68" s="8"/>
      <c r="R68" s="8"/>
      <c r="S68" s="8"/>
      <c r="T68" s="8"/>
      <c r="U68" s="8"/>
      <c r="V68" s="8"/>
      <c r="W68" s="8"/>
      <c r="X68" s="8"/>
      <c r="Y68" s="8"/>
      <c r="Z68" s="8"/>
      <c r="AA68" s="8"/>
      <c r="AB68" s="8"/>
      <c r="AC68" s="8"/>
      <c r="AD68" s="8"/>
      <c r="AE68" s="8"/>
      <c r="AF68" s="8"/>
    </row>
    <row r="69" spans="1:32">
      <c r="A69" s="8"/>
      <c r="P69" s="8"/>
      <c r="Q69" s="8"/>
      <c r="R69" s="8"/>
      <c r="S69" s="8"/>
      <c r="T69" s="8"/>
      <c r="U69" s="8"/>
      <c r="V69" s="8"/>
      <c r="W69" s="8"/>
      <c r="X69" s="8"/>
      <c r="Y69" s="8"/>
      <c r="Z69" s="8"/>
      <c r="AA69" s="8"/>
      <c r="AB69" s="8"/>
      <c r="AC69" s="8"/>
      <c r="AD69" s="8"/>
      <c r="AE69" s="8"/>
      <c r="AF69" s="8"/>
    </row>
    <row r="70" spans="1:32">
      <c r="A70" s="8"/>
      <c r="P70" s="8"/>
      <c r="Q70" s="8"/>
      <c r="R70" s="8"/>
      <c r="S70" s="8"/>
      <c r="T70" s="8"/>
      <c r="U70" s="8"/>
      <c r="V70" s="8"/>
      <c r="W70" s="8"/>
      <c r="X70" s="8"/>
      <c r="Y70" s="8"/>
      <c r="Z70" s="8"/>
      <c r="AA70" s="8"/>
      <c r="AB70" s="8"/>
      <c r="AC70" s="8"/>
      <c r="AD70" s="8"/>
      <c r="AE70" s="8"/>
      <c r="AF70" s="8"/>
    </row>
    <row r="71" spans="1:32">
      <c r="A71" s="8"/>
      <c r="P71" s="8"/>
      <c r="Q71" s="8"/>
      <c r="R71" s="8"/>
      <c r="S71" s="8"/>
      <c r="T71" s="8"/>
      <c r="U71" s="8"/>
      <c r="V71" s="8"/>
      <c r="W71" s="8"/>
      <c r="X71" s="8"/>
      <c r="Y71" s="8"/>
      <c r="Z71" s="8"/>
      <c r="AA71" s="8"/>
      <c r="AB71" s="8"/>
      <c r="AC71" s="8"/>
      <c r="AD71" s="8"/>
      <c r="AE71" s="8"/>
      <c r="AF71" s="8"/>
    </row>
    <row r="72" spans="1:32">
      <c r="A72" s="8"/>
      <c r="P72" s="8"/>
      <c r="Q72" s="8"/>
      <c r="R72" s="8"/>
      <c r="S72" s="8"/>
      <c r="T72" s="8"/>
      <c r="U72" s="8"/>
      <c r="V72" s="8"/>
      <c r="W72" s="8"/>
      <c r="X72" s="8"/>
      <c r="Y72" s="8"/>
      <c r="Z72" s="8"/>
      <c r="AA72" s="8"/>
      <c r="AB72" s="8"/>
      <c r="AC72" s="8"/>
      <c r="AD72" s="8"/>
      <c r="AE72" s="8"/>
      <c r="AF72" s="8"/>
    </row>
    <row r="73" spans="1:32">
      <c r="A73" s="8"/>
      <c r="P73" s="8"/>
      <c r="Q73" s="8"/>
      <c r="R73" s="8"/>
      <c r="S73" s="8"/>
      <c r="T73" s="8"/>
      <c r="U73" s="8"/>
      <c r="V73" s="8"/>
      <c r="W73" s="8"/>
      <c r="X73" s="8"/>
      <c r="Y73" s="8"/>
      <c r="Z73" s="8"/>
      <c r="AA73" s="8"/>
      <c r="AB73" s="8"/>
      <c r="AC73" s="8"/>
      <c r="AD73" s="8"/>
      <c r="AE73" s="8"/>
      <c r="AF73" s="8"/>
    </row>
    <row r="74" spans="1:32">
      <c r="A74" s="8"/>
      <c r="P74" s="8"/>
      <c r="Q74" s="8"/>
      <c r="R74" s="8"/>
      <c r="S74" s="8"/>
      <c r="T74" s="8"/>
      <c r="U74" s="8"/>
      <c r="V74" s="8"/>
      <c r="W74" s="8"/>
      <c r="X74" s="8"/>
      <c r="Y74" s="8"/>
      <c r="Z74" s="8"/>
      <c r="AA74" s="8"/>
      <c r="AB74" s="8"/>
      <c r="AC74" s="8"/>
      <c r="AD74" s="8"/>
      <c r="AE74" s="8"/>
      <c r="AF74" s="8"/>
    </row>
    <row r="75" spans="1:32">
      <c r="A75" s="8"/>
      <c r="P75" s="8"/>
      <c r="Q75" s="8"/>
      <c r="R75" s="8"/>
      <c r="S75" s="8"/>
      <c r="T75" s="8"/>
      <c r="U75" s="8"/>
      <c r="V75" s="8"/>
      <c r="W75" s="8"/>
      <c r="X75" s="8"/>
      <c r="Y75" s="8"/>
      <c r="Z75" s="8"/>
      <c r="AA75" s="8"/>
      <c r="AB75" s="8"/>
      <c r="AC75" s="8"/>
      <c r="AD75" s="8"/>
      <c r="AE75" s="8"/>
      <c r="AF75" s="8"/>
    </row>
    <row r="76" spans="1:32">
      <c r="A76" s="8"/>
      <c r="P76" s="8"/>
      <c r="Q76" s="8"/>
      <c r="R76" s="8"/>
      <c r="S76" s="8"/>
      <c r="T76" s="8"/>
      <c r="U76" s="8"/>
      <c r="V76" s="8"/>
      <c r="W76" s="8"/>
      <c r="X76" s="8"/>
      <c r="Y76" s="8"/>
      <c r="Z76" s="8"/>
      <c r="AA76" s="8"/>
      <c r="AB76" s="8"/>
      <c r="AC76" s="8"/>
      <c r="AD76" s="8"/>
      <c r="AE76" s="8"/>
      <c r="AF76" s="8"/>
    </row>
    <row r="77" spans="1:32">
      <c r="A77" s="8"/>
      <c r="P77" s="8"/>
      <c r="Q77" s="8"/>
      <c r="R77" s="8"/>
      <c r="S77" s="8"/>
      <c r="T77" s="8"/>
      <c r="U77" s="8"/>
      <c r="V77" s="8"/>
      <c r="W77" s="8"/>
      <c r="X77" s="8"/>
      <c r="Y77" s="8"/>
      <c r="Z77" s="8"/>
      <c r="AA77" s="8"/>
      <c r="AB77" s="8"/>
      <c r="AC77" s="8"/>
      <c r="AD77" s="8"/>
      <c r="AE77" s="8"/>
      <c r="AF77" s="8"/>
    </row>
    <row r="78" spans="1:32">
      <c r="A78" s="8"/>
      <c r="P78" s="8"/>
      <c r="Q78" s="8"/>
      <c r="R78" s="8"/>
      <c r="S78" s="8"/>
      <c r="T78" s="8"/>
      <c r="U78" s="8"/>
      <c r="V78" s="8"/>
      <c r="W78" s="8"/>
      <c r="X78" s="8"/>
      <c r="Y78" s="8"/>
      <c r="Z78" s="8"/>
      <c r="AA78" s="8"/>
      <c r="AB78" s="8"/>
      <c r="AC78" s="8"/>
      <c r="AD78" s="8"/>
      <c r="AE78" s="8"/>
      <c r="AF78" s="8"/>
    </row>
    <row r="79" spans="1:32">
      <c r="A79" s="8"/>
      <c r="P79" s="8"/>
      <c r="Q79" s="8"/>
      <c r="R79" s="8"/>
      <c r="S79" s="8"/>
      <c r="T79" s="8"/>
      <c r="U79" s="8"/>
      <c r="V79" s="8"/>
      <c r="W79" s="8"/>
      <c r="X79" s="8"/>
      <c r="Y79" s="8"/>
      <c r="Z79" s="8"/>
      <c r="AA79" s="8"/>
      <c r="AB79" s="8"/>
      <c r="AC79" s="8"/>
      <c r="AD79" s="8"/>
      <c r="AE79" s="8"/>
      <c r="AF79" s="8"/>
    </row>
    <row r="80" spans="1:32">
      <c r="A80" s="8"/>
      <c r="P80" s="8"/>
      <c r="Q80" s="8"/>
      <c r="R80" s="8"/>
      <c r="S80" s="8"/>
      <c r="T80" s="8"/>
      <c r="U80" s="8"/>
      <c r="V80" s="8"/>
      <c r="W80" s="8"/>
      <c r="X80" s="8"/>
      <c r="Y80" s="8"/>
      <c r="Z80" s="8"/>
      <c r="AA80" s="8"/>
      <c r="AB80" s="8"/>
      <c r="AC80" s="8"/>
      <c r="AD80" s="8"/>
      <c r="AE80" s="8"/>
      <c r="AF80" s="8"/>
    </row>
    <row r="81" spans="1:32">
      <c r="A81" s="8"/>
      <c r="P81" s="8"/>
      <c r="Q81" s="8"/>
      <c r="R81" s="8"/>
      <c r="S81" s="8"/>
      <c r="T81" s="8"/>
      <c r="U81" s="8"/>
      <c r="V81" s="8"/>
      <c r="W81" s="8"/>
      <c r="X81" s="8"/>
      <c r="Y81" s="8"/>
      <c r="Z81" s="8"/>
      <c r="AA81" s="8"/>
      <c r="AB81" s="8"/>
      <c r="AC81" s="8"/>
      <c r="AD81" s="8"/>
      <c r="AE81" s="8"/>
      <c r="AF81" s="8"/>
    </row>
    <row r="82" spans="1:32">
      <c r="A82" s="8"/>
      <c r="P82" s="8"/>
      <c r="Q82" s="8"/>
      <c r="R82" s="8"/>
      <c r="S82" s="8"/>
      <c r="T82" s="8"/>
      <c r="U82" s="8"/>
      <c r="V82" s="8"/>
      <c r="W82" s="8"/>
      <c r="X82" s="8"/>
      <c r="Y82" s="8"/>
      <c r="Z82" s="8"/>
      <c r="AA82" s="8"/>
      <c r="AB82" s="8"/>
      <c r="AC82" s="8"/>
      <c r="AD82" s="8"/>
      <c r="AE82" s="8"/>
      <c r="AF82" s="8"/>
    </row>
    <row r="83" spans="1:32">
      <c r="A83" s="8"/>
      <c r="P83" s="8"/>
      <c r="Q83" s="8"/>
      <c r="R83" s="8"/>
      <c r="S83" s="8"/>
      <c r="T83" s="8"/>
      <c r="U83" s="8"/>
      <c r="V83" s="8"/>
      <c r="W83" s="8"/>
      <c r="X83" s="8"/>
      <c r="Y83" s="8"/>
      <c r="Z83" s="8"/>
      <c r="AA83" s="8"/>
      <c r="AB83" s="8"/>
      <c r="AC83" s="8"/>
      <c r="AD83" s="8"/>
      <c r="AE83" s="8"/>
      <c r="AF83" s="8"/>
    </row>
    <row r="84" spans="1:32">
      <c r="A84" s="8"/>
      <c r="P84" s="8"/>
      <c r="Q84" s="8"/>
      <c r="R84" s="8"/>
      <c r="S84" s="8"/>
      <c r="T84" s="8"/>
      <c r="U84" s="8"/>
      <c r="V84" s="8"/>
      <c r="W84" s="8"/>
      <c r="X84" s="8"/>
      <c r="Y84" s="8"/>
      <c r="Z84" s="8"/>
      <c r="AA84" s="8"/>
      <c r="AB84" s="8"/>
      <c r="AC84" s="8"/>
      <c r="AD84" s="8"/>
      <c r="AE84" s="8"/>
      <c r="AF84" s="8"/>
    </row>
    <row r="85" spans="1:32">
      <c r="A85" s="8"/>
      <c r="P85" s="8"/>
      <c r="Q85" s="8"/>
      <c r="R85" s="8"/>
      <c r="S85" s="8"/>
      <c r="T85" s="8"/>
      <c r="U85" s="8"/>
      <c r="V85" s="8"/>
      <c r="W85" s="8"/>
      <c r="X85" s="8"/>
      <c r="Y85" s="8"/>
      <c r="Z85" s="8"/>
      <c r="AA85" s="8"/>
      <c r="AB85" s="8"/>
      <c r="AC85" s="8"/>
      <c r="AD85" s="8"/>
      <c r="AE85" s="8"/>
      <c r="AF85" s="8"/>
    </row>
    <row r="86" spans="1:32">
      <c r="A86" s="8"/>
      <c r="P86" s="8"/>
      <c r="Q86" s="8"/>
      <c r="R86" s="8"/>
      <c r="S86" s="8"/>
      <c r="T86" s="8"/>
      <c r="U86" s="8"/>
      <c r="V86" s="8"/>
      <c r="W86" s="8"/>
      <c r="X86" s="8"/>
      <c r="Y86" s="8"/>
      <c r="Z86" s="8"/>
      <c r="AA86" s="8"/>
      <c r="AB86" s="8"/>
      <c r="AC86" s="8"/>
      <c r="AD86" s="8"/>
      <c r="AE86" s="8"/>
      <c r="AF86" s="8"/>
    </row>
    <row r="87" spans="1:32">
      <c r="A87" s="8"/>
      <c r="P87" s="8"/>
      <c r="Q87" s="8"/>
      <c r="R87" s="8"/>
      <c r="S87" s="8"/>
      <c r="T87" s="8"/>
      <c r="U87" s="8"/>
      <c r="V87" s="8"/>
      <c r="W87" s="8"/>
      <c r="X87" s="8"/>
      <c r="Y87" s="8"/>
      <c r="Z87" s="8"/>
      <c r="AA87" s="8"/>
      <c r="AB87" s="8"/>
      <c r="AC87" s="8"/>
      <c r="AD87" s="8"/>
      <c r="AE87" s="8"/>
      <c r="AF87" s="8"/>
    </row>
    <row r="88" spans="1:32">
      <c r="A88" s="8"/>
      <c r="P88" s="8"/>
      <c r="Q88" s="8"/>
      <c r="R88" s="8"/>
      <c r="S88" s="8"/>
      <c r="T88" s="8"/>
      <c r="U88" s="8"/>
      <c r="V88" s="8"/>
      <c r="W88" s="8"/>
      <c r="X88" s="8"/>
      <c r="Y88" s="8"/>
      <c r="Z88" s="8"/>
      <c r="AA88" s="8"/>
      <c r="AB88" s="8"/>
      <c r="AC88" s="8"/>
      <c r="AD88" s="8"/>
      <c r="AE88" s="8"/>
      <c r="AF88" s="8"/>
    </row>
    <row r="89" spans="1:32">
      <c r="A89" s="8"/>
      <c r="P89" s="8"/>
      <c r="Q89" s="8"/>
      <c r="R89" s="8"/>
      <c r="S89" s="8"/>
      <c r="T89" s="8"/>
      <c r="U89" s="8"/>
      <c r="V89" s="8"/>
      <c r="W89" s="8"/>
      <c r="X89" s="8"/>
      <c r="Y89" s="8"/>
      <c r="Z89" s="8"/>
      <c r="AA89" s="8"/>
      <c r="AB89" s="8"/>
      <c r="AC89" s="8"/>
      <c r="AD89" s="8"/>
      <c r="AE89" s="8"/>
      <c r="AF89" s="8"/>
    </row>
    <row r="90" spans="1:32">
      <c r="A90" s="8"/>
      <c r="P90" s="8"/>
      <c r="Q90" s="8"/>
      <c r="R90" s="8"/>
      <c r="S90" s="8"/>
      <c r="T90" s="8"/>
      <c r="U90" s="8"/>
      <c r="V90" s="8"/>
      <c r="W90" s="8"/>
      <c r="X90" s="8"/>
      <c r="Y90" s="8"/>
      <c r="Z90" s="8"/>
      <c r="AA90" s="8"/>
      <c r="AB90" s="8"/>
      <c r="AC90" s="8"/>
      <c r="AD90" s="8"/>
      <c r="AE90" s="8"/>
      <c r="AF90" s="8"/>
    </row>
    <row r="91" spans="1:32">
      <c r="A91" s="8"/>
      <c r="P91" s="8"/>
      <c r="Q91" s="8"/>
      <c r="R91" s="8"/>
      <c r="S91" s="8"/>
      <c r="T91" s="8"/>
      <c r="U91" s="8"/>
      <c r="V91" s="8"/>
      <c r="W91" s="8"/>
      <c r="X91" s="8"/>
      <c r="Y91" s="8"/>
      <c r="Z91" s="8"/>
      <c r="AA91" s="8"/>
      <c r="AB91" s="8"/>
      <c r="AC91" s="8"/>
      <c r="AD91" s="8"/>
      <c r="AE91" s="8"/>
      <c r="AF91" s="8"/>
    </row>
    <row r="92" spans="1:32">
      <c r="A92" s="8"/>
      <c r="P92" s="8"/>
      <c r="Q92" s="8"/>
      <c r="R92" s="8"/>
      <c r="S92" s="8"/>
      <c r="T92" s="8"/>
      <c r="U92" s="8"/>
      <c r="V92" s="8"/>
      <c r="W92" s="8"/>
      <c r="X92" s="8"/>
      <c r="Y92" s="8"/>
      <c r="Z92" s="8"/>
      <c r="AA92" s="8"/>
      <c r="AB92" s="8"/>
      <c r="AC92" s="8"/>
      <c r="AD92" s="8"/>
      <c r="AE92" s="8"/>
      <c r="AF92" s="8"/>
    </row>
    <row r="93" spans="1:32">
      <c r="A93" s="8"/>
      <c r="P93" s="8"/>
      <c r="Q93" s="8"/>
      <c r="R93" s="8"/>
      <c r="S93" s="8"/>
      <c r="T93" s="8"/>
      <c r="U93" s="8"/>
      <c r="V93" s="8"/>
      <c r="W93" s="8"/>
      <c r="X93" s="8"/>
      <c r="Y93" s="8"/>
      <c r="Z93" s="8"/>
      <c r="AA93" s="8"/>
      <c r="AB93" s="8"/>
      <c r="AC93" s="8"/>
      <c r="AD93" s="8"/>
      <c r="AE93" s="8"/>
      <c r="AF93" s="8"/>
    </row>
    <row r="94" spans="1:32">
      <c r="A94" s="8"/>
      <c r="P94" s="8"/>
      <c r="Q94" s="8"/>
      <c r="R94" s="8"/>
      <c r="S94" s="8"/>
      <c r="T94" s="8"/>
      <c r="U94" s="8"/>
      <c r="V94" s="8"/>
      <c r="W94" s="8"/>
      <c r="X94" s="8"/>
      <c r="Y94" s="8"/>
      <c r="Z94" s="8"/>
      <c r="AA94" s="8"/>
      <c r="AB94" s="8"/>
      <c r="AC94" s="8"/>
      <c r="AD94" s="8"/>
      <c r="AE94" s="8"/>
      <c r="AF94" s="8"/>
    </row>
    <row r="95" spans="1:32">
      <c r="A95" s="8"/>
      <c r="P95" s="8"/>
      <c r="Q95" s="8"/>
      <c r="R95" s="8"/>
      <c r="S95" s="8"/>
      <c r="T95" s="8"/>
      <c r="U95" s="8"/>
      <c r="V95" s="8"/>
      <c r="W95" s="8"/>
      <c r="X95" s="8"/>
      <c r="Y95" s="8"/>
      <c r="Z95" s="8"/>
      <c r="AA95" s="8"/>
      <c r="AB95" s="8"/>
      <c r="AC95" s="8"/>
      <c r="AD95" s="8"/>
      <c r="AE95" s="8"/>
      <c r="AF95" s="8"/>
    </row>
    <row r="96" spans="1:32">
      <c r="A96" s="8"/>
      <c r="P96" s="8"/>
      <c r="Q96" s="8"/>
      <c r="R96" s="8"/>
      <c r="S96" s="8"/>
      <c r="T96" s="8"/>
      <c r="U96" s="8"/>
      <c r="V96" s="8"/>
      <c r="W96" s="8"/>
      <c r="X96" s="8"/>
      <c r="Y96" s="8"/>
      <c r="Z96" s="8"/>
      <c r="AA96" s="8"/>
      <c r="AB96" s="8"/>
      <c r="AC96" s="8"/>
      <c r="AD96" s="8"/>
      <c r="AE96" s="8"/>
      <c r="AF96" s="8"/>
    </row>
    <row r="97" spans="1:32">
      <c r="A97" s="8"/>
      <c r="P97" s="8"/>
      <c r="Q97" s="8"/>
      <c r="R97" s="8"/>
      <c r="S97" s="8"/>
      <c r="T97" s="8"/>
      <c r="U97" s="8"/>
      <c r="V97" s="8"/>
      <c r="W97" s="8"/>
      <c r="X97" s="8"/>
      <c r="Y97" s="8"/>
      <c r="Z97" s="8"/>
      <c r="AA97" s="8"/>
      <c r="AB97" s="8"/>
      <c r="AC97" s="8"/>
      <c r="AD97" s="8"/>
      <c r="AE97" s="8"/>
      <c r="AF97" s="8"/>
    </row>
    <row r="98" spans="1:32">
      <c r="A98" s="8"/>
      <c r="P98" s="8"/>
      <c r="Q98" s="8"/>
      <c r="R98" s="8"/>
      <c r="S98" s="8"/>
      <c r="T98" s="8"/>
      <c r="U98" s="8"/>
      <c r="V98" s="8"/>
      <c r="W98" s="8"/>
      <c r="X98" s="8"/>
      <c r="Y98" s="8"/>
      <c r="Z98" s="8"/>
      <c r="AA98" s="8"/>
      <c r="AB98" s="8"/>
      <c r="AC98" s="8"/>
      <c r="AD98" s="8"/>
      <c r="AE98" s="8"/>
      <c r="AF98" s="8"/>
    </row>
    <row r="99" spans="1:32">
      <c r="A99" s="8"/>
      <c r="P99" s="8"/>
      <c r="Q99" s="8"/>
      <c r="R99" s="8"/>
      <c r="S99" s="8"/>
      <c r="T99" s="8"/>
      <c r="U99" s="8"/>
      <c r="V99" s="8"/>
      <c r="W99" s="8"/>
      <c r="X99" s="8"/>
      <c r="Y99" s="8"/>
      <c r="Z99" s="8"/>
      <c r="AA99" s="8"/>
      <c r="AB99" s="8"/>
      <c r="AC99" s="8"/>
      <c r="AD99" s="8"/>
      <c r="AE99" s="8"/>
      <c r="AF99" s="8"/>
    </row>
    <row r="100" spans="1:32">
      <c r="A100" s="8"/>
      <c r="P100" s="8"/>
      <c r="Q100" s="8"/>
      <c r="R100" s="8"/>
      <c r="S100" s="8"/>
      <c r="T100" s="8"/>
      <c r="U100" s="8"/>
      <c r="V100" s="8"/>
      <c r="W100" s="8"/>
      <c r="X100" s="8"/>
      <c r="Y100" s="8"/>
      <c r="Z100" s="8"/>
      <c r="AA100" s="8"/>
      <c r="AB100" s="8"/>
      <c r="AC100" s="8"/>
      <c r="AD100" s="8"/>
      <c r="AE100" s="8"/>
      <c r="AF100" s="8"/>
    </row>
    <row r="101" spans="1:32">
      <c r="A101" s="8"/>
      <c r="P101" s="8"/>
      <c r="Q101" s="8"/>
      <c r="R101" s="8"/>
      <c r="S101" s="8"/>
      <c r="T101" s="8"/>
      <c r="U101" s="8"/>
      <c r="V101" s="8"/>
      <c r="W101" s="8"/>
      <c r="X101" s="8"/>
      <c r="Y101" s="8"/>
      <c r="Z101" s="8"/>
      <c r="AA101" s="8"/>
      <c r="AB101" s="8"/>
      <c r="AC101" s="8"/>
      <c r="AD101" s="8"/>
      <c r="AE101" s="8"/>
      <c r="AF101" s="8"/>
    </row>
    <row r="102" spans="1:32">
      <c r="A102" s="8"/>
      <c r="P102" s="8"/>
      <c r="Q102" s="8"/>
      <c r="R102" s="8"/>
      <c r="S102" s="8"/>
      <c r="T102" s="8"/>
      <c r="U102" s="8"/>
      <c r="V102" s="8"/>
      <c r="W102" s="8"/>
      <c r="X102" s="8"/>
      <c r="Y102" s="8"/>
      <c r="Z102" s="8"/>
      <c r="AA102" s="8"/>
      <c r="AB102" s="8"/>
      <c r="AC102" s="8"/>
      <c r="AD102" s="8"/>
      <c r="AE102" s="8"/>
      <c r="AF102" s="8"/>
    </row>
    <row r="103" spans="1:32">
      <c r="A103" s="8"/>
      <c r="P103" s="8"/>
      <c r="Q103" s="8"/>
      <c r="R103" s="8"/>
      <c r="S103" s="8"/>
      <c r="T103" s="8"/>
      <c r="U103" s="8"/>
      <c r="V103" s="8"/>
      <c r="W103" s="8"/>
      <c r="X103" s="8"/>
      <c r="Y103" s="8"/>
      <c r="Z103" s="8"/>
      <c r="AA103" s="8"/>
      <c r="AB103" s="8"/>
      <c r="AC103" s="8"/>
      <c r="AD103" s="8"/>
      <c r="AE103" s="8"/>
      <c r="AF103" s="8"/>
    </row>
    <row r="104" spans="1:32">
      <c r="A104" s="8"/>
      <c r="P104" s="8"/>
      <c r="Q104" s="8"/>
      <c r="R104" s="8"/>
      <c r="S104" s="8"/>
      <c r="T104" s="8"/>
      <c r="U104" s="8"/>
      <c r="V104" s="8"/>
      <c r="W104" s="8"/>
      <c r="X104" s="8"/>
      <c r="Y104" s="8"/>
      <c r="Z104" s="8"/>
      <c r="AA104" s="8"/>
      <c r="AB104" s="8"/>
      <c r="AC104" s="8"/>
      <c r="AD104" s="8"/>
      <c r="AE104" s="8"/>
      <c r="AF104" s="8"/>
    </row>
    <row r="105" spans="1:32">
      <c r="A105" s="8"/>
      <c r="P105" s="8"/>
      <c r="Q105" s="8"/>
      <c r="R105" s="8"/>
      <c r="S105" s="8"/>
      <c r="T105" s="8"/>
      <c r="U105" s="8"/>
      <c r="V105" s="8"/>
      <c r="W105" s="8"/>
      <c r="X105" s="8"/>
      <c r="Y105" s="8"/>
      <c r="Z105" s="8"/>
      <c r="AA105" s="8"/>
      <c r="AB105" s="8"/>
      <c r="AC105" s="8"/>
      <c r="AD105" s="8"/>
      <c r="AE105" s="8"/>
      <c r="AF105" s="8"/>
    </row>
    <row r="106" spans="1:32">
      <c r="A106" s="8"/>
      <c r="P106" s="8"/>
      <c r="Q106" s="8"/>
      <c r="R106" s="8"/>
      <c r="S106" s="8"/>
      <c r="T106" s="8"/>
      <c r="U106" s="8"/>
      <c r="V106" s="8"/>
      <c r="W106" s="8"/>
      <c r="X106" s="8"/>
      <c r="Y106" s="8"/>
      <c r="Z106" s="8"/>
      <c r="AA106" s="8"/>
      <c r="AB106" s="8"/>
      <c r="AC106" s="8"/>
      <c r="AD106" s="8"/>
      <c r="AE106" s="8"/>
      <c r="AF106" s="8"/>
    </row>
    <row r="107" spans="1:32">
      <c r="A107" s="8"/>
      <c r="P107" s="8"/>
      <c r="Q107" s="8"/>
      <c r="R107" s="8"/>
      <c r="S107" s="8"/>
      <c r="T107" s="8"/>
      <c r="U107" s="8"/>
      <c r="V107" s="8"/>
      <c r="W107" s="8"/>
      <c r="X107" s="8"/>
      <c r="Y107" s="8"/>
      <c r="Z107" s="8"/>
      <c r="AA107" s="8"/>
      <c r="AB107" s="8"/>
      <c r="AC107" s="8"/>
      <c r="AD107" s="8"/>
      <c r="AE107" s="8"/>
      <c r="AF107" s="8"/>
    </row>
    <row r="108" spans="1:32">
      <c r="A108" s="8"/>
      <c r="P108" s="8"/>
      <c r="Q108" s="8"/>
      <c r="R108" s="8"/>
      <c r="S108" s="8"/>
      <c r="T108" s="8"/>
      <c r="U108" s="8"/>
      <c r="V108" s="8"/>
      <c r="W108" s="8"/>
      <c r="X108" s="8"/>
      <c r="Y108" s="8"/>
      <c r="Z108" s="8"/>
      <c r="AA108" s="8"/>
      <c r="AB108" s="8"/>
      <c r="AC108" s="8"/>
      <c r="AD108" s="8"/>
      <c r="AE108" s="8"/>
      <c r="AF108" s="8"/>
    </row>
    <row r="109" spans="1:32">
      <c r="A109" s="8"/>
      <c r="P109" s="8"/>
      <c r="Q109" s="8"/>
      <c r="R109" s="8"/>
      <c r="S109" s="8"/>
      <c r="T109" s="8"/>
      <c r="U109" s="8"/>
      <c r="V109" s="8"/>
      <c r="W109" s="8"/>
      <c r="X109" s="8"/>
      <c r="Y109" s="8"/>
      <c r="Z109" s="8"/>
      <c r="AA109" s="8"/>
      <c r="AB109" s="8"/>
      <c r="AC109" s="8"/>
      <c r="AD109" s="8"/>
      <c r="AE109" s="8"/>
      <c r="AF109" s="8"/>
    </row>
    <row r="110" spans="1:32">
      <c r="A110" s="8"/>
      <c r="P110" s="8"/>
      <c r="Q110" s="8"/>
      <c r="R110" s="8"/>
      <c r="S110" s="8"/>
      <c r="T110" s="8"/>
      <c r="U110" s="8"/>
      <c r="V110" s="8"/>
      <c r="W110" s="8"/>
      <c r="X110" s="8"/>
      <c r="Y110" s="8"/>
      <c r="Z110" s="8"/>
      <c r="AA110" s="8"/>
      <c r="AB110" s="8"/>
      <c r="AC110" s="8"/>
      <c r="AD110" s="8"/>
      <c r="AE110" s="8"/>
      <c r="AF110" s="8"/>
    </row>
    <row r="111" spans="1:32">
      <c r="A111" s="8"/>
      <c r="P111" s="8"/>
      <c r="Q111" s="8"/>
      <c r="R111" s="8"/>
      <c r="S111" s="8"/>
      <c r="T111" s="8"/>
      <c r="U111" s="8"/>
      <c r="V111" s="8"/>
      <c r="W111" s="8"/>
      <c r="X111" s="8"/>
      <c r="Y111" s="8"/>
      <c r="Z111" s="8"/>
      <c r="AA111" s="8"/>
      <c r="AB111" s="8"/>
      <c r="AC111" s="8"/>
      <c r="AD111" s="8"/>
      <c r="AE111" s="8"/>
      <c r="AF111" s="8"/>
    </row>
    <row r="112" spans="1:32">
      <c r="A112" s="8"/>
      <c r="P112" s="8"/>
      <c r="Q112" s="8"/>
      <c r="R112" s="8"/>
      <c r="S112" s="8"/>
      <c r="T112" s="8"/>
      <c r="U112" s="8"/>
      <c r="V112" s="8"/>
      <c r="W112" s="8"/>
      <c r="X112" s="8"/>
      <c r="Y112" s="8"/>
      <c r="Z112" s="8"/>
      <c r="AA112" s="8"/>
      <c r="AB112" s="8"/>
      <c r="AC112" s="8"/>
      <c r="AD112" s="8"/>
      <c r="AE112" s="8"/>
      <c r="AF112" s="8"/>
    </row>
    <row r="113" spans="1:32">
      <c r="A113" s="8"/>
      <c r="P113" s="8"/>
      <c r="Q113" s="8"/>
      <c r="R113" s="8"/>
      <c r="S113" s="8"/>
      <c r="T113" s="8"/>
      <c r="U113" s="8"/>
      <c r="V113" s="8"/>
      <c r="W113" s="8"/>
      <c r="X113" s="8"/>
      <c r="Y113" s="8"/>
      <c r="Z113" s="8"/>
      <c r="AA113" s="8"/>
      <c r="AB113" s="8"/>
      <c r="AC113" s="8"/>
      <c r="AD113" s="8"/>
      <c r="AE113" s="8"/>
      <c r="AF113" s="8"/>
    </row>
    <row r="114" spans="1:32">
      <c r="A114" s="8"/>
      <c r="P114" s="8"/>
      <c r="Q114" s="8"/>
      <c r="R114" s="8"/>
      <c r="S114" s="8"/>
      <c r="T114" s="8"/>
      <c r="U114" s="8"/>
      <c r="V114" s="8"/>
      <c r="W114" s="8"/>
      <c r="X114" s="8"/>
      <c r="Y114" s="8"/>
      <c r="Z114" s="8"/>
      <c r="AA114" s="8"/>
      <c r="AB114" s="8"/>
      <c r="AC114" s="8"/>
      <c r="AD114" s="8"/>
      <c r="AE114" s="8"/>
      <c r="AF114" s="8"/>
    </row>
    <row r="115" spans="1:32">
      <c r="A115" s="8"/>
      <c r="P115" s="8"/>
      <c r="Q115" s="8"/>
      <c r="R115" s="8"/>
      <c r="S115" s="8"/>
      <c r="T115" s="8"/>
      <c r="U115" s="8"/>
      <c r="V115" s="8"/>
      <c r="W115" s="8"/>
      <c r="X115" s="8"/>
      <c r="Y115" s="8"/>
      <c r="Z115" s="8"/>
      <c r="AA115" s="8"/>
      <c r="AB115" s="8"/>
      <c r="AC115" s="8"/>
      <c r="AD115" s="8"/>
      <c r="AE115" s="8"/>
      <c r="AF115" s="8"/>
    </row>
    <row r="116" spans="1:32">
      <c r="A116" s="8"/>
      <c r="P116" s="8"/>
      <c r="Q116" s="8"/>
      <c r="R116" s="8"/>
      <c r="S116" s="8"/>
      <c r="T116" s="8"/>
      <c r="U116" s="8"/>
      <c r="V116" s="8"/>
      <c r="W116" s="8"/>
      <c r="X116" s="8"/>
      <c r="Y116" s="8"/>
      <c r="Z116" s="8"/>
      <c r="AA116" s="8"/>
      <c r="AB116" s="8"/>
      <c r="AC116" s="8"/>
      <c r="AD116" s="8"/>
      <c r="AE116" s="8"/>
      <c r="AF116" s="8"/>
    </row>
    <row r="117" spans="1:32">
      <c r="A117" s="8"/>
      <c r="P117" s="8"/>
      <c r="Q117" s="8"/>
      <c r="R117" s="8"/>
      <c r="S117" s="8"/>
      <c r="T117" s="8"/>
      <c r="U117" s="8"/>
      <c r="V117" s="8"/>
      <c r="W117" s="8"/>
      <c r="X117" s="8"/>
      <c r="Y117" s="8"/>
      <c r="Z117" s="8"/>
      <c r="AA117" s="8"/>
      <c r="AB117" s="8"/>
      <c r="AC117" s="8"/>
      <c r="AD117" s="8"/>
      <c r="AE117" s="8"/>
      <c r="AF117" s="8"/>
    </row>
    <row r="118" spans="1:32">
      <c r="A118" s="8"/>
      <c r="P118" s="8"/>
      <c r="Q118" s="8"/>
      <c r="R118" s="8"/>
      <c r="S118" s="8"/>
      <c r="T118" s="8"/>
      <c r="U118" s="8"/>
      <c r="V118" s="8"/>
      <c r="W118" s="8"/>
      <c r="X118" s="8"/>
      <c r="Y118" s="8"/>
      <c r="Z118" s="8"/>
      <c r="AA118" s="8"/>
      <c r="AB118" s="8"/>
      <c r="AC118" s="8"/>
      <c r="AD118" s="8"/>
      <c r="AE118" s="8"/>
      <c r="AF118" s="8"/>
    </row>
    <row r="119" spans="1:32">
      <c r="A119" s="8"/>
      <c r="P119" s="8"/>
      <c r="Q119" s="8"/>
      <c r="R119" s="8"/>
      <c r="S119" s="8"/>
      <c r="T119" s="8"/>
      <c r="U119" s="8"/>
      <c r="V119" s="8"/>
      <c r="W119" s="8"/>
      <c r="X119" s="8"/>
      <c r="Y119" s="8"/>
      <c r="Z119" s="8"/>
      <c r="AA119" s="8"/>
      <c r="AB119" s="8"/>
      <c r="AC119" s="8"/>
      <c r="AD119" s="8"/>
      <c r="AE119" s="8"/>
      <c r="AF119" s="8"/>
    </row>
    <row r="120" spans="1:32">
      <c r="A120" s="8"/>
      <c r="P120" s="8"/>
      <c r="Q120" s="8"/>
      <c r="R120" s="8"/>
      <c r="S120" s="8"/>
      <c r="T120" s="8"/>
      <c r="U120" s="8"/>
      <c r="V120" s="8"/>
      <c r="W120" s="8"/>
      <c r="X120" s="8"/>
      <c r="Y120" s="8"/>
      <c r="Z120" s="8"/>
      <c r="AA120" s="8"/>
      <c r="AB120" s="8"/>
      <c r="AC120" s="8"/>
      <c r="AD120" s="8"/>
      <c r="AE120" s="8"/>
      <c r="AF120" s="8"/>
    </row>
    <row r="121" spans="1:32">
      <c r="A121" s="8"/>
      <c r="P121" s="8"/>
      <c r="Q121" s="8"/>
      <c r="R121" s="8"/>
      <c r="S121" s="8"/>
      <c r="T121" s="8"/>
      <c r="U121" s="8"/>
      <c r="V121" s="8"/>
      <c r="W121" s="8"/>
      <c r="X121" s="8"/>
      <c r="Y121" s="8"/>
      <c r="Z121" s="8"/>
      <c r="AA121" s="8"/>
      <c r="AB121" s="8"/>
      <c r="AC121" s="8"/>
      <c r="AD121" s="8"/>
      <c r="AE121" s="8"/>
      <c r="AF121" s="8"/>
    </row>
    <row r="122" spans="1:32">
      <c r="A122" s="8"/>
      <c r="P122" s="8"/>
      <c r="Q122" s="8"/>
      <c r="R122" s="8"/>
      <c r="S122" s="8"/>
      <c r="T122" s="8"/>
      <c r="U122" s="8"/>
      <c r="V122" s="8"/>
      <c r="W122" s="8"/>
      <c r="X122" s="8"/>
      <c r="Y122" s="8"/>
      <c r="Z122" s="8"/>
      <c r="AA122" s="8"/>
      <c r="AB122" s="8"/>
      <c r="AC122" s="8"/>
      <c r="AD122" s="8"/>
      <c r="AE122" s="8"/>
      <c r="AF122" s="8"/>
    </row>
    <row r="123" spans="1:32">
      <c r="A123" s="8"/>
      <c r="P123" s="8"/>
      <c r="Q123" s="8"/>
      <c r="R123" s="8"/>
      <c r="S123" s="8"/>
      <c r="T123" s="8"/>
      <c r="U123" s="8"/>
      <c r="V123" s="8"/>
      <c r="W123" s="8"/>
      <c r="X123" s="8"/>
      <c r="Y123" s="8"/>
      <c r="Z123" s="8"/>
      <c r="AA123" s="8"/>
      <c r="AB123" s="8"/>
      <c r="AC123" s="8"/>
      <c r="AD123" s="8"/>
      <c r="AE123" s="8"/>
      <c r="AF123" s="8"/>
    </row>
    <row r="124" spans="1:32">
      <c r="A124" s="8"/>
      <c r="P124" s="8"/>
      <c r="Q124" s="8"/>
      <c r="R124" s="8"/>
      <c r="S124" s="8"/>
      <c r="T124" s="8"/>
      <c r="U124" s="8"/>
      <c r="V124" s="8"/>
      <c r="W124" s="8"/>
      <c r="X124" s="8"/>
      <c r="Y124" s="8"/>
      <c r="Z124" s="8"/>
      <c r="AA124" s="8"/>
      <c r="AB124" s="8"/>
      <c r="AC124" s="8"/>
      <c r="AD124" s="8"/>
      <c r="AE124" s="8"/>
      <c r="AF124" s="8"/>
    </row>
    <row r="125" spans="1:32">
      <c r="A125" s="8"/>
      <c r="P125" s="8"/>
      <c r="Q125" s="8"/>
      <c r="R125" s="8"/>
      <c r="S125" s="8"/>
      <c r="T125" s="8"/>
      <c r="U125" s="8"/>
      <c r="V125" s="8"/>
      <c r="W125" s="8"/>
      <c r="X125" s="8"/>
      <c r="Y125" s="8"/>
      <c r="Z125" s="8"/>
      <c r="AA125" s="8"/>
      <c r="AB125" s="8"/>
      <c r="AC125" s="8"/>
      <c r="AD125" s="8"/>
      <c r="AE125" s="8"/>
      <c r="AF125" s="8"/>
    </row>
    <row r="126" spans="1:32">
      <c r="A126" s="8"/>
      <c r="P126" s="8"/>
      <c r="Q126" s="8"/>
      <c r="R126" s="8"/>
      <c r="S126" s="8"/>
      <c r="T126" s="8"/>
      <c r="U126" s="8"/>
      <c r="V126" s="8"/>
      <c r="W126" s="8"/>
      <c r="X126" s="8"/>
      <c r="Y126" s="8"/>
      <c r="Z126" s="8"/>
      <c r="AA126" s="8"/>
      <c r="AB126" s="8"/>
      <c r="AC126" s="8"/>
      <c r="AD126" s="8"/>
      <c r="AE126" s="8"/>
      <c r="AF126" s="8"/>
    </row>
    <row r="127" spans="1:32">
      <c r="A127" s="8"/>
      <c r="P127" s="8"/>
      <c r="Q127" s="8"/>
      <c r="R127" s="8"/>
      <c r="S127" s="8"/>
      <c r="T127" s="8"/>
      <c r="U127" s="8"/>
      <c r="V127" s="8"/>
      <c r="W127" s="8"/>
      <c r="X127" s="8"/>
      <c r="Y127" s="8"/>
      <c r="Z127" s="8"/>
      <c r="AA127" s="8"/>
      <c r="AB127" s="8"/>
      <c r="AC127" s="8"/>
      <c r="AD127" s="8"/>
      <c r="AE127" s="8"/>
      <c r="AF127" s="8"/>
    </row>
    <row r="128" spans="1:32">
      <c r="A128" s="8"/>
      <c r="P128" s="8"/>
      <c r="Q128" s="8"/>
      <c r="R128" s="8"/>
      <c r="S128" s="8"/>
      <c r="T128" s="8"/>
      <c r="U128" s="8"/>
      <c r="V128" s="8"/>
      <c r="W128" s="8"/>
      <c r="X128" s="8"/>
      <c r="Y128" s="8"/>
      <c r="Z128" s="8"/>
      <c r="AA128" s="8"/>
      <c r="AB128" s="8"/>
      <c r="AC128" s="8"/>
      <c r="AD128" s="8"/>
      <c r="AE128" s="8"/>
      <c r="AF128" s="8"/>
    </row>
    <row r="129" spans="1:32">
      <c r="A129" s="8"/>
      <c r="P129" s="8"/>
      <c r="Q129" s="8"/>
      <c r="R129" s="8"/>
      <c r="S129" s="8"/>
      <c r="T129" s="8"/>
      <c r="U129" s="8"/>
      <c r="V129" s="8"/>
      <c r="W129" s="8"/>
      <c r="X129" s="8"/>
      <c r="Y129" s="8"/>
      <c r="Z129" s="8"/>
      <c r="AA129" s="8"/>
      <c r="AB129" s="8"/>
      <c r="AC129" s="8"/>
      <c r="AD129" s="8"/>
      <c r="AE129" s="8"/>
      <c r="AF129" s="8"/>
    </row>
    <row r="130" spans="1:32">
      <c r="A130" s="8"/>
      <c r="P130" s="8"/>
      <c r="Q130" s="8"/>
      <c r="R130" s="8"/>
      <c r="S130" s="8"/>
      <c r="T130" s="8"/>
      <c r="U130" s="8"/>
      <c r="V130" s="8"/>
      <c r="W130" s="8"/>
      <c r="X130" s="8"/>
      <c r="Y130" s="8"/>
      <c r="Z130" s="8"/>
      <c r="AA130" s="8"/>
      <c r="AB130" s="8"/>
      <c r="AC130" s="8"/>
      <c r="AD130" s="8"/>
      <c r="AE130" s="8"/>
      <c r="AF130" s="8"/>
    </row>
    <row r="131" spans="1:32">
      <c r="A131" s="8"/>
      <c r="P131" s="8"/>
      <c r="Q131" s="8"/>
      <c r="R131" s="8"/>
      <c r="S131" s="8"/>
      <c r="T131" s="8"/>
      <c r="U131" s="8"/>
      <c r="V131" s="8"/>
      <c r="W131" s="8"/>
      <c r="X131" s="8"/>
      <c r="Y131" s="8"/>
      <c r="Z131" s="8"/>
      <c r="AA131" s="8"/>
      <c r="AB131" s="8"/>
      <c r="AC131" s="8"/>
      <c r="AD131" s="8"/>
      <c r="AE131" s="8"/>
      <c r="AF131" s="8"/>
    </row>
    <row r="132" spans="1:32">
      <c r="A132" s="8"/>
      <c r="P132" s="8"/>
      <c r="Q132" s="8"/>
      <c r="R132" s="8"/>
      <c r="S132" s="8"/>
      <c r="T132" s="8"/>
      <c r="U132" s="8"/>
      <c r="V132" s="8"/>
      <c r="W132" s="8"/>
      <c r="X132" s="8"/>
      <c r="Y132" s="8"/>
      <c r="Z132" s="8"/>
      <c r="AA132" s="8"/>
      <c r="AB132" s="8"/>
      <c r="AC132" s="8"/>
      <c r="AD132" s="8"/>
      <c r="AE132" s="8"/>
      <c r="AF132" s="8"/>
    </row>
    <row r="133" spans="1:32">
      <c r="A133" s="8"/>
      <c r="P133" s="8"/>
      <c r="Q133" s="8"/>
      <c r="R133" s="8"/>
      <c r="S133" s="8"/>
      <c r="T133" s="8"/>
      <c r="U133" s="8"/>
      <c r="V133" s="8"/>
      <c r="W133" s="8"/>
      <c r="X133" s="8"/>
      <c r="Y133" s="8"/>
      <c r="Z133" s="8"/>
      <c r="AA133" s="8"/>
      <c r="AB133" s="8"/>
      <c r="AC133" s="8"/>
      <c r="AD133" s="8"/>
      <c r="AE133" s="8"/>
      <c r="AF133" s="8"/>
    </row>
    <row r="134" spans="1:32">
      <c r="A134" s="8"/>
      <c r="P134" s="8"/>
      <c r="Q134" s="8"/>
      <c r="R134" s="8"/>
      <c r="S134" s="8"/>
      <c r="T134" s="8"/>
      <c r="U134" s="8"/>
      <c r="V134" s="8"/>
      <c r="W134" s="8"/>
      <c r="X134" s="8"/>
      <c r="Y134" s="8"/>
      <c r="Z134" s="8"/>
      <c r="AA134" s="8"/>
      <c r="AB134" s="8"/>
      <c r="AC134" s="8"/>
      <c r="AD134" s="8"/>
      <c r="AE134" s="8"/>
      <c r="AF134" s="8"/>
    </row>
    <row r="135" spans="1:32">
      <c r="A135" s="8"/>
      <c r="P135" s="8"/>
      <c r="Q135" s="8"/>
      <c r="R135" s="8"/>
      <c r="S135" s="8"/>
      <c r="T135" s="8"/>
      <c r="U135" s="8"/>
      <c r="V135" s="8"/>
      <c r="W135" s="8"/>
      <c r="X135" s="8"/>
      <c r="Y135" s="8"/>
      <c r="Z135" s="8"/>
      <c r="AA135" s="8"/>
      <c r="AB135" s="8"/>
      <c r="AC135" s="8"/>
      <c r="AD135" s="8"/>
      <c r="AE135" s="8"/>
      <c r="AF135" s="8"/>
    </row>
    <row r="136" spans="1:32">
      <c r="A136" s="8"/>
      <c r="P136" s="8"/>
      <c r="Q136" s="8"/>
      <c r="R136" s="8"/>
      <c r="S136" s="8"/>
      <c r="T136" s="8"/>
      <c r="U136" s="8"/>
      <c r="V136" s="8"/>
      <c r="W136" s="8"/>
      <c r="X136" s="8"/>
      <c r="Y136" s="8"/>
      <c r="Z136" s="8"/>
      <c r="AA136" s="8"/>
      <c r="AB136" s="8"/>
      <c r="AC136" s="8"/>
      <c r="AD136" s="8"/>
      <c r="AE136" s="8"/>
      <c r="AF136" s="8"/>
    </row>
    <row r="137" spans="1:32">
      <c r="A137" s="8"/>
      <c r="P137" s="8"/>
      <c r="Q137" s="8"/>
      <c r="R137" s="8"/>
      <c r="S137" s="8"/>
      <c r="T137" s="8"/>
      <c r="U137" s="8"/>
      <c r="V137" s="8"/>
      <c r="W137" s="8"/>
      <c r="X137" s="8"/>
      <c r="Y137" s="8"/>
      <c r="Z137" s="8"/>
      <c r="AA137" s="8"/>
      <c r="AB137" s="8"/>
      <c r="AC137" s="8"/>
      <c r="AD137" s="8"/>
      <c r="AE137" s="8"/>
      <c r="AF137" s="8"/>
    </row>
    <row r="138" spans="1:32">
      <c r="A138" s="8"/>
      <c r="P138" s="8"/>
      <c r="Q138" s="8"/>
      <c r="R138" s="8"/>
      <c r="S138" s="8"/>
      <c r="T138" s="8"/>
      <c r="U138" s="8"/>
      <c r="V138" s="8"/>
      <c r="W138" s="8"/>
      <c r="X138" s="8"/>
      <c r="Y138" s="8"/>
      <c r="Z138" s="8"/>
      <c r="AA138" s="8"/>
      <c r="AB138" s="8"/>
      <c r="AC138" s="8"/>
      <c r="AD138" s="8"/>
      <c r="AE138" s="8"/>
      <c r="AF138" s="8"/>
    </row>
    <row r="139" spans="1:32">
      <c r="A139" s="8"/>
      <c r="P139" s="8"/>
      <c r="Q139" s="8"/>
      <c r="R139" s="8"/>
      <c r="S139" s="8"/>
      <c r="T139" s="8"/>
      <c r="U139" s="8"/>
      <c r="V139" s="8"/>
      <c r="W139" s="8"/>
      <c r="X139" s="8"/>
      <c r="Y139" s="8"/>
      <c r="Z139" s="8"/>
      <c r="AA139" s="8"/>
      <c r="AB139" s="8"/>
      <c r="AC139" s="8"/>
      <c r="AD139" s="8"/>
      <c r="AE139" s="8"/>
      <c r="AF139" s="8"/>
    </row>
    <row r="140" spans="1:32">
      <c r="A140" s="8"/>
      <c r="P140" s="8"/>
      <c r="Q140" s="8"/>
      <c r="R140" s="8"/>
      <c r="S140" s="8"/>
      <c r="T140" s="8"/>
      <c r="U140" s="8"/>
      <c r="V140" s="8"/>
      <c r="W140" s="8"/>
      <c r="X140" s="8"/>
      <c r="Y140" s="8"/>
      <c r="Z140" s="8"/>
      <c r="AA140" s="8"/>
      <c r="AB140" s="8"/>
      <c r="AC140" s="8"/>
      <c r="AD140" s="8"/>
      <c r="AE140" s="8"/>
      <c r="AF140" s="8"/>
    </row>
    <row r="141" spans="1:32">
      <c r="A141" s="8"/>
      <c r="P141" s="8"/>
      <c r="Q141" s="8"/>
      <c r="R141" s="8"/>
      <c r="S141" s="8"/>
      <c r="T141" s="8"/>
      <c r="U141" s="8"/>
      <c r="V141" s="8"/>
      <c r="W141" s="8"/>
      <c r="X141" s="8"/>
      <c r="Y141" s="8"/>
      <c r="Z141" s="8"/>
      <c r="AA141" s="8"/>
      <c r="AB141" s="8"/>
      <c r="AC141" s="8"/>
      <c r="AD141" s="8"/>
      <c r="AE141" s="8"/>
      <c r="AF141" s="8"/>
    </row>
    <row r="142" spans="1:32">
      <c r="A142" s="8"/>
      <c r="P142" s="8"/>
      <c r="Q142" s="8"/>
      <c r="R142" s="8"/>
      <c r="S142" s="8"/>
      <c r="T142" s="8"/>
      <c r="U142" s="8"/>
      <c r="V142" s="8"/>
      <c r="W142" s="8"/>
      <c r="X142" s="8"/>
      <c r="Y142" s="8"/>
      <c r="Z142" s="8"/>
      <c r="AA142" s="8"/>
      <c r="AB142" s="8"/>
      <c r="AC142" s="8"/>
      <c r="AD142" s="8"/>
      <c r="AE142" s="8"/>
      <c r="AF142" s="8"/>
    </row>
    <row r="143" spans="1:32">
      <c r="A143" s="8"/>
      <c r="P143" s="8"/>
      <c r="Q143" s="8"/>
      <c r="R143" s="8"/>
      <c r="S143" s="8"/>
      <c r="T143" s="8"/>
      <c r="U143" s="8"/>
      <c r="V143" s="8"/>
      <c r="W143" s="8"/>
      <c r="X143" s="8"/>
      <c r="Y143" s="8"/>
      <c r="Z143" s="8"/>
      <c r="AA143" s="8"/>
      <c r="AB143" s="8"/>
      <c r="AC143" s="8"/>
      <c r="AD143" s="8"/>
      <c r="AE143" s="8"/>
      <c r="AF143" s="8"/>
    </row>
    <row r="144" spans="1:32">
      <c r="A144" s="8"/>
      <c r="P144" s="8"/>
      <c r="Q144" s="8"/>
      <c r="R144" s="8"/>
      <c r="S144" s="8"/>
      <c r="T144" s="8"/>
      <c r="U144" s="8"/>
      <c r="V144" s="8"/>
      <c r="W144" s="8"/>
      <c r="X144" s="8"/>
      <c r="Y144" s="8"/>
      <c r="Z144" s="8"/>
      <c r="AA144" s="8"/>
      <c r="AB144" s="8"/>
      <c r="AC144" s="8"/>
      <c r="AD144" s="8"/>
      <c r="AE144" s="8"/>
      <c r="AF144" s="8"/>
    </row>
    <row r="145" spans="1:32">
      <c r="A145" s="8"/>
      <c r="P145" s="8"/>
      <c r="Q145" s="8"/>
      <c r="R145" s="8"/>
      <c r="S145" s="8"/>
      <c r="T145" s="8"/>
      <c r="U145" s="8"/>
      <c r="V145" s="8"/>
      <c r="W145" s="8"/>
      <c r="X145" s="8"/>
      <c r="Y145" s="8"/>
      <c r="Z145" s="8"/>
      <c r="AA145" s="8"/>
      <c r="AB145" s="8"/>
      <c r="AC145" s="8"/>
      <c r="AD145" s="8"/>
      <c r="AE145" s="8"/>
      <c r="AF145" s="8"/>
    </row>
    <row r="146" spans="1:32">
      <c r="A146" s="8"/>
      <c r="P146" s="8"/>
      <c r="Q146" s="8"/>
      <c r="R146" s="8"/>
      <c r="S146" s="8"/>
      <c r="T146" s="8"/>
      <c r="U146" s="8"/>
      <c r="V146" s="8"/>
      <c r="W146" s="8"/>
      <c r="X146" s="8"/>
      <c r="Y146" s="8"/>
      <c r="Z146" s="8"/>
      <c r="AA146" s="8"/>
      <c r="AB146" s="8"/>
      <c r="AC146" s="8"/>
      <c r="AD146" s="8"/>
      <c r="AE146" s="8"/>
      <c r="AF146" s="8"/>
    </row>
    <row r="147" spans="1:32">
      <c r="A147" s="8"/>
      <c r="P147" s="8"/>
      <c r="Q147" s="8"/>
      <c r="R147" s="8"/>
      <c r="S147" s="8"/>
      <c r="T147" s="8"/>
      <c r="U147" s="8"/>
      <c r="V147" s="8"/>
      <c r="W147" s="8"/>
      <c r="X147" s="8"/>
      <c r="Y147" s="8"/>
      <c r="Z147" s="8"/>
      <c r="AA147" s="8"/>
      <c r="AB147" s="8"/>
      <c r="AC147" s="8"/>
      <c r="AD147" s="8"/>
      <c r="AE147" s="8"/>
      <c r="AF147" s="8"/>
    </row>
    <row r="148" spans="1:32">
      <c r="A148" s="8"/>
      <c r="P148" s="8"/>
      <c r="Q148" s="8"/>
      <c r="R148" s="8"/>
      <c r="S148" s="8"/>
      <c r="T148" s="8"/>
      <c r="U148" s="8"/>
      <c r="V148" s="8"/>
      <c r="W148" s="8"/>
      <c r="X148" s="8"/>
      <c r="Y148" s="8"/>
      <c r="Z148" s="8"/>
      <c r="AA148" s="8"/>
      <c r="AB148" s="8"/>
      <c r="AC148" s="8"/>
      <c r="AD148" s="8"/>
      <c r="AE148" s="8"/>
      <c r="AF148" s="8"/>
    </row>
    <row r="149" spans="1:32">
      <c r="A149" s="8"/>
      <c r="P149" s="8"/>
      <c r="Q149" s="8"/>
      <c r="R149" s="8"/>
      <c r="S149" s="8"/>
      <c r="T149" s="8"/>
      <c r="U149" s="8"/>
      <c r="V149" s="8"/>
      <c r="W149" s="8"/>
      <c r="X149" s="8"/>
      <c r="Y149" s="8"/>
      <c r="Z149" s="8"/>
      <c r="AA149" s="8"/>
      <c r="AB149" s="8"/>
      <c r="AC149" s="8"/>
      <c r="AD149" s="8"/>
      <c r="AE149" s="8"/>
      <c r="AF149" s="8"/>
    </row>
    <row r="150" spans="1:32">
      <c r="A150" s="8"/>
      <c r="P150" s="8"/>
      <c r="Q150" s="8"/>
      <c r="R150" s="8"/>
      <c r="S150" s="8"/>
      <c r="T150" s="8"/>
      <c r="U150" s="8"/>
      <c r="V150" s="8"/>
      <c r="W150" s="8"/>
      <c r="X150" s="8"/>
      <c r="Y150" s="8"/>
      <c r="Z150" s="8"/>
      <c r="AA150" s="8"/>
      <c r="AB150" s="8"/>
      <c r="AC150" s="8"/>
      <c r="AD150" s="8"/>
      <c r="AE150" s="8"/>
      <c r="AF150" s="8"/>
    </row>
    <row r="151" spans="1:32">
      <c r="A151" s="8"/>
      <c r="P151" s="8"/>
      <c r="Q151" s="8"/>
      <c r="R151" s="8"/>
      <c r="S151" s="8"/>
      <c r="T151" s="8"/>
      <c r="U151" s="8"/>
      <c r="V151" s="8"/>
      <c r="W151" s="8"/>
      <c r="X151" s="8"/>
      <c r="Y151" s="8"/>
      <c r="Z151" s="8"/>
      <c r="AA151" s="8"/>
      <c r="AB151" s="8"/>
      <c r="AC151" s="8"/>
      <c r="AD151" s="8"/>
      <c r="AE151" s="8"/>
      <c r="AF151" s="8"/>
    </row>
    <row r="152" spans="1:32">
      <c r="A152" s="8"/>
      <c r="P152" s="8"/>
      <c r="Q152" s="8"/>
      <c r="R152" s="8"/>
      <c r="S152" s="8"/>
      <c r="T152" s="8"/>
      <c r="U152" s="8"/>
      <c r="V152" s="8"/>
      <c r="W152" s="8"/>
      <c r="X152" s="8"/>
      <c r="Y152" s="8"/>
      <c r="Z152" s="8"/>
      <c r="AA152" s="8"/>
      <c r="AB152" s="8"/>
      <c r="AC152" s="8"/>
      <c r="AD152" s="8"/>
      <c r="AE152" s="8"/>
      <c r="AF152" s="8"/>
    </row>
    <row r="153" spans="1:32">
      <c r="A153" s="8"/>
      <c r="P153" s="8"/>
      <c r="Q153" s="8"/>
      <c r="R153" s="8"/>
      <c r="S153" s="8"/>
      <c r="T153" s="8"/>
      <c r="U153" s="8"/>
      <c r="V153" s="8"/>
      <c r="W153" s="8"/>
      <c r="X153" s="8"/>
      <c r="Y153" s="8"/>
      <c r="Z153" s="8"/>
      <c r="AA153" s="8"/>
      <c r="AB153" s="8"/>
      <c r="AC153" s="8"/>
      <c r="AD153" s="8"/>
      <c r="AE153" s="8"/>
      <c r="AF153" s="8"/>
    </row>
    <row r="154" spans="1:32">
      <c r="A154" s="8"/>
      <c r="P154" s="8"/>
      <c r="Q154" s="8"/>
      <c r="R154" s="8"/>
      <c r="S154" s="8"/>
      <c r="T154" s="8"/>
      <c r="U154" s="8"/>
      <c r="V154" s="8"/>
      <c r="W154" s="8"/>
      <c r="X154" s="8"/>
      <c r="Y154" s="8"/>
      <c r="Z154" s="8"/>
      <c r="AA154" s="8"/>
      <c r="AB154" s="8"/>
      <c r="AC154" s="8"/>
      <c r="AD154" s="8"/>
      <c r="AE154" s="8"/>
      <c r="AF154" s="8"/>
    </row>
    <row r="155" spans="1:32">
      <c r="A155" s="8"/>
      <c r="P155" s="8"/>
      <c r="Q155" s="8"/>
      <c r="R155" s="8"/>
      <c r="S155" s="8"/>
      <c r="T155" s="8"/>
      <c r="U155" s="8"/>
      <c r="V155" s="8"/>
      <c r="W155" s="8"/>
      <c r="X155" s="8"/>
      <c r="Y155" s="8"/>
      <c r="Z155" s="8"/>
      <c r="AA155" s="8"/>
      <c r="AB155" s="8"/>
      <c r="AC155" s="8"/>
      <c r="AD155" s="8"/>
      <c r="AE155" s="8"/>
      <c r="AF155" s="8"/>
    </row>
    <row r="156" spans="1:32">
      <c r="A156" s="8"/>
      <c r="P156" s="8"/>
      <c r="Q156" s="8"/>
      <c r="R156" s="8"/>
      <c r="S156" s="8"/>
      <c r="T156" s="8"/>
      <c r="U156" s="8"/>
      <c r="V156" s="8"/>
      <c r="W156" s="8"/>
      <c r="X156" s="8"/>
      <c r="Y156" s="8"/>
      <c r="Z156" s="8"/>
      <c r="AA156" s="8"/>
      <c r="AB156" s="8"/>
      <c r="AC156" s="8"/>
      <c r="AD156" s="8"/>
      <c r="AE156" s="8"/>
      <c r="AF156" s="8"/>
    </row>
    <row r="157" spans="1:32">
      <c r="A157" s="8"/>
      <c r="P157" s="8"/>
      <c r="Q157" s="8"/>
      <c r="R157" s="8"/>
      <c r="S157" s="8"/>
      <c r="T157" s="8"/>
      <c r="U157" s="8"/>
      <c r="V157" s="8"/>
      <c r="W157" s="8"/>
      <c r="X157" s="8"/>
      <c r="Y157" s="8"/>
      <c r="Z157" s="8"/>
      <c r="AA157" s="8"/>
      <c r="AB157" s="8"/>
      <c r="AC157" s="8"/>
      <c r="AD157" s="8"/>
      <c r="AE157" s="8"/>
      <c r="AF157" s="8"/>
    </row>
    <row r="158" spans="1:32">
      <c r="A158" s="8"/>
      <c r="P158" s="8"/>
      <c r="Q158" s="8"/>
      <c r="R158" s="8"/>
      <c r="S158" s="8"/>
      <c r="T158" s="8"/>
      <c r="U158" s="8"/>
      <c r="V158" s="8"/>
      <c r="W158" s="8"/>
      <c r="X158" s="8"/>
      <c r="Y158" s="8"/>
      <c r="Z158" s="8"/>
      <c r="AA158" s="8"/>
      <c r="AB158" s="8"/>
      <c r="AC158" s="8"/>
      <c r="AD158" s="8"/>
      <c r="AE158" s="8"/>
      <c r="AF158" s="8"/>
    </row>
    <row r="159" spans="1:32">
      <c r="A159" s="8"/>
      <c r="P159" s="8"/>
      <c r="Q159" s="8"/>
      <c r="R159" s="8"/>
      <c r="S159" s="8"/>
      <c r="T159" s="8"/>
      <c r="U159" s="8"/>
      <c r="V159" s="8"/>
      <c r="W159" s="8"/>
      <c r="X159" s="8"/>
      <c r="Y159" s="8"/>
      <c r="Z159" s="8"/>
      <c r="AA159" s="8"/>
      <c r="AB159" s="8"/>
      <c r="AC159" s="8"/>
      <c r="AD159" s="8"/>
      <c r="AE159" s="8"/>
      <c r="AF159" s="8"/>
    </row>
    <row r="160" spans="1:32">
      <c r="A160" s="8"/>
      <c r="P160" s="8"/>
      <c r="Q160" s="8"/>
      <c r="R160" s="8"/>
      <c r="S160" s="8"/>
      <c r="T160" s="8"/>
      <c r="U160" s="8"/>
      <c r="V160" s="8"/>
      <c r="W160" s="8"/>
      <c r="X160" s="8"/>
      <c r="Y160" s="8"/>
      <c r="Z160" s="8"/>
      <c r="AA160" s="8"/>
      <c r="AB160" s="8"/>
      <c r="AC160" s="8"/>
      <c r="AD160" s="8"/>
      <c r="AE160" s="8"/>
      <c r="AF160" s="8"/>
    </row>
    <row r="161" spans="1:32">
      <c r="A161" s="8"/>
      <c r="P161" s="8"/>
      <c r="Q161" s="8"/>
      <c r="R161" s="8"/>
      <c r="S161" s="8"/>
      <c r="T161" s="8"/>
      <c r="U161" s="8"/>
      <c r="V161" s="8"/>
      <c r="W161" s="8"/>
      <c r="X161" s="8"/>
      <c r="Y161" s="8"/>
      <c r="Z161" s="8"/>
      <c r="AA161" s="8"/>
      <c r="AB161" s="8"/>
      <c r="AC161" s="8"/>
      <c r="AD161" s="8"/>
      <c r="AE161" s="8"/>
      <c r="AF161" s="8"/>
    </row>
    <row r="162" spans="1:32">
      <c r="A162" s="8"/>
      <c r="P162" s="8"/>
      <c r="Q162" s="8"/>
      <c r="R162" s="8"/>
      <c r="S162" s="8"/>
      <c r="T162" s="8"/>
      <c r="U162" s="8"/>
      <c r="V162" s="8"/>
      <c r="W162" s="8"/>
      <c r="X162" s="8"/>
      <c r="Y162" s="8"/>
      <c r="Z162" s="8"/>
      <c r="AA162" s="8"/>
      <c r="AB162" s="8"/>
      <c r="AC162" s="8"/>
      <c r="AD162" s="8"/>
      <c r="AE162" s="8"/>
      <c r="AF162" s="8"/>
    </row>
    <row r="163" spans="1:32">
      <c r="A163" s="8"/>
      <c r="P163" s="8"/>
      <c r="Q163" s="8"/>
      <c r="R163" s="8"/>
      <c r="S163" s="8"/>
      <c r="T163" s="8"/>
      <c r="U163" s="8"/>
      <c r="V163" s="8"/>
      <c r="W163" s="8"/>
      <c r="X163" s="8"/>
      <c r="Y163" s="8"/>
      <c r="Z163" s="8"/>
      <c r="AA163" s="8"/>
      <c r="AB163" s="8"/>
      <c r="AC163" s="8"/>
      <c r="AD163" s="8"/>
      <c r="AE163" s="8"/>
      <c r="AF163" s="8"/>
    </row>
    <row r="164" spans="1:32">
      <c r="A164" s="8"/>
      <c r="P164" s="8"/>
      <c r="Q164" s="8"/>
      <c r="R164" s="8"/>
      <c r="S164" s="8"/>
      <c r="T164" s="8"/>
      <c r="U164" s="8"/>
      <c r="V164" s="8"/>
      <c r="W164" s="8"/>
      <c r="X164" s="8"/>
      <c r="Y164" s="8"/>
      <c r="Z164" s="8"/>
      <c r="AA164" s="8"/>
      <c r="AB164" s="8"/>
      <c r="AC164" s="8"/>
      <c r="AD164" s="8"/>
      <c r="AE164" s="8"/>
      <c r="AF164" s="8"/>
    </row>
    <row r="165" spans="1:32">
      <c r="A165" s="8"/>
      <c r="P165" s="8"/>
      <c r="Q165" s="8"/>
      <c r="R165" s="8"/>
      <c r="S165" s="8"/>
      <c r="T165" s="8"/>
      <c r="U165" s="8"/>
      <c r="V165" s="8"/>
      <c r="W165" s="8"/>
      <c r="X165" s="8"/>
      <c r="Y165" s="8"/>
      <c r="Z165" s="8"/>
      <c r="AA165" s="8"/>
      <c r="AB165" s="8"/>
      <c r="AC165" s="8"/>
      <c r="AD165" s="8"/>
      <c r="AE165" s="8"/>
      <c r="AF165" s="8"/>
    </row>
    <row r="166" spans="1:32">
      <c r="A166" s="8"/>
      <c r="P166" s="8"/>
      <c r="Q166" s="8"/>
      <c r="R166" s="8"/>
      <c r="S166" s="8"/>
      <c r="T166" s="8"/>
      <c r="U166" s="8"/>
      <c r="V166" s="8"/>
      <c r="W166" s="8"/>
      <c r="X166" s="8"/>
      <c r="Y166" s="8"/>
      <c r="Z166" s="8"/>
      <c r="AA166" s="8"/>
      <c r="AB166" s="8"/>
      <c r="AC166" s="8"/>
      <c r="AD166" s="8"/>
      <c r="AE166" s="8"/>
      <c r="AF166" s="8"/>
    </row>
    <row r="167" spans="1:32">
      <c r="A167" s="8"/>
      <c r="P167" s="8"/>
      <c r="Q167" s="8"/>
      <c r="R167" s="8"/>
      <c r="S167" s="8"/>
      <c r="T167" s="8"/>
      <c r="U167" s="8"/>
      <c r="V167" s="8"/>
      <c r="W167" s="8"/>
      <c r="X167" s="8"/>
      <c r="Y167" s="8"/>
      <c r="Z167" s="8"/>
      <c r="AA167" s="8"/>
      <c r="AB167" s="8"/>
      <c r="AC167" s="8"/>
      <c r="AD167" s="8"/>
      <c r="AE167" s="8"/>
      <c r="AF167" s="8"/>
    </row>
    <row r="168" spans="1:32">
      <c r="A168" s="8"/>
      <c r="P168" s="8"/>
      <c r="Q168" s="8"/>
      <c r="R168" s="8"/>
      <c r="S168" s="8"/>
      <c r="T168" s="8"/>
      <c r="U168" s="8"/>
      <c r="V168" s="8"/>
      <c r="W168" s="8"/>
      <c r="X168" s="8"/>
      <c r="Y168" s="8"/>
      <c r="Z168" s="8"/>
      <c r="AA168" s="8"/>
      <c r="AB168" s="8"/>
      <c r="AC168" s="8"/>
      <c r="AD168" s="8"/>
      <c r="AE168" s="8"/>
      <c r="AF168" s="8"/>
    </row>
    <row r="169" spans="1:32">
      <c r="A169" s="8"/>
      <c r="P169" s="8"/>
      <c r="Q169" s="8"/>
      <c r="R169" s="8"/>
      <c r="S169" s="8"/>
      <c r="T169" s="8"/>
      <c r="U169" s="8"/>
      <c r="V169" s="8"/>
      <c r="W169" s="8"/>
      <c r="X169" s="8"/>
      <c r="Y169" s="8"/>
      <c r="Z169" s="8"/>
      <c r="AA169" s="8"/>
      <c r="AB169" s="8"/>
      <c r="AC169" s="8"/>
      <c r="AD169" s="8"/>
      <c r="AE169" s="8"/>
      <c r="AF169" s="8"/>
    </row>
    <row r="170" spans="1:32">
      <c r="A170" s="8"/>
      <c r="P170" s="8"/>
      <c r="Q170" s="8"/>
      <c r="R170" s="8"/>
      <c r="S170" s="8"/>
      <c r="T170" s="8"/>
      <c r="U170" s="8"/>
      <c r="V170" s="8"/>
      <c r="W170" s="8"/>
      <c r="X170" s="8"/>
      <c r="Y170" s="8"/>
      <c r="Z170" s="8"/>
      <c r="AA170" s="8"/>
      <c r="AB170" s="8"/>
      <c r="AC170" s="8"/>
      <c r="AD170" s="8"/>
      <c r="AE170" s="8"/>
      <c r="AF170" s="8"/>
    </row>
    <row r="171" spans="1:32">
      <c r="A171" s="8"/>
      <c r="P171" s="8"/>
      <c r="Q171" s="8"/>
      <c r="R171" s="8"/>
      <c r="S171" s="8"/>
      <c r="T171" s="8"/>
      <c r="U171" s="8"/>
      <c r="V171" s="8"/>
      <c r="W171" s="8"/>
      <c r="X171" s="8"/>
      <c r="Y171" s="8"/>
      <c r="Z171" s="8"/>
      <c r="AA171" s="8"/>
      <c r="AB171" s="8"/>
      <c r="AC171" s="8"/>
      <c r="AD171" s="8"/>
      <c r="AE171" s="8"/>
      <c r="AF171" s="8"/>
    </row>
    <row r="172" spans="1:32">
      <c r="A172" s="8"/>
      <c r="P172" s="8"/>
      <c r="Q172" s="8"/>
      <c r="R172" s="8"/>
      <c r="S172" s="8"/>
      <c r="T172" s="8"/>
      <c r="U172" s="8"/>
      <c r="V172" s="8"/>
      <c r="W172" s="8"/>
      <c r="X172" s="8"/>
      <c r="Y172" s="8"/>
      <c r="Z172" s="8"/>
      <c r="AA172" s="8"/>
      <c r="AB172" s="8"/>
      <c r="AC172" s="8"/>
      <c r="AD172" s="8"/>
      <c r="AE172" s="8"/>
      <c r="AF172" s="8"/>
    </row>
    <row r="173" spans="1:32">
      <c r="A173" s="8"/>
      <c r="P173" s="8"/>
      <c r="Q173" s="8"/>
      <c r="R173" s="8"/>
      <c r="S173" s="8"/>
      <c r="T173" s="8"/>
      <c r="U173" s="8"/>
      <c r="V173" s="8"/>
      <c r="W173" s="8"/>
      <c r="X173" s="8"/>
      <c r="Y173" s="8"/>
      <c r="Z173" s="8"/>
      <c r="AA173" s="8"/>
      <c r="AB173" s="8"/>
      <c r="AC173" s="8"/>
      <c r="AD173" s="8"/>
      <c r="AE173" s="8"/>
      <c r="AF173" s="8"/>
    </row>
    <row r="174" spans="1:32">
      <c r="A174" s="8"/>
      <c r="P174" s="8"/>
      <c r="Q174" s="8"/>
      <c r="R174" s="8"/>
      <c r="S174" s="8"/>
      <c r="T174" s="8"/>
      <c r="U174" s="8"/>
      <c r="V174" s="8"/>
      <c r="W174" s="8"/>
      <c r="X174" s="8"/>
      <c r="Y174" s="8"/>
      <c r="Z174" s="8"/>
      <c r="AA174" s="8"/>
      <c r="AB174" s="8"/>
      <c r="AC174" s="8"/>
      <c r="AD174" s="8"/>
      <c r="AE174" s="8"/>
      <c r="AF174" s="8"/>
    </row>
    <row r="175" spans="1:32">
      <c r="A175" s="8"/>
      <c r="P175" s="8"/>
      <c r="Q175" s="8"/>
      <c r="R175" s="8"/>
      <c r="S175" s="8"/>
      <c r="T175" s="8"/>
      <c r="U175" s="8"/>
      <c r="V175" s="8"/>
      <c r="W175" s="8"/>
      <c r="X175" s="8"/>
      <c r="Y175" s="8"/>
      <c r="Z175" s="8"/>
      <c r="AA175" s="8"/>
      <c r="AB175" s="8"/>
      <c r="AC175" s="8"/>
      <c r="AD175" s="8"/>
      <c r="AE175" s="8"/>
      <c r="AF175" s="8"/>
    </row>
    <row r="176" spans="1:32">
      <c r="A176" s="8"/>
      <c r="P176" s="8"/>
      <c r="Q176" s="8"/>
      <c r="R176" s="8"/>
      <c r="S176" s="8"/>
      <c r="T176" s="8"/>
      <c r="U176" s="8"/>
      <c r="V176" s="8"/>
      <c r="W176" s="8"/>
      <c r="X176" s="8"/>
      <c r="Y176" s="8"/>
      <c r="Z176" s="8"/>
      <c r="AA176" s="8"/>
      <c r="AB176" s="8"/>
      <c r="AC176" s="8"/>
      <c r="AD176" s="8"/>
      <c r="AE176" s="8"/>
      <c r="AF176" s="8"/>
    </row>
    <row r="177" spans="1:32">
      <c r="A177" s="8"/>
      <c r="P177" s="8"/>
      <c r="Q177" s="8"/>
      <c r="R177" s="8"/>
      <c r="S177" s="8"/>
      <c r="T177" s="8"/>
      <c r="U177" s="8"/>
      <c r="V177" s="8"/>
      <c r="W177" s="8"/>
      <c r="X177" s="8"/>
      <c r="Y177" s="8"/>
      <c r="Z177" s="8"/>
      <c r="AA177" s="8"/>
      <c r="AB177" s="8"/>
      <c r="AC177" s="8"/>
      <c r="AD177" s="8"/>
      <c r="AE177" s="8"/>
      <c r="AF177" s="8"/>
    </row>
    <row r="178" spans="1:32">
      <c r="A178" s="8"/>
      <c r="P178" s="8"/>
      <c r="Q178" s="8"/>
      <c r="R178" s="8"/>
      <c r="S178" s="8"/>
      <c r="T178" s="8"/>
      <c r="U178" s="8"/>
      <c r="V178" s="8"/>
      <c r="W178" s="8"/>
      <c r="X178" s="8"/>
      <c r="Y178" s="8"/>
      <c r="Z178" s="8"/>
      <c r="AA178" s="8"/>
      <c r="AB178" s="8"/>
      <c r="AC178" s="8"/>
      <c r="AD178" s="8"/>
      <c r="AE178" s="8"/>
      <c r="AF178" s="8"/>
    </row>
    <row r="179" spans="1:32">
      <c r="A179" s="8"/>
      <c r="P179" s="8"/>
      <c r="Q179" s="8"/>
      <c r="R179" s="8"/>
      <c r="S179" s="8"/>
      <c r="T179" s="8"/>
      <c r="U179" s="8"/>
      <c r="V179" s="8"/>
      <c r="W179" s="8"/>
      <c r="X179" s="8"/>
      <c r="Y179" s="8"/>
      <c r="Z179" s="8"/>
      <c r="AA179" s="8"/>
      <c r="AB179" s="8"/>
      <c r="AC179" s="8"/>
      <c r="AD179" s="8"/>
      <c r="AE179" s="8"/>
      <c r="AF179" s="8"/>
    </row>
    <row r="180" spans="1:32">
      <c r="A180" s="8"/>
      <c r="P180" s="8"/>
      <c r="Q180" s="8"/>
      <c r="R180" s="8"/>
      <c r="S180" s="8"/>
      <c r="T180" s="8"/>
      <c r="U180" s="8"/>
      <c r="V180" s="8"/>
      <c r="W180" s="8"/>
      <c r="X180" s="8"/>
      <c r="Y180" s="8"/>
      <c r="Z180" s="8"/>
      <c r="AA180" s="8"/>
      <c r="AB180" s="8"/>
      <c r="AC180" s="8"/>
      <c r="AD180" s="8"/>
      <c r="AE180" s="8"/>
      <c r="AF180" s="8"/>
    </row>
    <row r="181" spans="1:32">
      <c r="P181" s="8"/>
      <c r="Q181" s="8"/>
      <c r="R181" s="8"/>
      <c r="S181" s="8"/>
      <c r="T181" s="8"/>
      <c r="U181" s="8"/>
      <c r="V181" s="8"/>
      <c r="W181" s="8"/>
      <c r="X181" s="8"/>
      <c r="Y181" s="8"/>
      <c r="Z181" s="8"/>
      <c r="AA181" s="8"/>
      <c r="AB181" s="8"/>
      <c r="AC181" s="8"/>
      <c r="AD181" s="8"/>
      <c r="AE181" s="8"/>
      <c r="AF181" s="8"/>
    </row>
    <row r="182" spans="1:32">
      <c r="P182" s="8"/>
      <c r="Q182" s="8"/>
      <c r="R182" s="8"/>
      <c r="S182" s="8"/>
      <c r="T182" s="8"/>
      <c r="U182" s="8"/>
      <c r="V182" s="8"/>
      <c r="W182" s="8"/>
      <c r="X182" s="8"/>
      <c r="Y182" s="8"/>
      <c r="Z182" s="8"/>
      <c r="AA182" s="8"/>
      <c r="AB182" s="8"/>
      <c r="AC182" s="8"/>
      <c r="AD182" s="8"/>
      <c r="AE182" s="8"/>
      <c r="AF182" s="8"/>
    </row>
    <row r="183" spans="1:32">
      <c r="P183" s="8"/>
      <c r="Q183" s="8"/>
      <c r="R183" s="8"/>
      <c r="S183" s="8"/>
      <c r="T183" s="8"/>
      <c r="U183" s="8"/>
      <c r="V183" s="8"/>
      <c r="W183" s="8"/>
      <c r="X183" s="8"/>
      <c r="Y183" s="8"/>
      <c r="Z183" s="8"/>
      <c r="AA183" s="8"/>
      <c r="AB183" s="8"/>
      <c r="AC183" s="8"/>
      <c r="AD183" s="8"/>
      <c r="AE183" s="8"/>
      <c r="AF183" s="8"/>
    </row>
    <row r="184" spans="1:32">
      <c r="P184" s="8"/>
      <c r="Q184" s="8"/>
      <c r="R184" s="8"/>
      <c r="S184" s="8"/>
      <c r="T184" s="8"/>
      <c r="U184" s="8"/>
      <c r="V184" s="8"/>
      <c r="W184" s="8"/>
      <c r="X184" s="8"/>
      <c r="Y184" s="8"/>
      <c r="Z184" s="8"/>
      <c r="AA184" s="8"/>
      <c r="AB184" s="8"/>
      <c r="AC184" s="8"/>
      <c r="AD184" s="8"/>
      <c r="AE184" s="8"/>
      <c r="AF184" s="8"/>
    </row>
    <row r="185" spans="1:32">
      <c r="P185" s="8"/>
      <c r="Q185" s="8"/>
      <c r="R185" s="8"/>
      <c r="S185" s="8"/>
      <c r="T185" s="8"/>
      <c r="U185" s="8"/>
      <c r="V185" s="8"/>
      <c r="W185" s="8"/>
      <c r="X185" s="8"/>
      <c r="Y185" s="8"/>
      <c r="Z185" s="8"/>
      <c r="AA185" s="8"/>
      <c r="AB185" s="8"/>
      <c r="AC185" s="8"/>
      <c r="AD185" s="8"/>
      <c r="AE185" s="8"/>
      <c r="AF185" s="8"/>
    </row>
    <row r="186" spans="1:32">
      <c r="P186" s="8"/>
      <c r="Q186" s="8"/>
      <c r="R186" s="8"/>
      <c r="S186" s="8"/>
      <c r="T186" s="8"/>
      <c r="U186" s="8"/>
      <c r="V186" s="8"/>
      <c r="W186" s="8"/>
      <c r="X186" s="8"/>
      <c r="Y186" s="8"/>
      <c r="Z186" s="8"/>
      <c r="AA186" s="8"/>
      <c r="AB186" s="8"/>
      <c r="AC186" s="8"/>
      <c r="AD186" s="8"/>
      <c r="AE186" s="8"/>
      <c r="AF186" s="8"/>
    </row>
    <row r="187" spans="1:32">
      <c r="P187" s="8"/>
      <c r="Q187" s="8"/>
      <c r="R187" s="8"/>
      <c r="S187" s="8"/>
      <c r="T187" s="8"/>
      <c r="U187" s="8"/>
      <c r="V187" s="8"/>
      <c r="W187" s="8"/>
      <c r="X187" s="8"/>
      <c r="Y187" s="8"/>
      <c r="Z187" s="8"/>
      <c r="AA187" s="8"/>
      <c r="AB187" s="8"/>
      <c r="AC187" s="8"/>
      <c r="AD187" s="8"/>
      <c r="AE187" s="8"/>
      <c r="AF187" s="8"/>
    </row>
    <row r="188" spans="1:32">
      <c r="P188" s="8"/>
      <c r="Q188" s="8"/>
      <c r="R188" s="8"/>
      <c r="S188" s="8"/>
      <c r="T188" s="8"/>
      <c r="U188" s="8"/>
      <c r="V188" s="8"/>
      <c r="W188" s="8"/>
      <c r="X188" s="8"/>
      <c r="Y188" s="8"/>
      <c r="Z188" s="8"/>
      <c r="AA188" s="8"/>
      <c r="AB188" s="8"/>
      <c r="AC188" s="8"/>
      <c r="AD188" s="8"/>
      <c r="AE188" s="8"/>
      <c r="AF188" s="8"/>
    </row>
    <row r="189" spans="1:32">
      <c r="P189" s="8"/>
      <c r="Q189" s="8"/>
      <c r="R189" s="8"/>
      <c r="S189" s="8"/>
      <c r="T189" s="8"/>
      <c r="U189" s="8"/>
      <c r="V189" s="8"/>
      <c r="W189" s="8"/>
      <c r="X189" s="8"/>
      <c r="Y189" s="8"/>
      <c r="Z189" s="8"/>
      <c r="AA189" s="8"/>
      <c r="AB189" s="8"/>
      <c r="AC189" s="8"/>
      <c r="AD189" s="8"/>
      <c r="AE189" s="8"/>
      <c r="AF189" s="8"/>
    </row>
    <row r="190" spans="1:32">
      <c r="P190" s="8"/>
      <c r="Q190" s="8"/>
      <c r="R190" s="8"/>
      <c r="S190" s="8"/>
      <c r="T190" s="8"/>
      <c r="U190" s="8"/>
      <c r="V190" s="8"/>
      <c r="W190" s="8"/>
      <c r="X190" s="8"/>
      <c r="Y190" s="8"/>
      <c r="Z190" s="8"/>
      <c r="AA190" s="8"/>
      <c r="AB190" s="8"/>
      <c r="AC190" s="8"/>
      <c r="AD190" s="8"/>
      <c r="AE190" s="8"/>
      <c r="AF190" s="8"/>
    </row>
    <row r="191" spans="1:32">
      <c r="P191" s="8"/>
      <c r="Q191" s="8"/>
      <c r="R191" s="8"/>
      <c r="S191" s="8"/>
      <c r="T191" s="8"/>
      <c r="U191" s="8"/>
      <c r="V191" s="8"/>
      <c r="W191" s="8"/>
      <c r="X191" s="8"/>
      <c r="Y191" s="8"/>
      <c r="Z191" s="8"/>
      <c r="AA191" s="8"/>
      <c r="AB191" s="8"/>
      <c r="AC191" s="8"/>
      <c r="AD191" s="8"/>
      <c r="AE191" s="8"/>
      <c r="AF191" s="8"/>
    </row>
    <row r="192" spans="1:32">
      <c r="P192" s="8"/>
      <c r="Q192" s="8"/>
      <c r="R192" s="8"/>
      <c r="S192" s="8"/>
      <c r="T192" s="8"/>
      <c r="U192" s="8"/>
      <c r="V192" s="8"/>
      <c r="W192" s="8"/>
      <c r="X192" s="8"/>
      <c r="Y192" s="8"/>
      <c r="Z192" s="8"/>
      <c r="AA192" s="8"/>
      <c r="AB192" s="8"/>
      <c r="AC192" s="8"/>
      <c r="AD192" s="8"/>
      <c r="AE192" s="8"/>
      <c r="AF192" s="8"/>
    </row>
    <row r="193" spans="16:32">
      <c r="P193" s="8"/>
      <c r="Q193" s="8"/>
      <c r="R193" s="8"/>
      <c r="S193" s="8"/>
      <c r="T193" s="8"/>
      <c r="U193" s="8"/>
      <c r="V193" s="8"/>
      <c r="W193" s="8"/>
      <c r="X193" s="8"/>
      <c r="Y193" s="8"/>
      <c r="Z193" s="8"/>
      <c r="AA193" s="8"/>
      <c r="AB193" s="8"/>
      <c r="AC193" s="8"/>
      <c r="AD193" s="8"/>
      <c r="AE193" s="8"/>
      <c r="AF193" s="8"/>
    </row>
    <row r="194" spans="16:32">
      <c r="P194" s="8"/>
      <c r="Q194" s="8"/>
      <c r="R194" s="8"/>
      <c r="S194" s="8"/>
      <c r="T194" s="8"/>
      <c r="U194" s="8"/>
      <c r="V194" s="8"/>
      <c r="W194" s="8"/>
      <c r="X194" s="8"/>
      <c r="Y194" s="8"/>
      <c r="Z194" s="8"/>
      <c r="AA194" s="8"/>
      <c r="AB194" s="8"/>
      <c r="AC194" s="8"/>
      <c r="AD194" s="8"/>
      <c r="AE194" s="8"/>
      <c r="AF194" s="8"/>
    </row>
    <row r="195" spans="16:32">
      <c r="P195" s="8"/>
      <c r="Q195" s="8"/>
      <c r="R195" s="8"/>
      <c r="S195" s="8"/>
      <c r="T195" s="8"/>
      <c r="U195" s="8"/>
      <c r="V195" s="8"/>
      <c r="W195" s="8"/>
      <c r="X195" s="8"/>
      <c r="Y195" s="8"/>
      <c r="Z195" s="8"/>
      <c r="AA195" s="8"/>
      <c r="AB195" s="8"/>
      <c r="AC195" s="8"/>
      <c r="AD195" s="8"/>
      <c r="AE195" s="8"/>
      <c r="AF195" s="8"/>
    </row>
    <row r="196" spans="16:32">
      <c r="P196" s="8"/>
      <c r="Q196" s="8"/>
      <c r="R196" s="8"/>
      <c r="S196" s="8"/>
      <c r="T196" s="8"/>
      <c r="U196" s="8"/>
      <c r="V196" s="8"/>
      <c r="W196" s="8"/>
      <c r="X196" s="8"/>
      <c r="Y196" s="8"/>
      <c r="Z196" s="8"/>
      <c r="AA196" s="8"/>
      <c r="AB196" s="8"/>
      <c r="AC196" s="8"/>
      <c r="AD196" s="8"/>
      <c r="AE196" s="8"/>
      <c r="AF196" s="8"/>
    </row>
    <row r="197" spans="16:32">
      <c r="P197" s="8"/>
      <c r="Q197" s="8"/>
      <c r="R197" s="8"/>
      <c r="S197" s="8"/>
      <c r="T197" s="8"/>
      <c r="U197" s="8"/>
      <c r="V197" s="8"/>
      <c r="W197" s="8"/>
      <c r="X197" s="8"/>
      <c r="Y197" s="8"/>
      <c r="Z197" s="8"/>
      <c r="AA197" s="8"/>
      <c r="AB197" s="8"/>
      <c r="AC197" s="8"/>
      <c r="AD197" s="8"/>
      <c r="AE197" s="8"/>
      <c r="AF197" s="8"/>
    </row>
    <row r="198" spans="16:32">
      <c r="P198" s="8"/>
      <c r="Q198" s="8"/>
      <c r="R198" s="8"/>
      <c r="S198" s="8"/>
      <c r="T198" s="8"/>
      <c r="U198" s="8"/>
      <c r="V198" s="8"/>
      <c r="W198" s="8"/>
      <c r="X198" s="8"/>
      <c r="Y198" s="8"/>
      <c r="Z198" s="8"/>
      <c r="AA198" s="8"/>
      <c r="AB198" s="8"/>
      <c r="AC198" s="8"/>
      <c r="AD198" s="8"/>
      <c r="AE198" s="8"/>
      <c r="AF198" s="8"/>
    </row>
    <row r="199" spans="16:32">
      <c r="P199" s="8"/>
      <c r="Q199" s="8"/>
      <c r="R199" s="8"/>
      <c r="S199" s="8"/>
      <c r="T199" s="8"/>
      <c r="U199" s="8"/>
      <c r="V199" s="8"/>
      <c r="W199" s="8"/>
      <c r="X199" s="8"/>
      <c r="Y199" s="8"/>
      <c r="Z199" s="8"/>
      <c r="AA199" s="8"/>
      <c r="AB199" s="8"/>
      <c r="AC199" s="8"/>
      <c r="AD199" s="8"/>
      <c r="AE199" s="8"/>
      <c r="AF199" s="8"/>
    </row>
    <row r="200" spans="16:32">
      <c r="P200" s="8"/>
      <c r="Q200" s="8"/>
      <c r="R200" s="8"/>
      <c r="S200" s="8"/>
      <c r="T200" s="8"/>
      <c r="U200" s="8"/>
      <c r="V200" s="8"/>
      <c r="W200" s="8"/>
      <c r="X200" s="8"/>
      <c r="Y200" s="8"/>
      <c r="Z200" s="8"/>
      <c r="AA200" s="8"/>
      <c r="AB200" s="8"/>
      <c r="AC200" s="8"/>
      <c r="AD200" s="8"/>
      <c r="AE200" s="8"/>
      <c r="AF200" s="8"/>
    </row>
    <row r="201" spans="16:32">
      <c r="P201" s="8"/>
      <c r="Q201" s="8"/>
      <c r="R201" s="8"/>
      <c r="S201" s="8"/>
      <c r="T201" s="8"/>
      <c r="U201" s="8"/>
      <c r="V201" s="8"/>
      <c r="W201" s="8"/>
      <c r="X201" s="8"/>
      <c r="Y201" s="8"/>
      <c r="Z201" s="8"/>
      <c r="AA201" s="8"/>
      <c r="AB201" s="8"/>
      <c r="AC201" s="8"/>
      <c r="AD201" s="8"/>
      <c r="AE201" s="8"/>
      <c r="AF201" s="8"/>
    </row>
    <row r="202" spans="16:32">
      <c r="P202" s="8"/>
      <c r="Q202" s="8"/>
      <c r="R202" s="8"/>
      <c r="S202" s="8"/>
      <c r="T202" s="8"/>
      <c r="U202" s="8"/>
      <c r="V202" s="8"/>
      <c r="W202" s="8"/>
      <c r="X202" s="8"/>
      <c r="Y202" s="8"/>
      <c r="Z202" s="8"/>
      <c r="AA202" s="8"/>
      <c r="AB202" s="8"/>
      <c r="AC202" s="8"/>
      <c r="AD202" s="8"/>
      <c r="AE202" s="8"/>
      <c r="AF202" s="8"/>
    </row>
    <row r="203" spans="16:32">
      <c r="P203" s="8"/>
      <c r="Q203" s="8"/>
      <c r="R203" s="8"/>
      <c r="S203" s="8"/>
      <c r="T203" s="8"/>
      <c r="U203" s="8"/>
      <c r="V203" s="8"/>
      <c r="W203" s="8"/>
      <c r="X203" s="8"/>
      <c r="Y203" s="8"/>
      <c r="Z203" s="8"/>
      <c r="AA203" s="8"/>
      <c r="AB203" s="8"/>
      <c r="AC203" s="8"/>
      <c r="AD203" s="8"/>
      <c r="AE203" s="8"/>
      <c r="AF203" s="8"/>
    </row>
    <row r="204" spans="16:32">
      <c r="P204" s="8"/>
      <c r="Q204" s="8"/>
      <c r="R204" s="8"/>
      <c r="S204" s="8"/>
      <c r="T204" s="8"/>
      <c r="U204" s="8"/>
      <c r="V204" s="8"/>
      <c r="W204" s="8"/>
      <c r="X204" s="8"/>
      <c r="Y204" s="8"/>
      <c r="Z204" s="8"/>
      <c r="AA204" s="8"/>
      <c r="AB204" s="8"/>
      <c r="AC204" s="8"/>
      <c r="AD204" s="8"/>
      <c r="AE204" s="8"/>
      <c r="AF204" s="8"/>
    </row>
    <row r="205" spans="16:32">
      <c r="P205" s="8"/>
      <c r="Q205" s="8"/>
      <c r="R205" s="8"/>
      <c r="S205" s="8"/>
      <c r="T205" s="8"/>
      <c r="U205" s="8"/>
      <c r="V205" s="8"/>
      <c r="W205" s="8"/>
      <c r="X205" s="8"/>
      <c r="Y205" s="8"/>
      <c r="Z205" s="8"/>
      <c r="AA205" s="8"/>
      <c r="AB205" s="8"/>
      <c r="AC205" s="8"/>
      <c r="AD205" s="8"/>
      <c r="AE205" s="8"/>
      <c r="AF205" s="8"/>
    </row>
    <row r="206" spans="16:32">
      <c r="P206" s="8"/>
      <c r="Q206" s="8"/>
      <c r="R206" s="8"/>
      <c r="S206" s="8"/>
      <c r="T206" s="8"/>
      <c r="U206" s="8"/>
      <c r="V206" s="8"/>
      <c r="W206" s="8"/>
      <c r="X206" s="8"/>
      <c r="Y206" s="8"/>
      <c r="Z206" s="8"/>
      <c r="AA206" s="8"/>
      <c r="AB206" s="8"/>
      <c r="AC206" s="8"/>
      <c r="AD206" s="8"/>
      <c r="AE206" s="8"/>
      <c r="AF206" s="8"/>
    </row>
    <row r="207" spans="16:32">
      <c r="P207" s="8"/>
      <c r="Q207" s="8"/>
      <c r="R207" s="8"/>
      <c r="S207" s="8"/>
      <c r="T207" s="8"/>
      <c r="U207" s="8"/>
      <c r="V207" s="8"/>
      <c r="W207" s="8"/>
      <c r="X207" s="8"/>
      <c r="Y207" s="8"/>
      <c r="Z207" s="8"/>
      <c r="AA207" s="8"/>
      <c r="AB207" s="8"/>
      <c r="AC207" s="8"/>
      <c r="AD207" s="8"/>
      <c r="AE207" s="8"/>
      <c r="AF207" s="8"/>
    </row>
    <row r="208" spans="16:32">
      <c r="P208" s="8"/>
      <c r="Q208" s="8"/>
      <c r="R208" s="8"/>
      <c r="S208" s="8"/>
      <c r="T208" s="8"/>
      <c r="U208" s="8"/>
      <c r="V208" s="8"/>
      <c r="W208" s="8"/>
      <c r="X208" s="8"/>
      <c r="Y208" s="8"/>
      <c r="Z208" s="8"/>
      <c r="AA208" s="8"/>
      <c r="AB208" s="8"/>
      <c r="AC208" s="8"/>
      <c r="AD208" s="8"/>
      <c r="AE208" s="8"/>
      <c r="AF208" s="8"/>
    </row>
    <row r="209" spans="16:32">
      <c r="P209" s="8"/>
      <c r="Q209" s="8"/>
      <c r="R209" s="8"/>
      <c r="S209" s="8"/>
      <c r="T209" s="8"/>
      <c r="U209" s="8"/>
      <c r="V209" s="8"/>
      <c r="W209" s="8"/>
      <c r="X209" s="8"/>
      <c r="Y209" s="8"/>
      <c r="Z209" s="8"/>
      <c r="AA209" s="8"/>
      <c r="AB209" s="8"/>
      <c r="AC209" s="8"/>
      <c r="AD209" s="8"/>
      <c r="AE209" s="8"/>
      <c r="AF209" s="8"/>
    </row>
    <row r="210" spans="16:32">
      <c r="P210" s="8"/>
      <c r="Q210" s="8"/>
      <c r="R210" s="8"/>
      <c r="S210" s="8"/>
      <c r="T210" s="8"/>
      <c r="U210" s="8"/>
      <c r="V210" s="8"/>
      <c r="W210" s="8"/>
      <c r="X210" s="8"/>
      <c r="Y210" s="8"/>
      <c r="Z210" s="8"/>
      <c r="AA210" s="8"/>
      <c r="AB210" s="8"/>
      <c r="AC210" s="8"/>
      <c r="AD210" s="8"/>
      <c r="AE210" s="8"/>
      <c r="AF210" s="8"/>
    </row>
    <row r="211" spans="16:32">
      <c r="P211" s="8"/>
      <c r="Q211" s="8"/>
      <c r="R211" s="8"/>
      <c r="S211" s="8"/>
      <c r="T211" s="8"/>
      <c r="U211" s="8"/>
      <c r="V211" s="8"/>
      <c r="W211" s="8"/>
      <c r="X211" s="8"/>
      <c r="Y211" s="8"/>
      <c r="Z211" s="8"/>
      <c r="AA211" s="8"/>
      <c r="AB211" s="8"/>
      <c r="AC211" s="8"/>
      <c r="AD211" s="8"/>
      <c r="AE211" s="8"/>
      <c r="AF211" s="8"/>
    </row>
    <row r="212" spans="16:32">
      <c r="P212" s="8"/>
      <c r="Q212" s="8"/>
      <c r="R212" s="8"/>
      <c r="S212" s="8"/>
      <c r="T212" s="8"/>
      <c r="U212" s="8"/>
      <c r="V212" s="8"/>
      <c r="W212" s="8"/>
      <c r="X212" s="8"/>
      <c r="Y212" s="8"/>
      <c r="Z212" s="8"/>
      <c r="AA212" s="8"/>
      <c r="AB212" s="8"/>
      <c r="AC212" s="8"/>
      <c r="AD212" s="8"/>
      <c r="AE212" s="8"/>
      <c r="AF212" s="8"/>
    </row>
    <row r="213" spans="16:32">
      <c r="P213" s="8"/>
      <c r="Q213" s="8"/>
      <c r="R213" s="8"/>
      <c r="S213" s="8"/>
      <c r="T213" s="8"/>
      <c r="U213" s="8"/>
      <c r="V213" s="8"/>
      <c r="W213" s="8"/>
      <c r="X213" s="8"/>
      <c r="Y213" s="8"/>
      <c r="Z213" s="8"/>
      <c r="AA213" s="8"/>
      <c r="AB213" s="8"/>
      <c r="AC213" s="8"/>
      <c r="AD213" s="8"/>
      <c r="AE213" s="8"/>
      <c r="AF213" s="8"/>
    </row>
    <row r="214" spans="16:32">
      <c r="P214" s="8"/>
      <c r="Q214" s="8"/>
      <c r="R214" s="8"/>
      <c r="S214" s="8"/>
      <c r="T214" s="8"/>
      <c r="U214" s="8"/>
      <c r="V214" s="8"/>
      <c r="W214" s="8"/>
      <c r="X214" s="8"/>
      <c r="Y214" s="8"/>
      <c r="Z214" s="8"/>
      <c r="AA214" s="8"/>
      <c r="AB214" s="8"/>
      <c r="AC214" s="8"/>
      <c r="AD214" s="8"/>
      <c r="AE214" s="8"/>
      <c r="AF214" s="8"/>
    </row>
    <row r="215" spans="16:32">
      <c r="P215" s="8"/>
      <c r="Q215" s="8"/>
      <c r="R215" s="8"/>
      <c r="S215" s="8"/>
      <c r="T215" s="8"/>
      <c r="U215" s="8"/>
      <c r="V215" s="8"/>
      <c r="W215" s="8"/>
      <c r="X215" s="8"/>
      <c r="Y215" s="8"/>
      <c r="Z215" s="8"/>
      <c r="AA215" s="8"/>
      <c r="AB215" s="8"/>
      <c r="AC215" s="8"/>
      <c r="AD215" s="8"/>
      <c r="AE215" s="8"/>
      <c r="AF215" s="8"/>
    </row>
    <row r="216" spans="16:32">
      <c r="P216" s="8"/>
      <c r="Q216" s="8"/>
      <c r="R216" s="8"/>
      <c r="S216" s="8"/>
      <c r="T216" s="8"/>
      <c r="U216" s="8"/>
      <c r="V216" s="8"/>
      <c r="W216" s="8"/>
      <c r="X216" s="8"/>
      <c r="Y216" s="8"/>
      <c r="Z216" s="8"/>
      <c r="AA216" s="8"/>
      <c r="AB216" s="8"/>
      <c r="AC216" s="8"/>
      <c r="AD216" s="8"/>
      <c r="AE216" s="8"/>
      <c r="AF216" s="8"/>
    </row>
    <row r="217" spans="16:32">
      <c r="P217" s="8"/>
      <c r="Q217" s="8"/>
      <c r="R217" s="8"/>
      <c r="S217" s="8"/>
      <c r="T217" s="8"/>
      <c r="U217" s="8"/>
      <c r="V217" s="8"/>
      <c r="W217" s="8"/>
      <c r="X217" s="8"/>
      <c r="Y217" s="8"/>
      <c r="Z217" s="8"/>
      <c r="AA217" s="8"/>
      <c r="AB217" s="8"/>
      <c r="AC217" s="8"/>
      <c r="AD217" s="8"/>
      <c r="AE217" s="8"/>
      <c r="AF217" s="8"/>
    </row>
    <row r="218" spans="16:32">
      <c r="P218" s="8"/>
      <c r="Q218" s="8"/>
      <c r="R218" s="8"/>
      <c r="S218" s="8"/>
      <c r="T218" s="8"/>
      <c r="U218" s="8"/>
      <c r="V218" s="8"/>
      <c r="W218" s="8"/>
      <c r="X218" s="8"/>
      <c r="Y218" s="8"/>
      <c r="Z218" s="8"/>
      <c r="AA218" s="8"/>
      <c r="AB218" s="8"/>
      <c r="AC218" s="8"/>
      <c r="AD218" s="8"/>
      <c r="AE218" s="8"/>
      <c r="AF218" s="8"/>
    </row>
    <row r="219" spans="16:32">
      <c r="P219" s="8"/>
      <c r="Q219" s="8"/>
      <c r="R219" s="8"/>
      <c r="S219" s="8"/>
      <c r="T219" s="8"/>
      <c r="U219" s="8"/>
      <c r="V219" s="8"/>
      <c r="W219" s="8"/>
      <c r="X219" s="8"/>
      <c r="Y219" s="8"/>
      <c r="Z219" s="8"/>
      <c r="AA219" s="8"/>
      <c r="AB219" s="8"/>
      <c r="AC219" s="8"/>
      <c r="AD219" s="8"/>
      <c r="AE219" s="8"/>
      <c r="AF219" s="8"/>
    </row>
    <row r="220" spans="16:32">
      <c r="P220" s="8"/>
      <c r="Q220" s="8"/>
      <c r="R220" s="8"/>
      <c r="S220" s="8"/>
      <c r="T220" s="8"/>
      <c r="U220" s="8"/>
      <c r="V220" s="8"/>
      <c r="W220" s="8"/>
      <c r="X220" s="8"/>
      <c r="Y220" s="8"/>
      <c r="Z220" s="8"/>
      <c r="AA220" s="8"/>
      <c r="AB220" s="8"/>
      <c r="AC220" s="8"/>
      <c r="AD220" s="8"/>
      <c r="AE220" s="8"/>
      <c r="AF220" s="8"/>
    </row>
    <row r="221" spans="16:32">
      <c r="P221" s="8"/>
      <c r="Q221" s="8"/>
      <c r="R221" s="8"/>
      <c r="S221" s="8"/>
      <c r="T221" s="8"/>
      <c r="U221" s="8"/>
      <c r="V221" s="8"/>
      <c r="W221" s="8"/>
      <c r="X221" s="8"/>
      <c r="Y221" s="8"/>
      <c r="Z221" s="8"/>
      <c r="AA221" s="8"/>
      <c r="AB221" s="8"/>
      <c r="AC221" s="8"/>
      <c r="AD221" s="8"/>
      <c r="AE221" s="8"/>
      <c r="AF221" s="8"/>
    </row>
    <row r="222" spans="16:32">
      <c r="P222" s="8"/>
      <c r="Q222" s="8"/>
      <c r="R222" s="8"/>
      <c r="S222" s="8"/>
      <c r="T222" s="8"/>
      <c r="U222" s="8"/>
      <c r="V222" s="8"/>
      <c r="W222" s="8"/>
      <c r="X222" s="8"/>
      <c r="Y222" s="8"/>
      <c r="Z222" s="8"/>
      <c r="AA222" s="8"/>
      <c r="AB222" s="8"/>
      <c r="AC222" s="8"/>
      <c r="AD222" s="8"/>
      <c r="AE222" s="8"/>
      <c r="AF222" s="8"/>
    </row>
    <row r="223" spans="16:32">
      <c r="P223" s="8"/>
      <c r="Q223" s="8"/>
      <c r="R223" s="8"/>
      <c r="S223" s="8"/>
      <c r="T223" s="8"/>
      <c r="U223" s="8"/>
      <c r="V223" s="8"/>
      <c r="W223" s="8"/>
      <c r="X223" s="8"/>
      <c r="Y223" s="8"/>
      <c r="Z223" s="8"/>
      <c r="AA223" s="8"/>
      <c r="AB223" s="8"/>
      <c r="AC223" s="8"/>
      <c r="AD223" s="8"/>
      <c r="AE223" s="8"/>
      <c r="AF223" s="8"/>
    </row>
    <row r="224" spans="16:32">
      <c r="P224" s="8"/>
      <c r="Q224" s="8"/>
      <c r="R224" s="8"/>
      <c r="S224" s="8"/>
      <c r="T224" s="8"/>
      <c r="U224" s="8"/>
      <c r="V224" s="8"/>
      <c r="W224" s="8"/>
      <c r="X224" s="8"/>
      <c r="Y224" s="8"/>
      <c r="Z224" s="8"/>
      <c r="AA224" s="8"/>
      <c r="AB224" s="8"/>
      <c r="AC224" s="8"/>
      <c r="AD224" s="8"/>
      <c r="AE224" s="8"/>
      <c r="AF224" s="8"/>
    </row>
    <row r="225" spans="16:32">
      <c r="P225" s="8"/>
      <c r="Q225" s="8"/>
      <c r="R225" s="8"/>
      <c r="S225" s="8"/>
      <c r="T225" s="8"/>
      <c r="U225" s="8"/>
      <c r="V225" s="8"/>
      <c r="W225" s="8"/>
      <c r="X225" s="8"/>
      <c r="Y225" s="8"/>
      <c r="Z225" s="8"/>
      <c r="AA225" s="8"/>
      <c r="AB225" s="8"/>
      <c r="AC225" s="8"/>
      <c r="AD225" s="8"/>
      <c r="AE225" s="8"/>
      <c r="AF225" s="8"/>
    </row>
    <row r="226" spans="16:32">
      <c r="P226" s="8"/>
      <c r="Q226" s="8"/>
      <c r="R226" s="8"/>
      <c r="S226" s="8"/>
      <c r="T226" s="8"/>
      <c r="U226" s="8"/>
      <c r="V226" s="8"/>
      <c r="W226" s="8"/>
      <c r="X226" s="8"/>
      <c r="Y226" s="8"/>
      <c r="Z226" s="8"/>
      <c r="AA226" s="8"/>
      <c r="AB226" s="8"/>
      <c r="AC226" s="8"/>
      <c r="AD226" s="8"/>
      <c r="AE226" s="8"/>
      <c r="AF226" s="8"/>
    </row>
    <row r="227" spans="16:32">
      <c r="P227" s="8"/>
      <c r="Q227" s="8"/>
      <c r="R227" s="8"/>
      <c r="S227" s="8"/>
      <c r="T227" s="8"/>
      <c r="U227" s="8"/>
      <c r="V227" s="8"/>
      <c r="W227" s="8"/>
      <c r="X227" s="8"/>
      <c r="Y227" s="8"/>
      <c r="Z227" s="8"/>
      <c r="AA227" s="8"/>
      <c r="AB227" s="8"/>
      <c r="AC227" s="8"/>
      <c r="AD227" s="8"/>
      <c r="AE227" s="8"/>
      <c r="AF227" s="8"/>
    </row>
    <row r="228" spans="16:32">
      <c r="P228" s="8"/>
      <c r="Q228" s="8"/>
      <c r="R228" s="8"/>
      <c r="S228" s="8"/>
      <c r="T228" s="8"/>
      <c r="U228" s="8"/>
      <c r="V228" s="8"/>
      <c r="W228" s="8"/>
      <c r="X228" s="8"/>
      <c r="Y228" s="8"/>
      <c r="Z228" s="8"/>
      <c r="AA228" s="8"/>
      <c r="AB228" s="8"/>
      <c r="AC228" s="8"/>
      <c r="AD228" s="8"/>
      <c r="AE228" s="8"/>
      <c r="AF228" s="8"/>
    </row>
    <row r="229" spans="16:32">
      <c r="P229" s="8"/>
      <c r="Q229" s="8"/>
      <c r="R229" s="8"/>
      <c r="S229" s="8"/>
      <c r="T229" s="8"/>
      <c r="U229" s="8"/>
      <c r="V229" s="8"/>
      <c r="W229" s="8"/>
      <c r="X229" s="8"/>
      <c r="Y229" s="8"/>
      <c r="Z229" s="8"/>
      <c r="AA229" s="8"/>
      <c r="AB229" s="8"/>
      <c r="AC229" s="8"/>
      <c r="AD229" s="8"/>
      <c r="AE229" s="8"/>
      <c r="AF229" s="8"/>
    </row>
    <row r="230" spans="16:32">
      <c r="P230" s="8"/>
      <c r="Q230" s="8"/>
      <c r="R230" s="8"/>
      <c r="S230" s="8"/>
      <c r="T230" s="8"/>
      <c r="U230" s="8"/>
      <c r="V230" s="8"/>
      <c r="W230" s="8"/>
      <c r="X230" s="8"/>
      <c r="Y230" s="8"/>
      <c r="Z230" s="8"/>
      <c r="AA230" s="8"/>
      <c r="AB230" s="8"/>
      <c r="AC230" s="8"/>
      <c r="AD230" s="8"/>
      <c r="AE230" s="8"/>
      <c r="AF230" s="8"/>
    </row>
    <row r="231" spans="16:32">
      <c r="P231" s="8"/>
      <c r="Q231" s="8"/>
      <c r="R231" s="8"/>
      <c r="S231" s="8"/>
      <c r="T231" s="8"/>
      <c r="U231" s="8"/>
      <c r="V231" s="8"/>
      <c r="W231" s="8"/>
      <c r="X231" s="8"/>
      <c r="Y231" s="8"/>
      <c r="Z231" s="8"/>
      <c r="AA231" s="8"/>
      <c r="AB231" s="8"/>
      <c r="AC231" s="8"/>
      <c r="AD231" s="8"/>
      <c r="AE231" s="8"/>
      <c r="AF231" s="8"/>
    </row>
    <row r="232" spans="16:32">
      <c r="P232" s="8"/>
      <c r="Q232" s="8"/>
      <c r="R232" s="8"/>
      <c r="S232" s="8"/>
      <c r="T232" s="8"/>
      <c r="U232" s="8"/>
      <c r="V232" s="8"/>
      <c r="W232" s="8"/>
      <c r="X232" s="8"/>
      <c r="Y232" s="8"/>
      <c r="Z232" s="8"/>
      <c r="AA232" s="8"/>
      <c r="AB232" s="8"/>
      <c r="AC232" s="8"/>
      <c r="AD232" s="8"/>
      <c r="AE232" s="8"/>
      <c r="AF232" s="8"/>
    </row>
    <row r="233" spans="16:32">
      <c r="P233" s="8"/>
      <c r="Q233" s="8"/>
      <c r="R233" s="8"/>
      <c r="S233" s="8"/>
      <c r="T233" s="8"/>
      <c r="U233" s="8"/>
      <c r="V233" s="8"/>
      <c r="W233" s="8"/>
      <c r="X233" s="8"/>
      <c r="Y233" s="8"/>
      <c r="Z233" s="8"/>
      <c r="AA233" s="8"/>
      <c r="AB233" s="8"/>
      <c r="AC233" s="8"/>
      <c r="AD233" s="8"/>
      <c r="AE233" s="8"/>
      <c r="AF233" s="8"/>
    </row>
    <row r="234" spans="16:32">
      <c r="P234" s="8"/>
      <c r="Q234" s="8"/>
      <c r="R234" s="8"/>
      <c r="S234" s="8"/>
      <c r="T234" s="8"/>
      <c r="U234" s="8"/>
      <c r="V234" s="8"/>
      <c r="W234" s="8"/>
      <c r="X234" s="8"/>
      <c r="Y234" s="8"/>
      <c r="Z234" s="8"/>
      <c r="AA234" s="8"/>
      <c r="AB234" s="8"/>
      <c r="AC234" s="8"/>
      <c r="AD234" s="8"/>
      <c r="AE234" s="8"/>
      <c r="AF234" s="8"/>
    </row>
    <row r="235" spans="16:32">
      <c r="P235" s="8"/>
      <c r="Q235" s="8"/>
      <c r="R235" s="8"/>
      <c r="S235" s="8"/>
      <c r="T235" s="8"/>
      <c r="U235" s="8"/>
      <c r="V235" s="8"/>
      <c r="W235" s="8"/>
      <c r="X235" s="8"/>
      <c r="Y235" s="8"/>
      <c r="Z235" s="8"/>
      <c r="AA235" s="8"/>
      <c r="AB235" s="8"/>
      <c r="AC235" s="8"/>
      <c r="AD235" s="8"/>
      <c r="AE235" s="8"/>
      <c r="AF235" s="8"/>
    </row>
    <row r="236" spans="16:32">
      <c r="P236" s="8"/>
      <c r="Q236" s="8"/>
      <c r="R236" s="8"/>
      <c r="S236" s="8"/>
      <c r="T236" s="8"/>
      <c r="U236" s="8"/>
      <c r="V236" s="8"/>
      <c r="W236" s="8"/>
      <c r="X236" s="8"/>
      <c r="Y236" s="8"/>
      <c r="Z236" s="8"/>
      <c r="AA236" s="8"/>
      <c r="AB236" s="8"/>
      <c r="AC236" s="8"/>
      <c r="AD236" s="8"/>
      <c r="AE236" s="8"/>
      <c r="AF236" s="8"/>
    </row>
    <row r="237" spans="16:32">
      <c r="P237" s="8"/>
      <c r="Q237" s="8"/>
      <c r="R237" s="8"/>
      <c r="S237" s="8"/>
      <c r="T237" s="8"/>
      <c r="U237" s="8"/>
      <c r="V237" s="8"/>
      <c r="W237" s="8"/>
      <c r="X237" s="8"/>
      <c r="Y237" s="8"/>
      <c r="Z237" s="8"/>
      <c r="AA237" s="8"/>
      <c r="AB237" s="8"/>
      <c r="AC237" s="8"/>
      <c r="AD237" s="8"/>
      <c r="AE237" s="8"/>
      <c r="AF237" s="8"/>
    </row>
    <row r="238" spans="16:32">
      <c r="P238" s="8"/>
      <c r="Q238" s="8"/>
      <c r="R238" s="8"/>
      <c r="S238" s="8"/>
      <c r="T238" s="8"/>
      <c r="U238" s="8"/>
      <c r="V238" s="8"/>
      <c r="W238" s="8"/>
      <c r="X238" s="8"/>
      <c r="Y238" s="8"/>
      <c r="Z238" s="8"/>
      <c r="AA238" s="8"/>
      <c r="AB238" s="8"/>
      <c r="AC238" s="8"/>
      <c r="AD238" s="8"/>
      <c r="AE238" s="8"/>
      <c r="AF238" s="8"/>
    </row>
    <row r="239" spans="16:32">
      <c r="P239" s="8"/>
      <c r="Q239" s="8"/>
      <c r="R239" s="8"/>
      <c r="S239" s="8"/>
      <c r="T239" s="8"/>
      <c r="U239" s="8"/>
      <c r="V239" s="8"/>
      <c r="W239" s="8"/>
      <c r="X239" s="8"/>
      <c r="Y239" s="8"/>
      <c r="Z239" s="8"/>
      <c r="AA239" s="8"/>
      <c r="AB239" s="8"/>
      <c r="AC239" s="8"/>
      <c r="AD239" s="8"/>
      <c r="AE239" s="8"/>
      <c r="AF239" s="8"/>
    </row>
    <row r="240" spans="16:32">
      <c r="P240" s="8"/>
      <c r="Q240" s="8"/>
      <c r="R240" s="8"/>
      <c r="S240" s="8"/>
      <c r="T240" s="8"/>
      <c r="U240" s="8"/>
      <c r="V240" s="8"/>
      <c r="W240" s="8"/>
      <c r="X240" s="8"/>
      <c r="Y240" s="8"/>
      <c r="Z240" s="8"/>
      <c r="AA240" s="8"/>
      <c r="AB240" s="8"/>
      <c r="AC240" s="8"/>
      <c r="AD240" s="8"/>
      <c r="AE240" s="8"/>
      <c r="AF240" s="8"/>
    </row>
    <row r="241" spans="16:32">
      <c r="P241" s="8"/>
      <c r="Q241" s="8"/>
      <c r="R241" s="8"/>
      <c r="S241" s="8"/>
      <c r="T241" s="8"/>
      <c r="U241" s="8"/>
      <c r="V241" s="8"/>
      <c r="W241" s="8"/>
      <c r="X241" s="8"/>
      <c r="Y241" s="8"/>
      <c r="Z241" s="8"/>
      <c r="AA241" s="8"/>
      <c r="AB241" s="8"/>
      <c r="AC241" s="8"/>
      <c r="AD241" s="8"/>
      <c r="AE241" s="8"/>
      <c r="AF241" s="8"/>
    </row>
    <row r="242" spans="16:32">
      <c r="P242" s="8"/>
      <c r="Q242" s="8"/>
      <c r="R242" s="8"/>
      <c r="S242" s="8"/>
      <c r="T242" s="8"/>
      <c r="U242" s="8"/>
      <c r="V242" s="8"/>
      <c r="W242" s="8"/>
      <c r="X242" s="8"/>
      <c r="Y242" s="8"/>
      <c r="Z242" s="8"/>
      <c r="AA242" s="8"/>
      <c r="AB242" s="8"/>
      <c r="AC242" s="8"/>
      <c r="AD242" s="8"/>
      <c r="AE242" s="8"/>
      <c r="AF242" s="8"/>
    </row>
    <row r="243" spans="16:32">
      <c r="P243" s="8"/>
      <c r="Q243" s="8"/>
      <c r="R243" s="8"/>
      <c r="S243" s="8"/>
      <c r="T243" s="8"/>
      <c r="U243" s="8"/>
      <c r="V243" s="8"/>
      <c r="W243" s="8"/>
      <c r="X243" s="8"/>
      <c r="Y243" s="8"/>
      <c r="Z243" s="8"/>
      <c r="AA243" s="8"/>
      <c r="AB243" s="8"/>
      <c r="AC243" s="8"/>
      <c r="AD243" s="8"/>
      <c r="AE243" s="8"/>
      <c r="AF243" s="8"/>
    </row>
    <row r="244" spans="16:32">
      <c r="P244" s="8"/>
      <c r="Q244" s="8"/>
      <c r="R244" s="8"/>
      <c r="S244" s="8"/>
      <c r="T244" s="8"/>
      <c r="U244" s="8"/>
      <c r="V244" s="8"/>
      <c r="W244" s="8"/>
      <c r="X244" s="8"/>
      <c r="Y244" s="8"/>
      <c r="Z244" s="8"/>
      <c r="AA244" s="8"/>
      <c r="AB244" s="8"/>
      <c r="AC244" s="8"/>
      <c r="AD244" s="8"/>
      <c r="AE244" s="8"/>
      <c r="AF244" s="8"/>
    </row>
    <row r="245" spans="16:32">
      <c r="P245" s="8"/>
      <c r="Q245" s="8"/>
      <c r="R245" s="8"/>
      <c r="S245" s="8"/>
      <c r="T245" s="8"/>
      <c r="U245" s="8"/>
      <c r="V245" s="8"/>
      <c r="W245" s="8"/>
      <c r="X245" s="8"/>
      <c r="Y245" s="8"/>
      <c r="Z245" s="8"/>
      <c r="AA245" s="8"/>
      <c r="AB245" s="8"/>
      <c r="AC245" s="8"/>
      <c r="AD245" s="8"/>
      <c r="AE245" s="8"/>
      <c r="AF245" s="8"/>
    </row>
    <row r="246" spans="16:32">
      <c r="P246" s="8"/>
      <c r="Q246" s="8"/>
      <c r="R246" s="8"/>
      <c r="S246" s="8"/>
      <c r="T246" s="8"/>
      <c r="U246" s="8"/>
      <c r="V246" s="8"/>
      <c r="W246" s="8"/>
      <c r="X246" s="8"/>
      <c r="Y246" s="8"/>
      <c r="Z246" s="8"/>
      <c r="AA246" s="8"/>
      <c r="AB246" s="8"/>
      <c r="AC246" s="8"/>
      <c r="AD246" s="8"/>
      <c r="AE246" s="8"/>
      <c r="AF246" s="8"/>
    </row>
    <row r="247" spans="16:32">
      <c r="P247" s="8"/>
      <c r="Q247" s="8"/>
      <c r="R247" s="8"/>
      <c r="S247" s="8"/>
      <c r="T247" s="8"/>
      <c r="U247" s="8"/>
      <c r="V247" s="8"/>
      <c r="W247" s="8"/>
      <c r="X247" s="8"/>
      <c r="Y247" s="8"/>
      <c r="Z247" s="8"/>
      <c r="AA247" s="8"/>
      <c r="AB247" s="8"/>
      <c r="AC247" s="8"/>
      <c r="AD247" s="8"/>
      <c r="AE247" s="8"/>
      <c r="AF247" s="8"/>
    </row>
    <row r="248" spans="16:32">
      <c r="P248" s="8"/>
      <c r="Q248" s="8"/>
      <c r="R248" s="8"/>
      <c r="S248" s="8"/>
      <c r="T248" s="8"/>
      <c r="U248" s="8"/>
      <c r="V248" s="8"/>
      <c r="W248" s="8"/>
      <c r="X248" s="8"/>
      <c r="Y248" s="8"/>
      <c r="Z248" s="8"/>
      <c r="AA248" s="8"/>
      <c r="AB248" s="8"/>
      <c r="AC248" s="8"/>
      <c r="AD248" s="8"/>
      <c r="AE248" s="8"/>
      <c r="AF248" s="8"/>
    </row>
    <row r="249" spans="16:32">
      <c r="P249" s="8"/>
      <c r="Q249" s="8"/>
      <c r="R249" s="8"/>
      <c r="S249" s="8"/>
      <c r="T249" s="8"/>
      <c r="U249" s="8"/>
      <c r="V249" s="8"/>
      <c r="W249" s="8"/>
      <c r="X249" s="8"/>
      <c r="Y249" s="8"/>
      <c r="Z249" s="8"/>
      <c r="AA249" s="8"/>
      <c r="AB249" s="8"/>
      <c r="AC249" s="8"/>
      <c r="AD249" s="8"/>
      <c r="AE249" s="8"/>
      <c r="AF249" s="8"/>
    </row>
    <row r="250" spans="16:32">
      <c r="P250" s="8"/>
      <c r="Q250" s="8"/>
      <c r="R250" s="8"/>
      <c r="S250" s="8"/>
      <c r="T250" s="8"/>
      <c r="U250" s="8"/>
      <c r="V250" s="8"/>
      <c r="W250" s="8"/>
      <c r="X250" s="8"/>
      <c r="Y250" s="8"/>
      <c r="Z250" s="8"/>
      <c r="AA250" s="8"/>
      <c r="AB250" s="8"/>
      <c r="AC250" s="8"/>
      <c r="AD250" s="8"/>
      <c r="AE250" s="8"/>
      <c r="AF250" s="8"/>
    </row>
    <row r="251" spans="16:32">
      <c r="P251" s="8"/>
      <c r="Q251" s="8"/>
      <c r="R251" s="8"/>
      <c r="S251" s="8"/>
      <c r="T251" s="8"/>
      <c r="U251" s="8"/>
      <c r="V251" s="8"/>
      <c r="W251" s="8"/>
      <c r="X251" s="8"/>
      <c r="Y251" s="8"/>
      <c r="Z251" s="8"/>
      <c r="AA251" s="8"/>
      <c r="AB251" s="8"/>
      <c r="AC251" s="8"/>
      <c r="AD251" s="8"/>
      <c r="AE251" s="8"/>
      <c r="AF251" s="8"/>
    </row>
    <row r="252" spans="16:32">
      <c r="P252" s="8"/>
      <c r="Q252" s="8"/>
      <c r="R252" s="8"/>
      <c r="S252" s="8"/>
      <c r="T252" s="8"/>
      <c r="U252" s="8"/>
      <c r="V252" s="8"/>
      <c r="W252" s="8"/>
      <c r="X252" s="8"/>
      <c r="Y252" s="8"/>
      <c r="Z252" s="8"/>
      <c r="AA252" s="8"/>
      <c r="AB252" s="8"/>
      <c r="AC252" s="8"/>
      <c r="AD252" s="8"/>
      <c r="AE252" s="8"/>
      <c r="AF252" s="8"/>
    </row>
    <row r="253" spans="16:32">
      <c r="P253" s="8"/>
      <c r="Q253" s="8"/>
      <c r="R253" s="8"/>
      <c r="S253" s="8"/>
      <c r="T253" s="8"/>
      <c r="U253" s="8"/>
      <c r="V253" s="8"/>
      <c r="W253" s="8"/>
      <c r="X253" s="8"/>
      <c r="Y253" s="8"/>
      <c r="Z253" s="8"/>
      <c r="AA253" s="8"/>
      <c r="AB253" s="8"/>
      <c r="AC253" s="8"/>
      <c r="AD253" s="8"/>
      <c r="AE253" s="8"/>
      <c r="AF253" s="8"/>
    </row>
    <row r="254" spans="16:32">
      <c r="P254" s="8"/>
      <c r="Q254" s="8"/>
      <c r="R254" s="8"/>
      <c r="S254" s="8"/>
      <c r="T254" s="8"/>
      <c r="U254" s="8"/>
      <c r="V254" s="8"/>
      <c r="W254" s="8"/>
      <c r="X254" s="8"/>
      <c r="Y254" s="8"/>
      <c r="Z254" s="8"/>
      <c r="AA254" s="8"/>
      <c r="AB254" s="8"/>
      <c r="AC254" s="8"/>
      <c r="AD254" s="8"/>
      <c r="AE254" s="8"/>
      <c r="AF254" s="8"/>
    </row>
    <row r="255" spans="16:32">
      <c r="P255" s="8"/>
      <c r="Q255" s="8"/>
      <c r="R255" s="8"/>
      <c r="S255" s="8"/>
      <c r="T255" s="8"/>
      <c r="U255" s="8"/>
      <c r="V255" s="8"/>
      <c r="W255" s="8"/>
      <c r="X255" s="8"/>
      <c r="Y255" s="8"/>
      <c r="Z255" s="8"/>
      <c r="AA255" s="8"/>
      <c r="AB255" s="8"/>
      <c r="AC255" s="8"/>
      <c r="AD255" s="8"/>
      <c r="AE255" s="8"/>
      <c r="AF255" s="8"/>
    </row>
    <row r="256" spans="16:32">
      <c r="P256" s="8"/>
      <c r="Q256" s="8"/>
      <c r="R256" s="8"/>
      <c r="S256" s="8"/>
      <c r="T256" s="8"/>
      <c r="U256" s="8"/>
      <c r="V256" s="8"/>
      <c r="W256" s="8"/>
      <c r="X256" s="8"/>
      <c r="Y256" s="8"/>
      <c r="Z256" s="8"/>
      <c r="AA256" s="8"/>
      <c r="AB256" s="8"/>
      <c r="AC256" s="8"/>
      <c r="AD256" s="8"/>
      <c r="AE256" s="8"/>
      <c r="AF256" s="8"/>
    </row>
    <row r="257" spans="16:32">
      <c r="P257" s="8"/>
      <c r="Q257" s="8"/>
      <c r="R257" s="8"/>
      <c r="S257" s="8"/>
      <c r="T257" s="8"/>
      <c r="U257" s="8"/>
      <c r="V257" s="8"/>
      <c r="W257" s="8"/>
      <c r="X257" s="8"/>
      <c r="Y257" s="8"/>
      <c r="Z257" s="8"/>
      <c r="AA257" s="8"/>
      <c r="AB257" s="8"/>
      <c r="AC257" s="8"/>
      <c r="AD257" s="8"/>
      <c r="AE257" s="8"/>
      <c r="AF257" s="8"/>
    </row>
    <row r="258" spans="16:32">
      <c r="P258" s="8"/>
      <c r="Q258" s="8"/>
      <c r="R258" s="8"/>
      <c r="S258" s="8"/>
      <c r="T258" s="8"/>
      <c r="U258" s="8"/>
      <c r="V258" s="8"/>
      <c r="W258" s="8"/>
      <c r="X258" s="8"/>
      <c r="Y258" s="8"/>
      <c r="Z258" s="8"/>
      <c r="AA258" s="8"/>
      <c r="AB258" s="8"/>
      <c r="AC258" s="8"/>
      <c r="AD258" s="8"/>
      <c r="AE258" s="8"/>
      <c r="AF258" s="8"/>
    </row>
    <row r="259" spans="16:32">
      <c r="P259" s="8"/>
      <c r="Q259" s="8"/>
      <c r="R259" s="8"/>
      <c r="S259" s="8"/>
      <c r="T259" s="8"/>
      <c r="U259" s="8"/>
      <c r="V259" s="8"/>
      <c r="W259" s="8"/>
      <c r="X259" s="8"/>
      <c r="Y259" s="8"/>
      <c r="Z259" s="8"/>
      <c r="AA259" s="8"/>
      <c r="AB259" s="8"/>
      <c r="AC259" s="8"/>
      <c r="AD259" s="8"/>
      <c r="AE259" s="8"/>
      <c r="AF259" s="8"/>
    </row>
    <row r="260" spans="16:32">
      <c r="P260" s="8"/>
      <c r="Q260" s="8"/>
      <c r="R260" s="8"/>
      <c r="S260" s="8"/>
      <c r="T260" s="8"/>
      <c r="U260" s="8"/>
      <c r="V260" s="8"/>
      <c r="W260" s="8"/>
      <c r="X260" s="8"/>
      <c r="Y260" s="8"/>
      <c r="Z260" s="8"/>
      <c r="AA260" s="8"/>
      <c r="AB260" s="8"/>
      <c r="AC260" s="8"/>
      <c r="AD260" s="8"/>
      <c r="AE260" s="8"/>
      <c r="AF260" s="8"/>
    </row>
    <row r="261" spans="16:32">
      <c r="P261" s="8"/>
      <c r="Q261" s="8"/>
      <c r="R261" s="8"/>
      <c r="S261" s="8"/>
      <c r="T261" s="8"/>
      <c r="U261" s="8"/>
      <c r="V261" s="8"/>
      <c r="W261" s="8"/>
      <c r="X261" s="8"/>
      <c r="Y261" s="8"/>
      <c r="Z261" s="8"/>
      <c r="AA261" s="8"/>
      <c r="AB261" s="8"/>
      <c r="AC261" s="8"/>
      <c r="AD261" s="8"/>
      <c r="AE261" s="8"/>
      <c r="AF261" s="8"/>
    </row>
    <row r="262" spans="16:32">
      <c r="P262" s="8"/>
      <c r="Q262" s="8"/>
      <c r="R262" s="8"/>
      <c r="S262" s="8"/>
      <c r="T262" s="8"/>
      <c r="U262" s="8"/>
      <c r="V262" s="8"/>
      <c r="W262" s="8"/>
      <c r="X262" s="8"/>
      <c r="Y262" s="8"/>
      <c r="Z262" s="8"/>
      <c r="AA262" s="8"/>
      <c r="AB262" s="8"/>
      <c r="AC262" s="8"/>
      <c r="AD262" s="8"/>
      <c r="AE262" s="8"/>
      <c r="AF262" s="8"/>
    </row>
    <row r="263" spans="16:32">
      <c r="P263" s="8"/>
      <c r="Q263" s="8"/>
      <c r="R263" s="8"/>
      <c r="S263" s="8"/>
      <c r="T263" s="8"/>
      <c r="U263" s="8"/>
      <c r="V263" s="8"/>
      <c r="W263" s="8"/>
      <c r="X263" s="8"/>
      <c r="Y263" s="8"/>
      <c r="Z263" s="8"/>
      <c r="AA263" s="8"/>
      <c r="AB263" s="8"/>
      <c r="AC263" s="8"/>
      <c r="AD263" s="8"/>
      <c r="AE263" s="8"/>
      <c r="AF263" s="8"/>
    </row>
    <row r="264" spans="16:32">
      <c r="P264" s="8"/>
      <c r="Q264" s="8"/>
      <c r="R264" s="8"/>
      <c r="S264" s="8"/>
      <c r="T264" s="8"/>
      <c r="U264" s="8"/>
      <c r="V264" s="8"/>
      <c r="W264" s="8"/>
      <c r="X264" s="8"/>
      <c r="Y264" s="8"/>
      <c r="Z264" s="8"/>
      <c r="AA264" s="8"/>
      <c r="AB264" s="8"/>
      <c r="AC264" s="8"/>
      <c r="AD264" s="8"/>
      <c r="AE264" s="8"/>
      <c r="AF264" s="8"/>
    </row>
    <row r="265" spans="16:32">
      <c r="P265" s="8"/>
      <c r="Q265" s="8"/>
      <c r="R265" s="8"/>
      <c r="S265" s="8"/>
      <c r="T265" s="8"/>
      <c r="U265" s="8"/>
      <c r="V265" s="8"/>
      <c r="W265" s="8"/>
      <c r="X265" s="8"/>
      <c r="Y265" s="8"/>
      <c r="Z265" s="8"/>
      <c r="AA265" s="8"/>
      <c r="AB265" s="8"/>
      <c r="AC265" s="8"/>
      <c r="AD265" s="8"/>
      <c r="AE265" s="8"/>
      <c r="AF265" s="8"/>
    </row>
    <row r="266" spans="16:32">
      <c r="P266" s="8"/>
      <c r="Q266" s="8"/>
      <c r="R266" s="8"/>
      <c r="S266" s="8"/>
      <c r="T266" s="8"/>
      <c r="U266" s="8"/>
      <c r="V266" s="8"/>
      <c r="W266" s="8"/>
      <c r="X266" s="8"/>
      <c r="Y266" s="8"/>
      <c r="Z266" s="8"/>
      <c r="AA266" s="8"/>
      <c r="AB266" s="8"/>
      <c r="AC266" s="8"/>
      <c r="AD266" s="8"/>
      <c r="AE266" s="8"/>
      <c r="AF266" s="8"/>
    </row>
    <row r="267" spans="16:32">
      <c r="P267" s="8"/>
      <c r="Q267" s="8"/>
      <c r="R267" s="8"/>
      <c r="S267" s="8"/>
      <c r="T267" s="8"/>
      <c r="U267" s="8"/>
      <c r="V267" s="8"/>
      <c r="W267" s="8"/>
      <c r="X267" s="8"/>
      <c r="Y267" s="8"/>
      <c r="Z267" s="8"/>
      <c r="AA267" s="8"/>
      <c r="AB267" s="8"/>
      <c r="AC267" s="8"/>
      <c r="AD267" s="8"/>
      <c r="AE267" s="8"/>
      <c r="AF267" s="8"/>
    </row>
    <row r="268" spans="16:32">
      <c r="P268" s="8"/>
      <c r="Q268" s="8"/>
      <c r="R268" s="8"/>
      <c r="S268" s="8"/>
      <c r="T268" s="8"/>
      <c r="U268" s="8"/>
      <c r="V268" s="8"/>
      <c r="W268" s="8"/>
      <c r="X268" s="8"/>
      <c r="Y268" s="8"/>
      <c r="Z268" s="8"/>
      <c r="AA268" s="8"/>
      <c r="AB268" s="8"/>
      <c r="AC268" s="8"/>
      <c r="AD268" s="8"/>
      <c r="AE268" s="8"/>
      <c r="AF268" s="8"/>
    </row>
    <row r="269" spans="16:32">
      <c r="P269" s="8"/>
      <c r="Q269" s="8"/>
      <c r="R269" s="8"/>
      <c r="S269" s="8"/>
      <c r="T269" s="8"/>
      <c r="U269" s="8"/>
      <c r="V269" s="8"/>
      <c r="W269" s="8"/>
      <c r="X269" s="8"/>
      <c r="Y269" s="8"/>
      <c r="Z269" s="8"/>
      <c r="AA269" s="8"/>
      <c r="AB269" s="8"/>
      <c r="AC269" s="8"/>
      <c r="AD269" s="8"/>
      <c r="AE269" s="8"/>
      <c r="AF269" s="8"/>
    </row>
    <row r="270" spans="16:32">
      <c r="P270" s="8"/>
      <c r="Q270" s="8"/>
      <c r="R270" s="8"/>
      <c r="S270" s="8"/>
      <c r="T270" s="8"/>
      <c r="U270" s="8"/>
      <c r="V270" s="8"/>
      <c r="W270" s="8"/>
      <c r="X270" s="8"/>
      <c r="Y270" s="8"/>
      <c r="Z270" s="8"/>
      <c r="AA270" s="8"/>
      <c r="AB270" s="8"/>
      <c r="AC270" s="8"/>
      <c r="AD270" s="8"/>
      <c r="AE270" s="8"/>
      <c r="AF270" s="8"/>
    </row>
    <row r="271" spans="16:32">
      <c r="P271" s="8"/>
      <c r="Q271" s="8"/>
      <c r="R271" s="8"/>
      <c r="S271" s="8"/>
      <c r="T271" s="8"/>
      <c r="U271" s="8"/>
      <c r="V271" s="8"/>
      <c r="W271" s="8"/>
      <c r="X271" s="8"/>
      <c r="Y271" s="8"/>
      <c r="Z271" s="8"/>
      <c r="AA271" s="8"/>
      <c r="AB271" s="8"/>
      <c r="AC271" s="8"/>
      <c r="AD271" s="8"/>
      <c r="AE271" s="8"/>
      <c r="AF271" s="8"/>
    </row>
    <row r="272" spans="16:32">
      <c r="P272" s="8"/>
      <c r="Q272" s="8"/>
      <c r="R272" s="8"/>
      <c r="S272" s="8"/>
      <c r="T272" s="8"/>
      <c r="U272" s="8"/>
      <c r="V272" s="8"/>
      <c r="W272" s="8"/>
      <c r="X272" s="8"/>
      <c r="Y272" s="8"/>
      <c r="Z272" s="8"/>
      <c r="AA272" s="8"/>
      <c r="AB272" s="8"/>
      <c r="AC272" s="8"/>
      <c r="AD272" s="8"/>
      <c r="AE272" s="8"/>
      <c r="AF272" s="8"/>
    </row>
    <row r="273" spans="16:32">
      <c r="P273" s="8"/>
      <c r="Q273" s="8"/>
      <c r="R273" s="8"/>
      <c r="S273" s="8"/>
      <c r="T273" s="8"/>
      <c r="U273" s="8"/>
      <c r="V273" s="8"/>
      <c r="W273" s="8"/>
      <c r="X273" s="8"/>
      <c r="Y273" s="8"/>
      <c r="Z273" s="8"/>
      <c r="AA273" s="8"/>
      <c r="AB273" s="8"/>
      <c r="AC273" s="8"/>
      <c r="AD273" s="8"/>
      <c r="AE273" s="8"/>
      <c r="AF273" s="8"/>
    </row>
    <row r="274" spans="16:32">
      <c r="P274" s="8"/>
      <c r="Q274" s="8"/>
      <c r="R274" s="8"/>
      <c r="S274" s="8"/>
      <c r="T274" s="8"/>
      <c r="U274" s="8"/>
      <c r="V274" s="8"/>
      <c r="W274" s="8"/>
      <c r="X274" s="8"/>
      <c r="Y274" s="8"/>
      <c r="Z274" s="8"/>
      <c r="AA274" s="8"/>
      <c r="AB274" s="8"/>
      <c r="AC274" s="8"/>
      <c r="AD274" s="8"/>
      <c r="AE274" s="8"/>
      <c r="AF274" s="8"/>
    </row>
    <row r="275" spans="16:32">
      <c r="P275" s="8"/>
      <c r="Q275" s="8"/>
      <c r="R275" s="8"/>
      <c r="S275" s="8"/>
      <c r="T275" s="8"/>
      <c r="U275" s="8"/>
      <c r="V275" s="8"/>
      <c r="W275" s="8"/>
      <c r="X275" s="8"/>
      <c r="Y275" s="8"/>
      <c r="Z275" s="8"/>
      <c r="AA275" s="8"/>
      <c r="AB275" s="8"/>
      <c r="AC275" s="8"/>
      <c r="AD275" s="8"/>
      <c r="AE275" s="8"/>
      <c r="AF275" s="8"/>
    </row>
    <row r="276" spans="16:32">
      <c r="P276" s="8"/>
      <c r="Q276" s="8"/>
      <c r="R276" s="8"/>
      <c r="S276" s="8"/>
      <c r="T276" s="8"/>
      <c r="U276" s="8"/>
      <c r="V276" s="8"/>
      <c r="W276" s="8"/>
      <c r="X276" s="8"/>
      <c r="Y276" s="8"/>
      <c r="Z276" s="8"/>
      <c r="AA276" s="8"/>
      <c r="AB276" s="8"/>
      <c r="AC276" s="8"/>
      <c r="AD276" s="8"/>
      <c r="AE276" s="8"/>
      <c r="AF276" s="8"/>
    </row>
    <row r="277" spans="16:32">
      <c r="P277" s="8"/>
      <c r="Q277" s="8"/>
      <c r="R277" s="8"/>
      <c r="S277" s="8"/>
      <c r="T277" s="8"/>
      <c r="U277" s="8"/>
      <c r="V277" s="8"/>
      <c r="W277" s="8"/>
      <c r="X277" s="8"/>
      <c r="Y277" s="8"/>
      <c r="Z277" s="8"/>
      <c r="AA277" s="8"/>
      <c r="AB277" s="8"/>
      <c r="AC277" s="8"/>
      <c r="AD277" s="8"/>
      <c r="AE277" s="8"/>
      <c r="AF277" s="8"/>
    </row>
    <row r="278" spans="16:32">
      <c r="P278" s="8"/>
      <c r="Q278" s="8"/>
      <c r="R278" s="8"/>
      <c r="S278" s="8"/>
      <c r="T278" s="8"/>
      <c r="U278" s="8"/>
      <c r="V278" s="8"/>
      <c r="W278" s="8"/>
      <c r="X278" s="8"/>
      <c r="Y278" s="8"/>
      <c r="Z278" s="8"/>
      <c r="AA278" s="8"/>
      <c r="AB278" s="8"/>
      <c r="AC278" s="8"/>
      <c r="AD278" s="8"/>
      <c r="AE278" s="8"/>
      <c r="AF278" s="8"/>
    </row>
    <row r="279" spans="16:32">
      <c r="P279" s="8"/>
      <c r="Q279" s="8"/>
      <c r="R279" s="8"/>
      <c r="S279" s="8"/>
      <c r="T279" s="8"/>
      <c r="U279" s="8"/>
      <c r="V279" s="8"/>
      <c r="W279" s="8"/>
      <c r="X279" s="8"/>
      <c r="Y279" s="8"/>
      <c r="Z279" s="8"/>
      <c r="AA279" s="8"/>
      <c r="AB279" s="8"/>
      <c r="AC279" s="8"/>
      <c r="AD279" s="8"/>
      <c r="AE279" s="8"/>
      <c r="AF279" s="8"/>
    </row>
    <row r="280" spans="16:32">
      <c r="P280" s="8"/>
      <c r="Q280" s="8"/>
      <c r="R280" s="8"/>
      <c r="S280" s="8"/>
      <c r="T280" s="8"/>
      <c r="U280" s="8"/>
      <c r="V280" s="8"/>
      <c r="W280" s="8"/>
      <c r="X280" s="8"/>
      <c r="Y280" s="8"/>
      <c r="Z280" s="8"/>
      <c r="AA280" s="8"/>
      <c r="AB280" s="8"/>
      <c r="AC280" s="8"/>
      <c r="AD280" s="8"/>
      <c r="AE280" s="8"/>
      <c r="AF280" s="8"/>
    </row>
    <row r="281" spans="16:32">
      <c r="P281" s="8"/>
      <c r="Q281" s="8"/>
      <c r="R281" s="8"/>
      <c r="S281" s="8"/>
      <c r="T281" s="8"/>
      <c r="U281" s="8"/>
      <c r="V281" s="8"/>
      <c r="W281" s="8"/>
      <c r="X281" s="8"/>
      <c r="Y281" s="8"/>
      <c r="Z281" s="8"/>
      <c r="AA281" s="8"/>
      <c r="AB281" s="8"/>
      <c r="AC281" s="8"/>
      <c r="AD281" s="8"/>
      <c r="AE281" s="8"/>
      <c r="AF281" s="8"/>
    </row>
    <row r="282" spans="16:32">
      <c r="P282" s="8"/>
      <c r="Q282" s="8"/>
      <c r="R282" s="8"/>
      <c r="S282" s="8"/>
      <c r="T282" s="8"/>
      <c r="U282" s="8"/>
      <c r="V282" s="8"/>
      <c r="W282" s="8"/>
      <c r="X282" s="8"/>
      <c r="Y282" s="8"/>
      <c r="Z282" s="8"/>
      <c r="AA282" s="8"/>
      <c r="AB282" s="8"/>
      <c r="AC282" s="8"/>
      <c r="AD282" s="8"/>
      <c r="AE282" s="8"/>
      <c r="AF282" s="8"/>
    </row>
    <row r="283" spans="16:32">
      <c r="P283" s="8"/>
      <c r="Q283" s="8"/>
      <c r="R283" s="8"/>
      <c r="S283" s="8"/>
      <c r="T283" s="8"/>
      <c r="U283" s="8"/>
      <c r="V283" s="8"/>
      <c r="W283" s="8"/>
      <c r="X283" s="8"/>
      <c r="Y283" s="8"/>
      <c r="Z283" s="8"/>
      <c r="AA283" s="8"/>
      <c r="AB283" s="8"/>
      <c r="AC283" s="8"/>
      <c r="AD283" s="8"/>
      <c r="AE283" s="8"/>
      <c r="AF283" s="8"/>
    </row>
    <row r="284" spans="16:32">
      <c r="P284" s="8"/>
      <c r="Q284" s="8"/>
      <c r="R284" s="8"/>
      <c r="S284" s="8"/>
      <c r="T284" s="8"/>
      <c r="U284" s="8"/>
      <c r="V284" s="8"/>
      <c r="W284" s="8"/>
      <c r="X284" s="8"/>
      <c r="Y284" s="8"/>
      <c r="Z284" s="8"/>
      <c r="AA284" s="8"/>
      <c r="AB284" s="8"/>
      <c r="AC284" s="8"/>
      <c r="AD284" s="8"/>
      <c r="AE284" s="8"/>
      <c r="AF284" s="8"/>
    </row>
    <row r="285" spans="16:32">
      <c r="P285" s="8"/>
      <c r="Q285" s="8"/>
      <c r="R285" s="8"/>
      <c r="S285" s="8"/>
      <c r="T285" s="8"/>
      <c r="U285" s="8"/>
      <c r="V285" s="8"/>
      <c r="W285" s="8"/>
      <c r="X285" s="8"/>
      <c r="Y285" s="8"/>
      <c r="Z285" s="8"/>
      <c r="AA285" s="8"/>
      <c r="AB285" s="8"/>
      <c r="AC285" s="8"/>
      <c r="AD285" s="8"/>
      <c r="AE285" s="8"/>
      <c r="AF285" s="8"/>
    </row>
    <row r="286" spans="16:32">
      <c r="P286" s="8"/>
      <c r="Q286" s="8"/>
      <c r="R286" s="8"/>
      <c r="S286" s="8"/>
      <c r="T286" s="8"/>
      <c r="U286" s="8"/>
      <c r="V286" s="8"/>
      <c r="W286" s="8"/>
      <c r="X286" s="8"/>
      <c r="Y286" s="8"/>
      <c r="Z286" s="8"/>
      <c r="AA286" s="8"/>
      <c r="AB286" s="8"/>
      <c r="AC286" s="8"/>
      <c r="AD286" s="8"/>
      <c r="AE286" s="8"/>
      <c r="AF286" s="8"/>
    </row>
    <row r="287" spans="16:32">
      <c r="P287" s="8"/>
      <c r="Q287" s="8"/>
      <c r="R287" s="8"/>
      <c r="S287" s="8"/>
      <c r="T287" s="8"/>
      <c r="U287" s="8"/>
      <c r="V287" s="8"/>
      <c r="W287" s="8"/>
      <c r="X287" s="8"/>
      <c r="Y287" s="8"/>
      <c r="Z287" s="8"/>
      <c r="AA287" s="8"/>
      <c r="AB287" s="8"/>
      <c r="AC287" s="8"/>
      <c r="AD287" s="8"/>
      <c r="AE287" s="8"/>
      <c r="AF287" s="8"/>
    </row>
    <row r="288" spans="16:32">
      <c r="P288" s="8"/>
      <c r="Q288" s="8"/>
      <c r="R288" s="8"/>
      <c r="S288" s="8"/>
      <c r="T288" s="8"/>
      <c r="U288" s="8"/>
      <c r="V288" s="8"/>
      <c r="W288" s="8"/>
      <c r="X288" s="8"/>
      <c r="Y288" s="8"/>
      <c r="Z288" s="8"/>
      <c r="AA288" s="8"/>
      <c r="AB288" s="8"/>
      <c r="AC288" s="8"/>
      <c r="AD288" s="8"/>
      <c r="AE288" s="8"/>
      <c r="AF288" s="8"/>
    </row>
    <row r="289" spans="16:32">
      <c r="P289" s="8"/>
      <c r="Q289" s="8"/>
      <c r="R289" s="8"/>
      <c r="S289" s="8"/>
      <c r="T289" s="8"/>
      <c r="U289" s="8"/>
      <c r="V289" s="8"/>
      <c r="W289" s="8"/>
      <c r="X289" s="8"/>
      <c r="Y289" s="8"/>
      <c r="Z289" s="8"/>
      <c r="AA289" s="8"/>
      <c r="AB289" s="8"/>
      <c r="AC289" s="8"/>
      <c r="AD289" s="8"/>
      <c r="AE289" s="8"/>
      <c r="AF289" s="8"/>
    </row>
    <row r="290" spans="16:32">
      <c r="P290" s="8"/>
      <c r="Q290" s="8"/>
      <c r="R290" s="8"/>
      <c r="S290" s="8"/>
      <c r="T290" s="8"/>
      <c r="U290" s="8"/>
      <c r="V290" s="8"/>
      <c r="W290" s="8"/>
      <c r="X290" s="8"/>
      <c r="Y290" s="8"/>
      <c r="Z290" s="8"/>
      <c r="AA290" s="8"/>
      <c r="AB290" s="8"/>
      <c r="AC290" s="8"/>
      <c r="AD290" s="8"/>
      <c r="AE290" s="8"/>
      <c r="AF290" s="8"/>
    </row>
    <row r="291" spans="16:32">
      <c r="P291" s="8"/>
      <c r="Q291" s="8"/>
      <c r="R291" s="8"/>
      <c r="S291" s="8"/>
      <c r="T291" s="8"/>
      <c r="U291" s="8"/>
      <c r="V291" s="8"/>
      <c r="W291" s="8"/>
      <c r="X291" s="8"/>
      <c r="Y291" s="8"/>
      <c r="Z291" s="8"/>
      <c r="AA291" s="8"/>
      <c r="AB291" s="8"/>
      <c r="AC291" s="8"/>
      <c r="AD291" s="8"/>
      <c r="AE291" s="8"/>
      <c r="AF291" s="8"/>
    </row>
    <row r="292" spans="16:32">
      <c r="P292" s="8"/>
      <c r="Q292" s="8"/>
      <c r="R292" s="8"/>
      <c r="S292" s="8"/>
      <c r="T292" s="8"/>
      <c r="U292" s="8"/>
      <c r="V292" s="8"/>
      <c r="W292" s="8"/>
      <c r="X292" s="8"/>
      <c r="Y292" s="8"/>
      <c r="Z292" s="8"/>
      <c r="AA292" s="8"/>
      <c r="AB292" s="8"/>
      <c r="AC292" s="8"/>
      <c r="AD292" s="8"/>
      <c r="AE292" s="8"/>
      <c r="AF292" s="8"/>
    </row>
    <row r="293" spans="16:32">
      <c r="P293" s="8"/>
      <c r="Q293" s="8"/>
      <c r="R293" s="8"/>
      <c r="S293" s="8"/>
      <c r="T293" s="8"/>
      <c r="U293" s="8"/>
      <c r="V293" s="8"/>
      <c r="W293" s="8"/>
      <c r="X293" s="8"/>
      <c r="Y293" s="8"/>
      <c r="Z293" s="8"/>
      <c r="AA293" s="8"/>
      <c r="AB293" s="8"/>
      <c r="AC293" s="8"/>
      <c r="AD293" s="8"/>
      <c r="AE293" s="8"/>
      <c r="AF293" s="8"/>
    </row>
    <row r="294" spans="16:32">
      <c r="P294" s="8"/>
      <c r="Q294" s="8"/>
      <c r="R294" s="8"/>
      <c r="S294" s="8"/>
      <c r="T294" s="8"/>
      <c r="U294" s="8"/>
      <c r="V294" s="8"/>
      <c r="W294" s="8"/>
      <c r="X294" s="8"/>
      <c r="Y294" s="8"/>
      <c r="Z294" s="8"/>
      <c r="AA294" s="8"/>
      <c r="AB294" s="8"/>
      <c r="AC294" s="8"/>
      <c r="AD294" s="8"/>
      <c r="AE294" s="8"/>
      <c r="AF294" s="8"/>
    </row>
    <row r="295" spans="16:32">
      <c r="P295" s="8"/>
      <c r="Q295" s="8"/>
      <c r="R295" s="8"/>
      <c r="S295" s="8"/>
      <c r="T295" s="8"/>
      <c r="U295" s="8"/>
      <c r="V295" s="8"/>
      <c r="W295" s="8"/>
      <c r="X295" s="8"/>
      <c r="Y295" s="8"/>
      <c r="Z295" s="8"/>
      <c r="AA295" s="8"/>
      <c r="AB295" s="8"/>
      <c r="AC295" s="8"/>
      <c r="AD295" s="8"/>
      <c r="AE295" s="8"/>
      <c r="AF295" s="8"/>
    </row>
    <row r="296" spans="16:32">
      <c r="P296" s="8"/>
      <c r="Q296" s="8"/>
      <c r="R296" s="8"/>
      <c r="S296" s="8"/>
      <c r="T296" s="8"/>
      <c r="U296" s="8"/>
      <c r="V296" s="8"/>
      <c r="W296" s="8"/>
      <c r="X296" s="8"/>
      <c r="Y296" s="8"/>
      <c r="Z296" s="8"/>
      <c r="AA296" s="8"/>
      <c r="AB296" s="8"/>
      <c r="AC296" s="8"/>
      <c r="AD296" s="8"/>
      <c r="AE296" s="8"/>
      <c r="AF296" s="8"/>
    </row>
    <row r="297" spans="16:32">
      <c r="P297" s="8"/>
      <c r="Q297" s="8"/>
      <c r="R297" s="8"/>
      <c r="S297" s="8"/>
      <c r="T297" s="8"/>
      <c r="U297" s="8"/>
      <c r="V297" s="8"/>
      <c r="W297" s="8"/>
      <c r="X297" s="8"/>
      <c r="Y297" s="8"/>
      <c r="Z297" s="8"/>
      <c r="AA297" s="8"/>
      <c r="AB297" s="8"/>
      <c r="AC297" s="8"/>
      <c r="AD297" s="8"/>
      <c r="AE297" s="8"/>
      <c r="AF297" s="8"/>
    </row>
    <row r="298" spans="16:32">
      <c r="P298" s="8"/>
      <c r="Q298" s="8"/>
      <c r="R298" s="8"/>
      <c r="S298" s="8"/>
      <c r="T298" s="8"/>
      <c r="U298" s="8"/>
      <c r="V298" s="8"/>
      <c r="W298" s="8"/>
      <c r="X298" s="8"/>
      <c r="Y298" s="8"/>
      <c r="Z298" s="8"/>
      <c r="AA298" s="8"/>
      <c r="AB298" s="8"/>
      <c r="AC298" s="8"/>
      <c r="AD298" s="8"/>
      <c r="AE298" s="8"/>
      <c r="AF298" s="8"/>
    </row>
    <row r="299" spans="16:32">
      <c r="P299" s="8"/>
      <c r="Q299" s="8"/>
      <c r="R299" s="8"/>
      <c r="S299" s="8"/>
      <c r="T299" s="8"/>
      <c r="U299" s="8"/>
      <c r="V299" s="8"/>
      <c r="W299" s="8"/>
      <c r="X299" s="8"/>
      <c r="Y299" s="8"/>
      <c r="Z299" s="8"/>
      <c r="AA299" s="8"/>
      <c r="AB299" s="8"/>
      <c r="AC299" s="8"/>
      <c r="AD299" s="8"/>
      <c r="AE299" s="8"/>
      <c r="AF299" s="8"/>
    </row>
    <row r="300" spans="16:32">
      <c r="P300" s="8"/>
      <c r="Q300" s="8"/>
      <c r="R300" s="8"/>
      <c r="S300" s="8"/>
      <c r="T300" s="8"/>
      <c r="U300" s="8"/>
      <c r="V300" s="8"/>
      <c r="W300" s="8"/>
      <c r="X300" s="8"/>
      <c r="Y300" s="8"/>
      <c r="Z300" s="8"/>
      <c r="AA300" s="8"/>
      <c r="AB300" s="8"/>
      <c r="AC300" s="8"/>
      <c r="AD300" s="8"/>
      <c r="AE300" s="8"/>
      <c r="AF300" s="8"/>
    </row>
    <row r="301" spans="16:32">
      <c r="P301" s="8"/>
      <c r="Q301" s="8"/>
      <c r="R301" s="8"/>
      <c r="S301" s="8"/>
      <c r="T301" s="8"/>
      <c r="U301" s="8"/>
      <c r="V301" s="8"/>
      <c r="W301" s="8"/>
      <c r="X301" s="8"/>
      <c r="Y301" s="8"/>
      <c r="Z301" s="8"/>
      <c r="AA301" s="8"/>
      <c r="AB301" s="8"/>
      <c r="AC301" s="8"/>
      <c r="AD301" s="8"/>
      <c r="AE301" s="8"/>
      <c r="AF301" s="8"/>
    </row>
    <row r="302" spans="16:32">
      <c r="P302" s="8"/>
      <c r="Q302" s="8"/>
      <c r="R302" s="8"/>
      <c r="S302" s="8"/>
      <c r="T302" s="8"/>
      <c r="U302" s="8"/>
      <c r="V302" s="8"/>
      <c r="W302" s="8"/>
      <c r="X302" s="8"/>
      <c r="Y302" s="8"/>
      <c r="Z302" s="8"/>
      <c r="AA302" s="8"/>
      <c r="AB302" s="8"/>
      <c r="AC302" s="8"/>
      <c r="AD302" s="8"/>
      <c r="AE302" s="8"/>
      <c r="AF302" s="8"/>
    </row>
    <row r="303" spans="16:32">
      <c r="P303" s="8"/>
      <c r="Q303" s="8"/>
      <c r="R303" s="8"/>
      <c r="S303" s="8"/>
      <c r="T303" s="8"/>
      <c r="U303" s="8"/>
      <c r="V303" s="8"/>
      <c r="W303" s="8"/>
      <c r="X303" s="8"/>
      <c r="Y303" s="8"/>
      <c r="Z303" s="8"/>
      <c r="AA303" s="8"/>
      <c r="AB303" s="8"/>
      <c r="AC303" s="8"/>
      <c r="AD303" s="8"/>
      <c r="AE303" s="8"/>
      <c r="AF303" s="8"/>
    </row>
    <row r="304" spans="16:32">
      <c r="P304" s="8"/>
      <c r="Q304" s="8"/>
      <c r="R304" s="8"/>
      <c r="S304" s="8"/>
      <c r="T304" s="8"/>
      <c r="U304" s="8"/>
      <c r="V304" s="8"/>
      <c r="W304" s="8"/>
      <c r="X304" s="8"/>
      <c r="Y304" s="8"/>
      <c r="Z304" s="8"/>
      <c r="AA304" s="8"/>
      <c r="AB304" s="8"/>
      <c r="AC304" s="8"/>
      <c r="AD304" s="8"/>
      <c r="AE304" s="8"/>
      <c r="AF304" s="8"/>
    </row>
    <row r="305" spans="16:32">
      <c r="P305" s="8"/>
      <c r="Q305" s="8"/>
      <c r="R305" s="8"/>
      <c r="S305" s="8"/>
      <c r="T305" s="8"/>
      <c r="U305" s="8"/>
      <c r="V305" s="8"/>
      <c r="W305" s="8"/>
      <c r="X305" s="8"/>
      <c r="Y305" s="8"/>
      <c r="Z305" s="8"/>
      <c r="AA305" s="8"/>
      <c r="AB305" s="8"/>
      <c r="AC305" s="8"/>
      <c r="AD305" s="8"/>
      <c r="AE305" s="8"/>
      <c r="AF305" s="8"/>
    </row>
    <row r="306" spans="16:32">
      <c r="P306" s="8"/>
      <c r="Q306" s="8"/>
      <c r="R306" s="8"/>
      <c r="S306" s="8"/>
      <c r="T306" s="8"/>
      <c r="U306" s="8"/>
      <c r="V306" s="8"/>
      <c r="W306" s="8"/>
      <c r="X306" s="8"/>
      <c r="Y306" s="8"/>
      <c r="Z306" s="8"/>
      <c r="AA306" s="8"/>
      <c r="AB306" s="8"/>
      <c r="AC306" s="8"/>
      <c r="AD306" s="8"/>
      <c r="AE306" s="8"/>
      <c r="AF306" s="8"/>
    </row>
    <row r="307" spans="16:32">
      <c r="P307" s="8"/>
      <c r="Q307" s="8"/>
      <c r="R307" s="8"/>
      <c r="S307" s="8"/>
      <c r="T307" s="8"/>
      <c r="U307" s="8"/>
      <c r="V307" s="8"/>
      <c r="W307" s="8"/>
      <c r="X307" s="8"/>
      <c r="Y307" s="8"/>
      <c r="Z307" s="8"/>
      <c r="AA307" s="8"/>
      <c r="AB307" s="8"/>
      <c r="AC307" s="8"/>
      <c r="AD307" s="8"/>
      <c r="AE307" s="8"/>
      <c r="AF307" s="8"/>
    </row>
    <row r="308" spans="16:32">
      <c r="P308" s="8"/>
      <c r="Q308" s="8"/>
      <c r="R308" s="8"/>
      <c r="S308" s="8"/>
      <c r="T308" s="8"/>
      <c r="U308" s="8"/>
      <c r="V308" s="8"/>
      <c r="W308" s="8"/>
      <c r="X308" s="8"/>
      <c r="Y308" s="8"/>
      <c r="Z308" s="8"/>
      <c r="AA308" s="8"/>
      <c r="AB308" s="8"/>
      <c r="AC308" s="8"/>
      <c r="AD308" s="8"/>
      <c r="AE308" s="8"/>
      <c r="AF308" s="8"/>
    </row>
    <row r="309" spans="16:32">
      <c r="P309" s="8"/>
      <c r="Q309" s="8"/>
      <c r="R309" s="8"/>
      <c r="S309" s="8"/>
      <c r="T309" s="8"/>
      <c r="U309" s="8"/>
      <c r="V309" s="8"/>
      <c r="W309" s="8"/>
      <c r="X309" s="8"/>
      <c r="Y309" s="8"/>
      <c r="Z309" s="8"/>
      <c r="AA309" s="8"/>
      <c r="AB309" s="8"/>
      <c r="AC309" s="8"/>
      <c r="AD309" s="8"/>
      <c r="AE309" s="8"/>
      <c r="AF309" s="8"/>
    </row>
    <row r="310" spans="16:32">
      <c r="P310" s="8"/>
      <c r="Q310" s="8"/>
      <c r="R310" s="8"/>
      <c r="S310" s="8"/>
      <c r="T310" s="8"/>
      <c r="U310" s="8"/>
      <c r="V310" s="8"/>
      <c r="W310" s="8"/>
      <c r="X310" s="8"/>
      <c r="Y310" s="8"/>
      <c r="Z310" s="8"/>
      <c r="AA310" s="8"/>
      <c r="AB310" s="8"/>
      <c r="AC310" s="8"/>
      <c r="AD310" s="8"/>
      <c r="AE310" s="8"/>
      <c r="AF310" s="8"/>
    </row>
    <row r="311" spans="16:32">
      <c r="P311" s="8"/>
      <c r="Q311" s="8"/>
      <c r="R311" s="8"/>
      <c r="S311" s="8"/>
      <c r="T311" s="8"/>
      <c r="U311" s="8"/>
      <c r="V311" s="8"/>
      <c r="W311" s="8"/>
      <c r="X311" s="8"/>
      <c r="Y311" s="8"/>
      <c r="Z311" s="8"/>
      <c r="AA311" s="8"/>
      <c r="AB311" s="8"/>
      <c r="AC311" s="8"/>
      <c r="AD311" s="8"/>
      <c r="AE311" s="8"/>
      <c r="AF311" s="8"/>
    </row>
    <row r="312" spans="16:32">
      <c r="P312" s="8"/>
      <c r="Q312" s="8"/>
      <c r="R312" s="8"/>
      <c r="S312" s="8"/>
      <c r="T312" s="8"/>
      <c r="U312" s="8"/>
      <c r="V312" s="8"/>
      <c r="W312" s="8"/>
      <c r="X312" s="8"/>
      <c r="Y312" s="8"/>
      <c r="Z312" s="8"/>
      <c r="AA312" s="8"/>
      <c r="AB312" s="8"/>
      <c r="AC312" s="8"/>
      <c r="AD312" s="8"/>
      <c r="AE312" s="8"/>
      <c r="AF312" s="8"/>
    </row>
    <row r="313" spans="16:32">
      <c r="P313" s="8"/>
      <c r="Q313" s="8"/>
      <c r="R313" s="8"/>
      <c r="S313" s="8"/>
      <c r="T313" s="8"/>
      <c r="U313" s="8"/>
      <c r="V313" s="8"/>
      <c r="W313" s="8"/>
      <c r="X313" s="8"/>
      <c r="Y313" s="8"/>
      <c r="Z313" s="8"/>
      <c r="AA313" s="8"/>
      <c r="AB313" s="8"/>
      <c r="AC313" s="8"/>
      <c r="AD313" s="8"/>
      <c r="AE313" s="8"/>
      <c r="AF313" s="8"/>
    </row>
    <row r="314" spans="16:32">
      <c r="P314" s="8"/>
      <c r="Q314" s="8"/>
      <c r="R314" s="8"/>
      <c r="S314" s="8"/>
      <c r="T314" s="8"/>
      <c r="U314" s="8"/>
      <c r="V314" s="8"/>
      <c r="W314" s="8"/>
      <c r="X314" s="8"/>
      <c r="Y314" s="8"/>
      <c r="Z314" s="8"/>
      <c r="AA314" s="8"/>
      <c r="AB314" s="8"/>
      <c r="AC314" s="8"/>
      <c r="AD314" s="8"/>
      <c r="AE314" s="8"/>
      <c r="AF314" s="8"/>
    </row>
    <row r="315" spans="16:32">
      <c r="P315" s="8"/>
      <c r="Q315" s="8"/>
      <c r="R315" s="8"/>
      <c r="S315" s="8"/>
      <c r="T315" s="8"/>
      <c r="U315" s="8"/>
      <c r="V315" s="8"/>
      <c r="W315" s="8"/>
      <c r="X315" s="8"/>
      <c r="Y315" s="8"/>
      <c r="Z315" s="8"/>
      <c r="AA315" s="8"/>
      <c r="AB315" s="8"/>
      <c r="AC315" s="8"/>
      <c r="AD315" s="8"/>
      <c r="AE315" s="8"/>
      <c r="AF315" s="8"/>
    </row>
    <row r="316" spans="16:32">
      <c r="P316" s="8"/>
      <c r="Q316" s="8"/>
      <c r="R316" s="8"/>
      <c r="S316" s="8"/>
      <c r="T316" s="8"/>
      <c r="U316" s="8"/>
      <c r="V316" s="8"/>
      <c r="W316" s="8"/>
      <c r="X316" s="8"/>
      <c r="Y316" s="8"/>
      <c r="Z316" s="8"/>
      <c r="AA316" s="8"/>
      <c r="AB316" s="8"/>
      <c r="AC316" s="8"/>
      <c r="AD316" s="8"/>
      <c r="AE316" s="8"/>
      <c r="AF316" s="8"/>
    </row>
    <row r="317" spans="16:32">
      <c r="P317" s="8"/>
      <c r="Q317" s="8"/>
      <c r="R317" s="8"/>
      <c r="S317" s="8"/>
      <c r="T317" s="8"/>
      <c r="U317" s="8"/>
      <c r="V317" s="8"/>
      <c r="W317" s="8"/>
      <c r="X317" s="8"/>
      <c r="Y317" s="8"/>
      <c r="Z317" s="8"/>
      <c r="AA317" s="8"/>
      <c r="AB317" s="8"/>
      <c r="AC317" s="8"/>
      <c r="AD317" s="8"/>
      <c r="AE317" s="8"/>
      <c r="AF317" s="8"/>
    </row>
    <row r="318" spans="16:32">
      <c r="P318" s="8"/>
      <c r="Q318" s="8"/>
      <c r="R318" s="8"/>
      <c r="S318" s="8"/>
      <c r="T318" s="8"/>
      <c r="U318" s="8"/>
      <c r="V318" s="8"/>
      <c r="W318" s="8"/>
      <c r="X318" s="8"/>
      <c r="Y318" s="8"/>
      <c r="Z318" s="8"/>
      <c r="AA318" s="8"/>
      <c r="AB318" s="8"/>
      <c r="AC318" s="8"/>
      <c r="AD318" s="8"/>
      <c r="AE318" s="8"/>
      <c r="AF318" s="8"/>
    </row>
    <row r="319" spans="16:32">
      <c r="P319" s="8"/>
      <c r="Q319" s="8"/>
      <c r="R319" s="8"/>
      <c r="S319" s="8"/>
      <c r="T319" s="8"/>
      <c r="U319" s="8"/>
      <c r="V319" s="8"/>
      <c r="W319" s="8"/>
      <c r="X319" s="8"/>
      <c r="Y319" s="8"/>
      <c r="Z319" s="8"/>
      <c r="AA319" s="8"/>
      <c r="AB319" s="8"/>
      <c r="AC319" s="8"/>
      <c r="AD319" s="8"/>
      <c r="AE319" s="8"/>
      <c r="AF319" s="8"/>
    </row>
    <row r="320" spans="16:32">
      <c r="P320" s="8"/>
      <c r="Q320" s="8"/>
      <c r="R320" s="8"/>
      <c r="S320" s="8"/>
      <c r="T320" s="8"/>
      <c r="U320" s="8"/>
      <c r="V320" s="8"/>
      <c r="W320" s="8"/>
      <c r="X320" s="8"/>
      <c r="Y320" s="8"/>
      <c r="Z320" s="8"/>
      <c r="AA320" s="8"/>
      <c r="AB320" s="8"/>
      <c r="AC320" s="8"/>
      <c r="AD320" s="8"/>
      <c r="AE320" s="8"/>
      <c r="AF320" s="8"/>
    </row>
    <row r="321" spans="16:32">
      <c r="P321" s="8"/>
      <c r="Q321" s="8"/>
      <c r="R321" s="8"/>
      <c r="S321" s="8"/>
      <c r="T321" s="8"/>
      <c r="U321" s="8"/>
      <c r="V321" s="8"/>
      <c r="W321" s="8"/>
      <c r="X321" s="8"/>
      <c r="Y321" s="8"/>
      <c r="Z321" s="8"/>
      <c r="AA321" s="8"/>
      <c r="AB321" s="8"/>
      <c r="AC321" s="8"/>
      <c r="AD321" s="8"/>
      <c r="AE321" s="8"/>
      <c r="AF321" s="8"/>
    </row>
    <row r="322" spans="16:32">
      <c r="P322" s="8"/>
      <c r="Q322" s="8"/>
      <c r="R322" s="8"/>
      <c r="S322" s="8"/>
      <c r="T322" s="8"/>
      <c r="U322" s="8"/>
      <c r="V322" s="8"/>
      <c r="W322" s="8"/>
      <c r="X322" s="8"/>
      <c r="Y322" s="8"/>
      <c r="Z322" s="8"/>
      <c r="AA322" s="8"/>
      <c r="AB322" s="8"/>
      <c r="AC322" s="8"/>
      <c r="AD322" s="8"/>
      <c r="AE322" s="8"/>
      <c r="AF322" s="8"/>
    </row>
    <row r="323" spans="16:32">
      <c r="P323" s="8"/>
      <c r="Q323" s="8"/>
      <c r="R323" s="8"/>
      <c r="S323" s="8"/>
      <c r="T323" s="8"/>
      <c r="U323" s="8"/>
      <c r="V323" s="8"/>
      <c r="W323" s="8"/>
      <c r="X323" s="8"/>
      <c r="Y323" s="8"/>
      <c r="Z323" s="8"/>
      <c r="AA323" s="8"/>
      <c r="AB323" s="8"/>
      <c r="AC323" s="8"/>
      <c r="AD323" s="8"/>
      <c r="AE323" s="8"/>
      <c r="AF323" s="8"/>
    </row>
    <row r="324" spans="16:32">
      <c r="P324" s="8"/>
      <c r="Q324" s="8"/>
      <c r="R324" s="8"/>
      <c r="S324" s="8"/>
      <c r="T324" s="8"/>
      <c r="U324" s="8"/>
      <c r="V324" s="8"/>
      <c r="W324" s="8"/>
      <c r="X324" s="8"/>
      <c r="Y324" s="8"/>
      <c r="Z324" s="8"/>
      <c r="AA324" s="8"/>
      <c r="AB324" s="8"/>
      <c r="AC324" s="8"/>
      <c r="AD324" s="8"/>
      <c r="AE324" s="8"/>
      <c r="AF324" s="8"/>
    </row>
    <row r="325" spans="16:32">
      <c r="P325" s="8"/>
      <c r="Q325" s="8"/>
      <c r="R325" s="8"/>
      <c r="S325" s="8"/>
      <c r="T325" s="8"/>
      <c r="U325" s="8"/>
      <c r="V325" s="8"/>
      <c r="W325" s="8"/>
      <c r="X325" s="8"/>
      <c r="Y325" s="8"/>
      <c r="Z325" s="8"/>
      <c r="AA325" s="8"/>
      <c r="AB325" s="8"/>
      <c r="AC325" s="8"/>
      <c r="AD325" s="8"/>
      <c r="AE325" s="8"/>
      <c r="AF325" s="8"/>
    </row>
    <row r="326" spans="16:32">
      <c r="P326" s="8"/>
      <c r="Q326" s="8"/>
      <c r="R326" s="8"/>
      <c r="S326" s="8"/>
      <c r="T326" s="8"/>
      <c r="U326" s="8"/>
      <c r="V326" s="8"/>
      <c r="W326" s="8"/>
      <c r="X326" s="8"/>
      <c r="Y326" s="8"/>
      <c r="Z326" s="8"/>
      <c r="AA326" s="8"/>
      <c r="AB326" s="8"/>
      <c r="AC326" s="8"/>
      <c r="AD326" s="8"/>
      <c r="AE326" s="8"/>
      <c r="AF326" s="8"/>
    </row>
    <row r="327" spans="16:32">
      <c r="P327" s="8"/>
      <c r="Q327" s="8"/>
      <c r="R327" s="8"/>
      <c r="S327" s="8"/>
      <c r="T327" s="8"/>
      <c r="U327" s="8"/>
      <c r="V327" s="8"/>
      <c r="W327" s="8"/>
      <c r="X327" s="8"/>
      <c r="Y327" s="8"/>
      <c r="Z327" s="8"/>
      <c r="AA327" s="8"/>
      <c r="AB327" s="8"/>
      <c r="AC327" s="8"/>
      <c r="AD327" s="8"/>
      <c r="AE327" s="8"/>
      <c r="AF327" s="8"/>
    </row>
    <row r="328" spans="16:32">
      <c r="P328" s="8"/>
      <c r="Q328" s="8"/>
      <c r="R328" s="8"/>
      <c r="S328" s="8"/>
      <c r="T328" s="8"/>
      <c r="U328" s="8"/>
      <c r="V328" s="8"/>
      <c r="W328" s="8"/>
      <c r="X328" s="8"/>
      <c r="Y328" s="8"/>
      <c r="Z328" s="8"/>
      <c r="AA328" s="8"/>
      <c r="AB328" s="8"/>
      <c r="AC328" s="8"/>
      <c r="AD328" s="8"/>
      <c r="AE328" s="8"/>
      <c r="AF328" s="8"/>
    </row>
    <row r="329" spans="16:32">
      <c r="P329" s="8"/>
      <c r="Q329" s="8"/>
      <c r="R329" s="8"/>
      <c r="S329" s="8"/>
      <c r="T329" s="8"/>
      <c r="U329" s="8"/>
      <c r="V329" s="8"/>
      <c r="W329" s="8"/>
      <c r="X329" s="8"/>
      <c r="Y329" s="8"/>
      <c r="Z329" s="8"/>
      <c r="AA329" s="8"/>
      <c r="AB329" s="8"/>
      <c r="AC329" s="8"/>
      <c r="AD329" s="8"/>
      <c r="AE329" s="8"/>
      <c r="AF329" s="8"/>
    </row>
    <row r="330" spans="16:32">
      <c r="P330" s="8"/>
      <c r="Q330" s="8"/>
      <c r="R330" s="8"/>
      <c r="S330" s="8"/>
      <c r="T330" s="8"/>
      <c r="U330" s="8"/>
      <c r="V330" s="8"/>
      <c r="W330" s="8"/>
      <c r="X330" s="8"/>
      <c r="Y330" s="8"/>
      <c r="Z330" s="8"/>
      <c r="AA330" s="8"/>
      <c r="AB330" s="8"/>
      <c r="AC330" s="8"/>
      <c r="AD330" s="8"/>
      <c r="AE330" s="8"/>
      <c r="AF330" s="8"/>
    </row>
    <row r="331" spans="16:32">
      <c r="P331" s="8"/>
      <c r="Q331" s="8"/>
      <c r="R331" s="8"/>
      <c r="S331" s="8"/>
      <c r="T331" s="8"/>
      <c r="U331" s="8"/>
      <c r="V331" s="8"/>
      <c r="W331" s="8"/>
      <c r="X331" s="8"/>
      <c r="Y331" s="8"/>
      <c r="Z331" s="8"/>
      <c r="AA331" s="8"/>
      <c r="AB331" s="8"/>
      <c r="AC331" s="8"/>
      <c r="AD331" s="8"/>
      <c r="AE331" s="8"/>
      <c r="AF331" s="8"/>
    </row>
    <row r="332" spans="16:32">
      <c r="P332" s="8"/>
      <c r="Q332" s="8"/>
      <c r="R332" s="8"/>
      <c r="S332" s="8"/>
      <c r="T332" s="8"/>
      <c r="U332" s="8"/>
      <c r="V332" s="8"/>
      <c r="W332" s="8"/>
      <c r="X332" s="8"/>
      <c r="Y332" s="8"/>
      <c r="Z332" s="8"/>
      <c r="AA332" s="8"/>
      <c r="AB332" s="8"/>
      <c r="AC332" s="8"/>
      <c r="AD332" s="8"/>
      <c r="AE332" s="8"/>
      <c r="AF332" s="8"/>
    </row>
    <row r="333" spans="16:32">
      <c r="P333" s="8"/>
      <c r="Q333" s="8"/>
      <c r="R333" s="8"/>
      <c r="S333" s="8"/>
      <c r="T333" s="8"/>
      <c r="U333" s="8"/>
      <c r="V333" s="8"/>
      <c r="W333" s="8"/>
      <c r="X333" s="8"/>
      <c r="Y333" s="8"/>
      <c r="Z333" s="8"/>
      <c r="AA333" s="8"/>
      <c r="AB333" s="8"/>
      <c r="AC333" s="8"/>
      <c r="AD333" s="8"/>
      <c r="AE333" s="8"/>
      <c r="AF333" s="8"/>
    </row>
    <row r="334" spans="16:32">
      <c r="P334" s="8"/>
      <c r="Q334" s="8"/>
      <c r="R334" s="8"/>
      <c r="S334" s="8"/>
      <c r="T334" s="8"/>
      <c r="U334" s="8"/>
      <c r="V334" s="8"/>
      <c r="W334" s="8"/>
      <c r="X334" s="8"/>
      <c r="Y334" s="8"/>
      <c r="Z334" s="8"/>
      <c r="AA334" s="8"/>
      <c r="AB334" s="8"/>
      <c r="AC334" s="8"/>
      <c r="AD334" s="8"/>
      <c r="AE334" s="8"/>
      <c r="AF334" s="8"/>
    </row>
    <row r="335" spans="16:32">
      <c r="P335" s="8"/>
      <c r="Q335" s="8"/>
      <c r="R335" s="8"/>
      <c r="S335" s="8"/>
      <c r="T335" s="8"/>
      <c r="U335" s="8"/>
      <c r="V335" s="8"/>
      <c r="W335" s="8"/>
      <c r="X335" s="8"/>
      <c r="Y335" s="8"/>
      <c r="Z335" s="8"/>
      <c r="AA335" s="8"/>
      <c r="AB335" s="8"/>
      <c r="AC335" s="8"/>
      <c r="AD335" s="8"/>
      <c r="AE335" s="8"/>
      <c r="AF335" s="8"/>
    </row>
    <row r="336" spans="16:32">
      <c r="P336" s="8"/>
      <c r="Q336" s="8"/>
      <c r="R336" s="8"/>
      <c r="S336" s="8"/>
      <c r="T336" s="8"/>
      <c r="U336" s="8"/>
      <c r="V336" s="8"/>
      <c r="W336" s="8"/>
      <c r="X336" s="8"/>
      <c r="Y336" s="8"/>
      <c r="Z336" s="8"/>
      <c r="AA336" s="8"/>
      <c r="AB336" s="8"/>
      <c r="AC336" s="8"/>
      <c r="AD336" s="8"/>
      <c r="AE336" s="8"/>
      <c r="AF336" s="8"/>
    </row>
    <row r="337" spans="16:32">
      <c r="P337" s="8"/>
      <c r="Q337" s="8"/>
      <c r="R337" s="8"/>
      <c r="S337" s="8"/>
      <c r="T337" s="8"/>
      <c r="U337" s="8"/>
      <c r="V337" s="8"/>
      <c r="W337" s="8"/>
      <c r="X337" s="8"/>
      <c r="Y337" s="8"/>
      <c r="Z337" s="8"/>
      <c r="AA337" s="8"/>
      <c r="AB337" s="8"/>
      <c r="AC337" s="8"/>
      <c r="AD337" s="8"/>
      <c r="AE337" s="8"/>
      <c r="AF337" s="8"/>
    </row>
    <row r="338" spans="16:32">
      <c r="P338" s="8"/>
      <c r="Q338" s="8"/>
      <c r="R338" s="8"/>
      <c r="S338" s="8"/>
      <c r="T338" s="8"/>
      <c r="U338" s="8"/>
      <c r="V338" s="8"/>
      <c r="W338" s="8"/>
      <c r="X338" s="8"/>
      <c r="Y338" s="8"/>
      <c r="Z338" s="8"/>
      <c r="AA338" s="8"/>
      <c r="AB338" s="8"/>
      <c r="AC338" s="8"/>
      <c r="AD338" s="8"/>
      <c r="AE338" s="8"/>
      <c r="AF338" s="8"/>
    </row>
    <row r="339" spans="16:32">
      <c r="P339" s="8"/>
      <c r="Q339" s="8"/>
      <c r="R339" s="8"/>
      <c r="S339" s="8"/>
      <c r="T339" s="8"/>
      <c r="U339" s="8"/>
      <c r="V339" s="8"/>
      <c r="W339" s="8"/>
      <c r="X339" s="8"/>
      <c r="Y339" s="8"/>
      <c r="Z339" s="8"/>
      <c r="AA339" s="8"/>
      <c r="AB339" s="8"/>
      <c r="AC339" s="8"/>
      <c r="AD339" s="8"/>
      <c r="AE339" s="8"/>
      <c r="AF339" s="8"/>
    </row>
    <row r="340" spans="16:32">
      <c r="P340" s="8"/>
      <c r="Q340" s="8"/>
      <c r="R340" s="8"/>
      <c r="S340" s="8"/>
      <c r="T340" s="8"/>
      <c r="U340" s="8"/>
      <c r="V340" s="8"/>
      <c r="W340" s="8"/>
      <c r="X340" s="8"/>
      <c r="Y340" s="8"/>
      <c r="Z340" s="8"/>
      <c r="AA340" s="8"/>
      <c r="AB340" s="8"/>
      <c r="AC340" s="8"/>
      <c r="AD340" s="8"/>
      <c r="AE340" s="8"/>
      <c r="AF340" s="8"/>
    </row>
    <row r="341" spans="16:32">
      <c r="P341" s="8"/>
      <c r="Q341" s="8"/>
      <c r="R341" s="8"/>
      <c r="S341" s="8"/>
      <c r="T341" s="8"/>
      <c r="U341" s="8"/>
      <c r="V341" s="8"/>
      <c r="W341" s="8"/>
      <c r="X341" s="8"/>
      <c r="Y341" s="8"/>
      <c r="Z341" s="8"/>
      <c r="AA341" s="8"/>
      <c r="AB341" s="8"/>
      <c r="AC341" s="8"/>
      <c r="AD341" s="8"/>
      <c r="AE341" s="8"/>
      <c r="AF341" s="8"/>
    </row>
    <row r="342" spans="16:32">
      <c r="P342" s="8"/>
      <c r="Q342" s="8"/>
      <c r="R342" s="8"/>
      <c r="S342" s="8"/>
      <c r="T342" s="8"/>
      <c r="U342" s="8"/>
      <c r="V342" s="8"/>
      <c r="W342" s="8"/>
      <c r="X342" s="8"/>
      <c r="Y342" s="8"/>
      <c r="Z342" s="8"/>
      <c r="AA342" s="8"/>
      <c r="AB342" s="8"/>
      <c r="AC342" s="8"/>
      <c r="AD342" s="8"/>
      <c r="AE342" s="8"/>
      <c r="AF342" s="8"/>
    </row>
    <row r="343" spans="16:32">
      <c r="P343" s="8"/>
      <c r="Q343" s="8"/>
      <c r="R343" s="8"/>
      <c r="S343" s="8"/>
      <c r="T343" s="8"/>
      <c r="U343" s="8"/>
      <c r="V343" s="8"/>
      <c r="W343" s="8"/>
      <c r="X343" s="8"/>
      <c r="Y343" s="8"/>
      <c r="Z343" s="8"/>
      <c r="AA343" s="8"/>
      <c r="AB343" s="8"/>
      <c r="AC343" s="8"/>
      <c r="AD343" s="8"/>
      <c r="AE343" s="8"/>
      <c r="AF343" s="8"/>
    </row>
    <row r="344" spans="16:32">
      <c r="P344" s="8"/>
      <c r="Q344" s="8"/>
      <c r="R344" s="8"/>
      <c r="S344" s="8"/>
      <c r="T344" s="8"/>
      <c r="U344" s="8"/>
      <c r="V344" s="8"/>
      <c r="W344" s="8"/>
      <c r="X344" s="8"/>
      <c r="Y344" s="8"/>
      <c r="Z344" s="8"/>
      <c r="AA344" s="8"/>
      <c r="AB344" s="8"/>
      <c r="AC344" s="8"/>
      <c r="AD344" s="8"/>
      <c r="AE344" s="8"/>
      <c r="AF344" s="8"/>
    </row>
    <row r="345" spans="16:32">
      <c r="P345" s="8"/>
      <c r="Q345" s="8"/>
      <c r="R345" s="8"/>
      <c r="S345" s="8"/>
      <c r="T345" s="8"/>
      <c r="U345" s="8"/>
      <c r="V345" s="8"/>
      <c r="W345" s="8"/>
      <c r="X345" s="8"/>
      <c r="Y345" s="8"/>
      <c r="Z345" s="8"/>
      <c r="AA345" s="8"/>
      <c r="AB345" s="8"/>
      <c r="AC345" s="8"/>
      <c r="AD345" s="8"/>
      <c r="AE345" s="8"/>
      <c r="AF345" s="8"/>
    </row>
    <row r="346" spans="16:32">
      <c r="P346" s="8"/>
      <c r="Q346" s="8"/>
      <c r="R346" s="8"/>
      <c r="S346" s="8"/>
      <c r="T346" s="8"/>
      <c r="U346" s="8"/>
      <c r="V346" s="8"/>
      <c r="W346" s="8"/>
      <c r="X346" s="8"/>
      <c r="Y346" s="8"/>
      <c r="Z346" s="8"/>
      <c r="AA346" s="8"/>
      <c r="AB346" s="8"/>
      <c r="AC346" s="8"/>
      <c r="AD346" s="8"/>
      <c r="AE346" s="8"/>
      <c r="AF346" s="8"/>
    </row>
    <row r="347" spans="16:32">
      <c r="P347" s="8"/>
      <c r="Q347" s="8"/>
      <c r="R347" s="8"/>
      <c r="S347" s="8"/>
      <c r="T347" s="8"/>
      <c r="U347" s="8"/>
      <c r="V347" s="8"/>
      <c r="W347" s="8"/>
      <c r="X347" s="8"/>
      <c r="Y347" s="8"/>
      <c r="Z347" s="8"/>
      <c r="AA347" s="8"/>
      <c r="AB347" s="8"/>
      <c r="AC347" s="8"/>
      <c r="AD347" s="8"/>
      <c r="AE347" s="8"/>
      <c r="AF347" s="8"/>
    </row>
    <row r="348" spans="16:32">
      <c r="P348" s="8"/>
      <c r="Q348" s="8"/>
      <c r="R348" s="8"/>
      <c r="S348" s="8"/>
      <c r="T348" s="8"/>
      <c r="U348" s="8"/>
      <c r="V348" s="8"/>
      <c r="W348" s="8"/>
      <c r="X348" s="8"/>
      <c r="Y348" s="8"/>
      <c r="Z348" s="8"/>
      <c r="AA348" s="8"/>
      <c r="AB348" s="8"/>
      <c r="AC348" s="8"/>
      <c r="AD348" s="8"/>
      <c r="AE348" s="8"/>
      <c r="AF348" s="8"/>
    </row>
    <row r="349" spans="16:32">
      <c r="P349" s="8"/>
      <c r="Q349" s="8"/>
      <c r="R349" s="8"/>
      <c r="S349" s="8"/>
      <c r="T349" s="8"/>
      <c r="U349" s="8"/>
      <c r="V349" s="8"/>
      <c r="W349" s="8"/>
      <c r="X349" s="8"/>
      <c r="Y349" s="8"/>
      <c r="Z349" s="8"/>
      <c r="AA349" s="8"/>
      <c r="AB349" s="8"/>
      <c r="AC349" s="8"/>
      <c r="AD349" s="8"/>
      <c r="AE349" s="8"/>
      <c r="AF349" s="8"/>
    </row>
    <row r="350" spans="16:32">
      <c r="P350" s="8"/>
      <c r="Q350" s="8"/>
      <c r="R350" s="8"/>
      <c r="S350" s="8"/>
      <c r="T350" s="8"/>
      <c r="U350" s="8"/>
      <c r="V350" s="8"/>
      <c r="W350" s="8"/>
      <c r="X350" s="8"/>
      <c r="Y350" s="8"/>
      <c r="Z350" s="8"/>
      <c r="AA350" s="8"/>
      <c r="AB350" s="8"/>
      <c r="AC350" s="8"/>
      <c r="AD350" s="8"/>
      <c r="AE350" s="8"/>
      <c r="AF350" s="8"/>
    </row>
    <row r="351" spans="16:32">
      <c r="P351" s="8"/>
      <c r="Q351" s="8"/>
      <c r="R351" s="8"/>
      <c r="S351" s="8"/>
      <c r="T351" s="8"/>
      <c r="U351" s="8"/>
      <c r="V351" s="8"/>
      <c r="W351" s="8"/>
      <c r="X351" s="8"/>
      <c r="Y351" s="8"/>
      <c r="Z351" s="8"/>
      <c r="AA351" s="8"/>
      <c r="AB351" s="8"/>
      <c r="AC351" s="8"/>
      <c r="AD351" s="8"/>
      <c r="AE351" s="8"/>
      <c r="AF351" s="8"/>
    </row>
    <row r="352" spans="16:32">
      <c r="P352" s="8"/>
      <c r="Q352" s="8"/>
      <c r="R352" s="8"/>
      <c r="S352" s="8"/>
      <c r="T352" s="8"/>
      <c r="U352" s="8"/>
      <c r="V352" s="8"/>
      <c r="W352" s="8"/>
      <c r="X352" s="8"/>
      <c r="Y352" s="8"/>
      <c r="Z352" s="8"/>
      <c r="AA352" s="8"/>
      <c r="AB352" s="8"/>
      <c r="AC352" s="8"/>
      <c r="AD352" s="8"/>
      <c r="AE352" s="8"/>
      <c r="AF352" s="8"/>
    </row>
    <row r="353" spans="16:32">
      <c r="P353" s="8"/>
      <c r="Q353" s="8"/>
      <c r="R353" s="8"/>
      <c r="S353" s="8"/>
      <c r="T353" s="8"/>
      <c r="U353" s="8"/>
      <c r="V353" s="8"/>
      <c r="W353" s="8"/>
      <c r="X353" s="8"/>
      <c r="Y353" s="8"/>
      <c r="Z353" s="8"/>
      <c r="AA353" s="8"/>
      <c r="AB353" s="8"/>
      <c r="AC353" s="8"/>
      <c r="AD353" s="8"/>
      <c r="AE353" s="8"/>
      <c r="AF353" s="8"/>
    </row>
    <row r="354" spans="16:32">
      <c r="P354" s="8"/>
      <c r="Q354" s="8"/>
      <c r="R354" s="8"/>
      <c r="S354" s="8"/>
      <c r="T354" s="8"/>
      <c r="U354" s="8"/>
      <c r="V354" s="8"/>
      <c r="W354" s="8"/>
      <c r="X354" s="8"/>
      <c r="Y354" s="8"/>
      <c r="Z354" s="8"/>
      <c r="AA354" s="8"/>
      <c r="AB354" s="8"/>
      <c r="AC354" s="8"/>
      <c r="AD354" s="8"/>
      <c r="AE354" s="8"/>
      <c r="AF354" s="8"/>
    </row>
    <row r="355" spans="16:32">
      <c r="P355" s="8"/>
      <c r="Q355" s="8"/>
      <c r="R355" s="8"/>
      <c r="S355" s="8"/>
      <c r="T355" s="8"/>
      <c r="U355" s="8"/>
      <c r="V355" s="8"/>
      <c r="W355" s="8"/>
      <c r="X355" s="8"/>
      <c r="Y355" s="8"/>
      <c r="Z355" s="8"/>
      <c r="AA355" s="8"/>
      <c r="AB355" s="8"/>
      <c r="AC355" s="8"/>
      <c r="AD355" s="8"/>
      <c r="AE355" s="8"/>
      <c r="AF355" s="8"/>
    </row>
    <row r="356" spans="16:32">
      <c r="P356" s="8"/>
      <c r="Q356" s="8"/>
      <c r="R356" s="8"/>
      <c r="S356" s="8"/>
      <c r="T356" s="8"/>
      <c r="U356" s="8"/>
      <c r="V356" s="8"/>
      <c r="W356" s="8"/>
      <c r="X356" s="8"/>
      <c r="Y356" s="8"/>
      <c r="Z356" s="8"/>
      <c r="AA356" s="8"/>
      <c r="AB356" s="8"/>
      <c r="AC356" s="8"/>
      <c r="AD356" s="8"/>
      <c r="AE356" s="8"/>
      <c r="AF356" s="8"/>
    </row>
    <row r="357" spans="16:32">
      <c r="P357" s="8"/>
      <c r="Q357" s="8"/>
      <c r="R357" s="8"/>
      <c r="S357" s="8"/>
      <c r="T357" s="8"/>
      <c r="U357" s="8"/>
      <c r="V357" s="8"/>
      <c r="W357" s="8"/>
      <c r="X357" s="8"/>
      <c r="Y357" s="8"/>
      <c r="Z357" s="8"/>
      <c r="AA357" s="8"/>
      <c r="AB357" s="8"/>
      <c r="AC357" s="8"/>
      <c r="AD357" s="8"/>
      <c r="AE357" s="8"/>
      <c r="AF357" s="8"/>
    </row>
    <row r="358" spans="16:32">
      <c r="P358" s="8"/>
      <c r="Q358" s="8"/>
      <c r="R358" s="8"/>
      <c r="S358" s="8"/>
      <c r="T358" s="8"/>
      <c r="U358" s="8"/>
      <c r="V358" s="8"/>
      <c r="W358" s="8"/>
      <c r="X358" s="8"/>
      <c r="Y358" s="8"/>
      <c r="Z358" s="8"/>
      <c r="AA358" s="8"/>
      <c r="AB358" s="8"/>
      <c r="AC358" s="8"/>
      <c r="AD358" s="8"/>
      <c r="AE358" s="8"/>
      <c r="AF358" s="8"/>
    </row>
    <row r="359" spans="16:32">
      <c r="P359" s="8"/>
      <c r="Q359" s="8"/>
      <c r="R359" s="8"/>
      <c r="S359" s="8"/>
      <c r="T359" s="8"/>
      <c r="U359" s="8"/>
      <c r="V359" s="8"/>
      <c r="W359" s="8"/>
      <c r="X359" s="8"/>
      <c r="Y359" s="8"/>
      <c r="Z359" s="8"/>
      <c r="AA359" s="8"/>
      <c r="AB359" s="8"/>
      <c r="AC359" s="8"/>
      <c r="AD359" s="8"/>
      <c r="AE359" s="8"/>
      <c r="AF359" s="8"/>
    </row>
    <row r="360" spans="16:32">
      <c r="P360" s="8"/>
      <c r="Q360" s="8"/>
      <c r="R360" s="8"/>
      <c r="S360" s="8"/>
      <c r="T360" s="8"/>
      <c r="U360" s="8"/>
      <c r="V360" s="8"/>
      <c r="W360" s="8"/>
      <c r="X360" s="8"/>
      <c r="Y360" s="8"/>
      <c r="Z360" s="8"/>
      <c r="AA360" s="8"/>
      <c r="AB360" s="8"/>
      <c r="AC360" s="8"/>
      <c r="AD360" s="8"/>
      <c r="AE360" s="8"/>
      <c r="AF360" s="8"/>
    </row>
    <row r="361" spans="16:32">
      <c r="P361" s="8"/>
      <c r="Q361" s="8"/>
      <c r="R361" s="8"/>
      <c r="S361" s="8"/>
      <c r="T361" s="8"/>
      <c r="U361" s="8"/>
      <c r="V361" s="8"/>
      <c r="W361" s="8"/>
      <c r="X361" s="8"/>
      <c r="Y361" s="8"/>
      <c r="Z361" s="8"/>
      <c r="AA361" s="8"/>
      <c r="AB361" s="8"/>
      <c r="AC361" s="8"/>
      <c r="AD361" s="8"/>
      <c r="AE361" s="8"/>
      <c r="AF361" s="8"/>
    </row>
    <row r="362" spans="16:32">
      <c r="P362" s="8"/>
      <c r="Q362" s="8"/>
      <c r="R362" s="8"/>
      <c r="S362" s="8"/>
      <c r="T362" s="8"/>
      <c r="U362" s="8"/>
      <c r="V362" s="8"/>
      <c r="W362" s="8"/>
      <c r="X362" s="8"/>
      <c r="Y362" s="8"/>
      <c r="Z362" s="8"/>
      <c r="AA362" s="8"/>
      <c r="AB362" s="8"/>
      <c r="AC362" s="8"/>
      <c r="AD362" s="8"/>
      <c r="AE362" s="8"/>
      <c r="AF362" s="8"/>
    </row>
    <row r="363" spans="16:32">
      <c r="P363" s="8"/>
      <c r="Q363" s="8"/>
      <c r="R363" s="8"/>
      <c r="S363" s="8"/>
      <c r="T363" s="8"/>
      <c r="U363" s="8"/>
      <c r="V363" s="8"/>
      <c r="W363" s="8"/>
      <c r="X363" s="8"/>
      <c r="Y363" s="8"/>
      <c r="Z363" s="8"/>
      <c r="AA363" s="8"/>
      <c r="AB363" s="8"/>
      <c r="AC363" s="8"/>
      <c r="AD363" s="8"/>
      <c r="AE363" s="8"/>
      <c r="AF363" s="8"/>
    </row>
    <row r="364" spans="16:32">
      <c r="P364" s="8"/>
      <c r="Q364" s="8"/>
      <c r="R364" s="8"/>
      <c r="S364" s="8"/>
      <c r="T364" s="8"/>
      <c r="U364" s="8"/>
      <c r="V364" s="8"/>
      <c r="W364" s="8"/>
      <c r="X364" s="8"/>
      <c r="Y364" s="8"/>
      <c r="Z364" s="8"/>
      <c r="AA364" s="8"/>
      <c r="AB364" s="8"/>
      <c r="AC364" s="8"/>
      <c r="AD364" s="8"/>
      <c r="AE364" s="8"/>
      <c r="AF364" s="8"/>
    </row>
    <row r="365" spans="16:32">
      <c r="P365" s="8"/>
      <c r="Q365" s="8"/>
      <c r="R365" s="8"/>
      <c r="S365" s="8"/>
      <c r="T365" s="8"/>
      <c r="U365" s="8"/>
      <c r="V365" s="8"/>
      <c r="W365" s="8"/>
      <c r="X365" s="8"/>
      <c r="Y365" s="8"/>
      <c r="Z365" s="8"/>
      <c r="AA365" s="8"/>
      <c r="AB365" s="8"/>
      <c r="AC365" s="8"/>
      <c r="AD365" s="8"/>
      <c r="AE365" s="8"/>
      <c r="AF365" s="8"/>
    </row>
    <row r="366" spans="16:32">
      <c r="P366" s="8"/>
      <c r="Q366" s="8"/>
      <c r="R366" s="8"/>
      <c r="S366" s="8"/>
      <c r="T366" s="8"/>
      <c r="U366" s="8"/>
      <c r="V366" s="8"/>
      <c r="W366" s="8"/>
      <c r="X366" s="8"/>
      <c r="Y366" s="8"/>
      <c r="Z366" s="8"/>
      <c r="AA366" s="8"/>
      <c r="AB366" s="8"/>
      <c r="AC366" s="8"/>
      <c r="AD366" s="8"/>
      <c r="AE366" s="8"/>
      <c r="AF366" s="8"/>
    </row>
    <row r="367" spans="16:32">
      <c r="P367" s="8"/>
      <c r="Q367" s="8"/>
      <c r="R367" s="8"/>
      <c r="S367" s="8"/>
      <c r="T367" s="8"/>
      <c r="U367" s="8"/>
      <c r="V367" s="8"/>
      <c r="W367" s="8"/>
      <c r="X367" s="8"/>
      <c r="Y367" s="8"/>
      <c r="Z367" s="8"/>
      <c r="AA367" s="8"/>
      <c r="AB367" s="8"/>
      <c r="AC367" s="8"/>
      <c r="AD367" s="8"/>
      <c r="AE367" s="8"/>
      <c r="AF367" s="8"/>
    </row>
    <row r="368" spans="16:32">
      <c r="P368" s="8"/>
      <c r="Q368" s="8"/>
      <c r="R368" s="8"/>
      <c r="S368" s="8"/>
      <c r="T368" s="8"/>
      <c r="U368" s="8"/>
      <c r="V368" s="8"/>
      <c r="W368" s="8"/>
      <c r="X368" s="8"/>
      <c r="Y368" s="8"/>
      <c r="Z368" s="8"/>
      <c r="AA368" s="8"/>
      <c r="AB368" s="8"/>
      <c r="AC368" s="8"/>
      <c r="AD368" s="8"/>
      <c r="AE368" s="8"/>
      <c r="AF368" s="8"/>
    </row>
    <row r="369" spans="16:32">
      <c r="P369" s="8"/>
      <c r="Q369" s="8"/>
      <c r="R369" s="8"/>
      <c r="S369" s="8"/>
      <c r="T369" s="8"/>
      <c r="U369" s="8"/>
      <c r="V369" s="8"/>
      <c r="W369" s="8"/>
      <c r="X369" s="8"/>
      <c r="Y369" s="8"/>
      <c r="Z369" s="8"/>
      <c r="AA369" s="8"/>
      <c r="AB369" s="8"/>
      <c r="AC369" s="8"/>
      <c r="AD369" s="8"/>
      <c r="AE369" s="8"/>
      <c r="AF369" s="8"/>
    </row>
    <row r="370" spans="16:32">
      <c r="P370" s="8"/>
      <c r="Q370" s="8"/>
      <c r="R370" s="8"/>
      <c r="S370" s="8"/>
      <c r="T370" s="8"/>
      <c r="U370" s="8"/>
      <c r="V370" s="8"/>
      <c r="W370" s="8"/>
      <c r="X370" s="8"/>
      <c r="Y370" s="8"/>
      <c r="Z370" s="8"/>
      <c r="AA370" s="8"/>
      <c r="AB370" s="8"/>
      <c r="AC370" s="8"/>
      <c r="AD370" s="8"/>
      <c r="AE370" s="8"/>
      <c r="AF370" s="8"/>
    </row>
    <row r="371" spans="16:32">
      <c r="P371" s="8"/>
      <c r="Q371" s="8"/>
      <c r="R371" s="8"/>
      <c r="S371" s="8"/>
      <c r="T371" s="8"/>
      <c r="U371" s="8"/>
      <c r="V371" s="8"/>
      <c r="W371" s="8"/>
      <c r="X371" s="8"/>
      <c r="Y371" s="8"/>
      <c r="Z371" s="8"/>
      <c r="AA371" s="8"/>
      <c r="AB371" s="8"/>
      <c r="AC371" s="8"/>
      <c r="AD371" s="8"/>
      <c r="AE371" s="8"/>
      <c r="AF371" s="8"/>
    </row>
    <row r="372" spans="16:32">
      <c r="P372" s="8"/>
      <c r="Q372" s="8"/>
      <c r="R372" s="8"/>
      <c r="S372" s="8"/>
      <c r="T372" s="8"/>
      <c r="U372" s="8"/>
      <c r="V372" s="8"/>
      <c r="W372" s="8"/>
      <c r="X372" s="8"/>
      <c r="Y372" s="8"/>
      <c r="Z372" s="8"/>
      <c r="AA372" s="8"/>
      <c r="AB372" s="8"/>
      <c r="AC372" s="8"/>
      <c r="AD372" s="8"/>
      <c r="AE372" s="8"/>
      <c r="AF372" s="8"/>
    </row>
    <row r="373" spans="16:32">
      <c r="P373" s="8"/>
      <c r="Q373" s="8"/>
      <c r="R373" s="8"/>
      <c r="S373" s="8"/>
      <c r="T373" s="8"/>
      <c r="U373" s="8"/>
      <c r="V373" s="8"/>
      <c r="W373" s="8"/>
      <c r="X373" s="8"/>
      <c r="Y373" s="8"/>
      <c r="Z373" s="8"/>
      <c r="AA373" s="8"/>
      <c r="AB373" s="8"/>
      <c r="AC373" s="8"/>
      <c r="AD373" s="8"/>
      <c r="AE373" s="8"/>
      <c r="AF373" s="8"/>
    </row>
    <row r="374" spans="16:32">
      <c r="P374" s="8"/>
      <c r="Q374" s="8"/>
      <c r="R374" s="8"/>
      <c r="S374" s="8"/>
      <c r="T374" s="8"/>
      <c r="U374" s="8"/>
      <c r="V374" s="8"/>
      <c r="W374" s="8"/>
      <c r="X374" s="8"/>
      <c r="Y374" s="8"/>
      <c r="Z374" s="8"/>
      <c r="AA374" s="8"/>
      <c r="AB374" s="8"/>
      <c r="AC374" s="8"/>
      <c r="AD374" s="8"/>
      <c r="AE374" s="8"/>
      <c r="AF374" s="8"/>
    </row>
    <row r="375" spans="16:32">
      <c r="P375" s="8"/>
      <c r="Q375" s="8"/>
      <c r="R375" s="8"/>
      <c r="S375" s="8"/>
      <c r="T375" s="8"/>
      <c r="U375" s="8"/>
      <c r="V375" s="8"/>
      <c r="W375" s="8"/>
      <c r="X375" s="8"/>
      <c r="Y375" s="8"/>
      <c r="Z375" s="8"/>
      <c r="AA375" s="8"/>
      <c r="AB375" s="8"/>
      <c r="AC375" s="8"/>
      <c r="AD375" s="8"/>
      <c r="AE375" s="8"/>
      <c r="AF375" s="8"/>
    </row>
    <row r="376" spans="16:32">
      <c r="P376" s="8"/>
      <c r="Q376" s="8"/>
      <c r="R376" s="8"/>
      <c r="S376" s="8"/>
      <c r="T376" s="8"/>
      <c r="U376" s="8"/>
      <c r="V376" s="8"/>
      <c r="W376" s="8"/>
      <c r="X376" s="8"/>
      <c r="Y376" s="8"/>
      <c r="Z376" s="8"/>
      <c r="AA376" s="8"/>
      <c r="AB376" s="8"/>
      <c r="AC376" s="8"/>
      <c r="AD376" s="8"/>
      <c r="AE376" s="8"/>
      <c r="AF376" s="8"/>
    </row>
    <row r="377" spans="16:32">
      <c r="P377" s="8"/>
      <c r="Q377" s="8"/>
      <c r="R377" s="8"/>
      <c r="S377" s="8"/>
      <c r="T377" s="8"/>
      <c r="U377" s="8"/>
      <c r="V377" s="8"/>
      <c r="W377" s="8"/>
      <c r="X377" s="8"/>
      <c r="Y377" s="8"/>
      <c r="Z377" s="8"/>
      <c r="AA377" s="8"/>
      <c r="AB377" s="8"/>
      <c r="AC377" s="8"/>
      <c r="AD377" s="8"/>
      <c r="AE377" s="8"/>
      <c r="AF377" s="8"/>
    </row>
    <row r="378" spans="16:32">
      <c r="P378" s="8"/>
      <c r="Q378" s="8"/>
      <c r="R378" s="8"/>
      <c r="S378" s="8"/>
      <c r="T378" s="8"/>
      <c r="U378" s="8"/>
      <c r="V378" s="8"/>
      <c r="W378" s="8"/>
      <c r="X378" s="8"/>
      <c r="Y378" s="8"/>
      <c r="Z378" s="8"/>
      <c r="AA378" s="8"/>
      <c r="AB378" s="8"/>
      <c r="AC378" s="8"/>
      <c r="AD378" s="8"/>
      <c r="AE378" s="8"/>
      <c r="AF378" s="8"/>
    </row>
    <row r="379" spans="16:32">
      <c r="P379" s="8"/>
      <c r="Q379" s="8"/>
      <c r="R379" s="8"/>
      <c r="S379" s="8"/>
      <c r="T379" s="8"/>
      <c r="U379" s="8"/>
      <c r="V379" s="8"/>
      <c r="W379" s="8"/>
      <c r="X379" s="8"/>
      <c r="Y379" s="8"/>
      <c r="Z379" s="8"/>
      <c r="AA379" s="8"/>
      <c r="AB379" s="8"/>
      <c r="AC379" s="8"/>
      <c r="AD379" s="8"/>
      <c r="AE379" s="8"/>
      <c r="AF379" s="8"/>
    </row>
    <row r="380" spans="16:32">
      <c r="P380" s="8"/>
      <c r="Q380" s="8"/>
      <c r="R380" s="8"/>
      <c r="S380" s="8"/>
      <c r="T380" s="8"/>
      <c r="U380" s="8"/>
      <c r="V380" s="8"/>
      <c r="W380" s="8"/>
      <c r="X380" s="8"/>
      <c r="Y380" s="8"/>
      <c r="Z380" s="8"/>
      <c r="AA380" s="8"/>
      <c r="AB380" s="8"/>
      <c r="AC380" s="8"/>
      <c r="AD380" s="8"/>
      <c r="AE380" s="8"/>
      <c r="AF380" s="8"/>
    </row>
    <row r="381" spans="16:32">
      <c r="P381" s="8"/>
      <c r="Q381" s="8"/>
      <c r="R381" s="8"/>
      <c r="S381" s="8"/>
      <c r="T381" s="8"/>
      <c r="U381" s="8"/>
      <c r="V381" s="8"/>
      <c r="W381" s="8"/>
      <c r="X381" s="8"/>
      <c r="Y381" s="8"/>
      <c r="Z381" s="8"/>
      <c r="AA381" s="8"/>
      <c r="AB381" s="8"/>
      <c r="AC381" s="8"/>
      <c r="AD381" s="8"/>
      <c r="AE381" s="8"/>
      <c r="AF381" s="8"/>
    </row>
    <row r="382" spans="16:32">
      <c r="P382" s="8"/>
      <c r="Q382" s="8"/>
      <c r="R382" s="8"/>
      <c r="S382" s="8"/>
      <c r="T382" s="8"/>
      <c r="U382" s="8"/>
      <c r="V382" s="8"/>
      <c r="W382" s="8"/>
      <c r="X382" s="8"/>
      <c r="Y382" s="8"/>
      <c r="Z382" s="8"/>
      <c r="AA382" s="8"/>
      <c r="AB382" s="8"/>
      <c r="AC382" s="8"/>
      <c r="AD382" s="8"/>
      <c r="AE382" s="8"/>
      <c r="AF382" s="8"/>
    </row>
    <row r="383" spans="16:32">
      <c r="P383" s="8"/>
      <c r="Q383" s="8"/>
      <c r="R383" s="8"/>
      <c r="S383" s="8"/>
      <c r="T383" s="8"/>
      <c r="U383" s="8"/>
      <c r="V383" s="8"/>
      <c r="W383" s="8"/>
      <c r="X383" s="8"/>
      <c r="Y383" s="8"/>
      <c r="Z383" s="8"/>
      <c r="AA383" s="8"/>
      <c r="AB383" s="8"/>
      <c r="AC383" s="8"/>
      <c r="AD383" s="8"/>
      <c r="AE383" s="8"/>
      <c r="AF383" s="8"/>
    </row>
    <row r="384" spans="16:32">
      <c r="P384" s="8"/>
      <c r="Q384" s="8"/>
      <c r="R384" s="8"/>
      <c r="S384" s="8"/>
      <c r="T384" s="8"/>
      <c r="U384" s="8"/>
      <c r="V384" s="8"/>
      <c r="W384" s="8"/>
      <c r="X384" s="8"/>
      <c r="Y384" s="8"/>
      <c r="Z384" s="8"/>
      <c r="AA384" s="8"/>
      <c r="AB384" s="8"/>
      <c r="AC384" s="8"/>
      <c r="AD384" s="8"/>
      <c r="AE384" s="8"/>
      <c r="AF384" s="8"/>
    </row>
    <row r="385" spans="16:32">
      <c r="P385" s="8"/>
      <c r="Q385" s="8"/>
      <c r="R385" s="8"/>
      <c r="S385" s="8"/>
      <c r="T385" s="8"/>
      <c r="U385" s="8"/>
      <c r="V385" s="8"/>
      <c r="W385" s="8"/>
      <c r="X385" s="8"/>
      <c r="Y385" s="8"/>
      <c r="Z385" s="8"/>
      <c r="AA385" s="8"/>
      <c r="AB385" s="8"/>
      <c r="AC385" s="8"/>
      <c r="AD385" s="8"/>
      <c r="AE385" s="8"/>
      <c r="AF385" s="8"/>
    </row>
    <row r="386" spans="16:32">
      <c r="P386" s="8"/>
      <c r="Q386" s="8"/>
      <c r="R386" s="8"/>
      <c r="S386" s="8"/>
      <c r="T386" s="8"/>
      <c r="U386" s="8"/>
      <c r="V386" s="8"/>
      <c r="W386" s="8"/>
      <c r="X386" s="8"/>
      <c r="Y386" s="8"/>
      <c r="Z386" s="8"/>
      <c r="AA386" s="8"/>
      <c r="AB386" s="8"/>
      <c r="AC386" s="8"/>
      <c r="AD386" s="8"/>
      <c r="AE386" s="8"/>
      <c r="AF386" s="8"/>
    </row>
    <row r="387" spans="16:32">
      <c r="P387" s="8"/>
      <c r="Q387" s="8"/>
      <c r="R387" s="8"/>
      <c r="S387" s="8"/>
      <c r="T387" s="8"/>
      <c r="U387" s="8"/>
      <c r="V387" s="8"/>
      <c r="W387" s="8"/>
      <c r="X387" s="8"/>
      <c r="Y387" s="8"/>
      <c r="Z387" s="8"/>
      <c r="AA387" s="8"/>
      <c r="AB387" s="8"/>
      <c r="AC387" s="8"/>
      <c r="AD387" s="8"/>
      <c r="AE387" s="8"/>
      <c r="AF387" s="8"/>
    </row>
    <row r="388" spans="16:32">
      <c r="P388" s="8"/>
      <c r="Q388" s="8"/>
      <c r="R388" s="8"/>
      <c r="S388" s="8"/>
      <c r="T388" s="8"/>
      <c r="U388" s="8"/>
      <c r="V388" s="8"/>
      <c r="W388" s="8"/>
      <c r="X388" s="8"/>
      <c r="Y388" s="8"/>
      <c r="Z388" s="8"/>
      <c r="AA388" s="8"/>
      <c r="AB388" s="8"/>
      <c r="AC388" s="8"/>
      <c r="AD388" s="8"/>
      <c r="AE388" s="8"/>
      <c r="AF388" s="8"/>
    </row>
    <row r="389" spans="16:32">
      <c r="P389" s="8"/>
      <c r="Q389" s="8"/>
      <c r="R389" s="8"/>
      <c r="S389" s="8"/>
      <c r="T389" s="8"/>
      <c r="U389" s="8"/>
      <c r="V389" s="8"/>
      <c r="W389" s="8"/>
      <c r="X389" s="8"/>
      <c r="Y389" s="8"/>
      <c r="Z389" s="8"/>
      <c r="AA389" s="8"/>
      <c r="AB389" s="8"/>
      <c r="AC389" s="8"/>
      <c r="AD389" s="8"/>
      <c r="AE389" s="8"/>
      <c r="AF389" s="8"/>
    </row>
    <row r="390" spans="16:32">
      <c r="P390" s="8"/>
      <c r="Q390" s="8"/>
      <c r="R390" s="8"/>
      <c r="S390" s="8"/>
      <c r="T390" s="8"/>
      <c r="U390" s="8"/>
      <c r="V390" s="8"/>
      <c r="W390" s="8"/>
      <c r="X390" s="8"/>
      <c r="Y390" s="8"/>
      <c r="Z390" s="8"/>
      <c r="AA390" s="8"/>
      <c r="AB390" s="8"/>
      <c r="AC390" s="8"/>
      <c r="AD390" s="8"/>
      <c r="AE390" s="8"/>
      <c r="AF390" s="8"/>
    </row>
    <row r="391" spans="16:32">
      <c r="P391" s="8"/>
      <c r="Q391" s="8"/>
      <c r="R391" s="8"/>
      <c r="S391" s="8"/>
      <c r="T391" s="8"/>
      <c r="U391" s="8"/>
      <c r="V391" s="8"/>
      <c r="W391" s="8"/>
      <c r="X391" s="8"/>
      <c r="Y391" s="8"/>
      <c r="Z391" s="8"/>
      <c r="AA391" s="8"/>
      <c r="AB391" s="8"/>
      <c r="AC391" s="8"/>
      <c r="AD391" s="8"/>
      <c r="AE391" s="8"/>
      <c r="AF391" s="8"/>
    </row>
    <row r="392" spans="16:32">
      <c r="P392" s="8"/>
      <c r="Q392" s="8"/>
      <c r="R392" s="8"/>
      <c r="S392" s="8"/>
      <c r="T392" s="8"/>
      <c r="U392" s="8"/>
      <c r="V392" s="8"/>
      <c r="W392" s="8"/>
      <c r="X392" s="8"/>
      <c r="Y392" s="8"/>
      <c r="Z392" s="8"/>
      <c r="AA392" s="8"/>
      <c r="AB392" s="8"/>
      <c r="AC392" s="8"/>
      <c r="AD392" s="8"/>
      <c r="AE392" s="8"/>
      <c r="AF392" s="8"/>
    </row>
    <row r="393" spans="16:32">
      <c r="P393" s="8"/>
      <c r="Q393" s="8"/>
      <c r="R393" s="8"/>
      <c r="S393" s="8"/>
      <c r="T393" s="8"/>
      <c r="U393" s="8"/>
      <c r="V393" s="8"/>
      <c r="W393" s="8"/>
      <c r="X393" s="8"/>
      <c r="Y393" s="8"/>
      <c r="Z393" s="8"/>
      <c r="AA393" s="8"/>
      <c r="AB393" s="8"/>
      <c r="AC393" s="8"/>
      <c r="AD393" s="8"/>
      <c r="AE393" s="8"/>
      <c r="AF393" s="8"/>
    </row>
    <row r="394" spans="16:32">
      <c r="P394" s="8"/>
      <c r="Q394" s="8"/>
      <c r="R394" s="8"/>
      <c r="S394" s="8"/>
      <c r="T394" s="8"/>
      <c r="U394" s="8"/>
      <c r="V394" s="8"/>
      <c r="W394" s="8"/>
      <c r="X394" s="8"/>
      <c r="Y394" s="8"/>
      <c r="Z394" s="8"/>
      <c r="AA394" s="8"/>
      <c r="AB394" s="8"/>
      <c r="AC394" s="8"/>
      <c r="AD394" s="8"/>
      <c r="AE394" s="8"/>
      <c r="AF394" s="8"/>
    </row>
    <row r="395" spans="16:32">
      <c r="P395" s="8"/>
      <c r="Q395" s="8"/>
      <c r="R395" s="8"/>
      <c r="S395" s="8"/>
      <c r="T395" s="8"/>
      <c r="U395" s="8"/>
      <c r="V395" s="8"/>
      <c r="W395" s="8"/>
      <c r="X395" s="8"/>
      <c r="Y395" s="8"/>
      <c r="Z395" s="8"/>
      <c r="AA395" s="8"/>
      <c r="AB395" s="8"/>
      <c r="AC395" s="8"/>
      <c r="AD395" s="8"/>
      <c r="AE395" s="8"/>
      <c r="AF395" s="8"/>
    </row>
    <row r="396" spans="16:32">
      <c r="P396" s="8"/>
      <c r="Q396" s="8"/>
      <c r="R396" s="8"/>
      <c r="S396" s="8"/>
      <c r="T396" s="8"/>
      <c r="U396" s="8"/>
      <c r="V396" s="8"/>
      <c r="W396" s="8"/>
      <c r="X396" s="8"/>
      <c r="Y396" s="8"/>
      <c r="Z396" s="8"/>
      <c r="AA396" s="8"/>
      <c r="AB396" s="8"/>
      <c r="AC396" s="8"/>
      <c r="AD396" s="8"/>
      <c r="AE396" s="8"/>
      <c r="AF396" s="8"/>
    </row>
    <row r="397" spans="16:32">
      <c r="P397" s="8"/>
      <c r="Q397" s="8"/>
      <c r="R397" s="8"/>
      <c r="S397" s="8"/>
      <c r="T397" s="8"/>
      <c r="U397" s="8"/>
      <c r="V397" s="8"/>
      <c r="W397" s="8"/>
      <c r="X397" s="8"/>
      <c r="Y397" s="8"/>
      <c r="Z397" s="8"/>
      <c r="AA397" s="8"/>
      <c r="AB397" s="8"/>
      <c r="AC397" s="8"/>
      <c r="AD397" s="8"/>
      <c r="AE397" s="8"/>
      <c r="AF397" s="8"/>
    </row>
    <row r="398" spans="16:32">
      <c r="P398" s="8"/>
      <c r="Q398" s="8"/>
      <c r="R398" s="8"/>
      <c r="S398" s="8"/>
      <c r="T398" s="8"/>
      <c r="U398" s="8"/>
      <c r="V398" s="8"/>
      <c r="W398" s="8"/>
      <c r="X398" s="8"/>
      <c r="Y398" s="8"/>
      <c r="Z398" s="8"/>
      <c r="AA398" s="8"/>
      <c r="AB398" s="8"/>
      <c r="AC398" s="8"/>
      <c r="AD398" s="8"/>
      <c r="AE398" s="8"/>
      <c r="AF398" s="8"/>
    </row>
    <row r="399" spans="16:32">
      <c r="P399" s="8"/>
      <c r="Q399" s="8"/>
      <c r="R399" s="8"/>
      <c r="S399" s="8"/>
      <c r="T399" s="8"/>
      <c r="U399" s="8"/>
      <c r="V399" s="8"/>
      <c r="W399" s="8"/>
      <c r="X399" s="8"/>
      <c r="Y399" s="8"/>
      <c r="Z399" s="8"/>
      <c r="AA399" s="8"/>
      <c r="AB399" s="8"/>
      <c r="AC399" s="8"/>
      <c r="AD399" s="8"/>
      <c r="AE399" s="8"/>
      <c r="AF399" s="8"/>
    </row>
    <row r="400" spans="16:32">
      <c r="P400" s="8"/>
      <c r="Q400" s="8"/>
      <c r="R400" s="8"/>
      <c r="S400" s="8"/>
      <c r="T400" s="8"/>
      <c r="U400" s="8"/>
      <c r="V400" s="8"/>
      <c r="W400" s="8"/>
      <c r="X400" s="8"/>
      <c r="Y400" s="8"/>
      <c r="Z400" s="8"/>
      <c r="AA400" s="8"/>
      <c r="AB400" s="8"/>
      <c r="AC400" s="8"/>
      <c r="AD400" s="8"/>
      <c r="AE400" s="8"/>
      <c r="AF400" s="8"/>
    </row>
    <row r="401" spans="16:32">
      <c r="P401" s="8"/>
      <c r="Q401" s="8"/>
      <c r="R401" s="8"/>
      <c r="S401" s="8"/>
      <c r="T401" s="8"/>
      <c r="U401" s="8"/>
      <c r="V401" s="8"/>
      <c r="W401" s="8"/>
      <c r="X401" s="8"/>
      <c r="Y401" s="8"/>
      <c r="Z401" s="8"/>
      <c r="AA401" s="8"/>
      <c r="AB401" s="8"/>
      <c r="AC401" s="8"/>
      <c r="AD401" s="8"/>
      <c r="AE401" s="8"/>
      <c r="AF401" s="8"/>
    </row>
    <row r="402" spans="16:32">
      <c r="P402" s="8"/>
      <c r="Q402" s="8"/>
      <c r="R402" s="8"/>
      <c r="S402" s="8"/>
      <c r="T402" s="8"/>
      <c r="U402" s="8"/>
      <c r="V402" s="8"/>
      <c r="W402" s="8"/>
      <c r="X402" s="8"/>
      <c r="Y402" s="8"/>
      <c r="Z402" s="8"/>
      <c r="AA402" s="8"/>
      <c r="AB402" s="8"/>
      <c r="AC402" s="8"/>
      <c r="AD402" s="8"/>
      <c r="AE402" s="8"/>
      <c r="AF402" s="8"/>
    </row>
    <row r="403" spans="16:32">
      <c r="P403" s="8"/>
      <c r="Q403" s="8"/>
      <c r="R403" s="8"/>
      <c r="S403" s="8"/>
      <c r="T403" s="8"/>
      <c r="U403" s="8"/>
      <c r="V403" s="8"/>
      <c r="W403" s="8"/>
      <c r="X403" s="8"/>
      <c r="Y403" s="8"/>
      <c r="Z403" s="8"/>
      <c r="AA403" s="8"/>
      <c r="AB403" s="8"/>
      <c r="AC403" s="8"/>
      <c r="AD403" s="8"/>
      <c r="AE403" s="8"/>
      <c r="AF403" s="8"/>
    </row>
    <row r="404" spans="16:32">
      <c r="P404" s="8"/>
      <c r="Q404" s="8"/>
      <c r="R404" s="8"/>
      <c r="S404" s="8"/>
      <c r="T404" s="8"/>
      <c r="U404" s="8"/>
      <c r="V404" s="8"/>
      <c r="W404" s="8"/>
      <c r="X404" s="8"/>
      <c r="Y404" s="8"/>
      <c r="Z404" s="8"/>
      <c r="AA404" s="8"/>
      <c r="AB404" s="8"/>
      <c r="AC404" s="8"/>
      <c r="AD404" s="8"/>
      <c r="AE404" s="8"/>
      <c r="AF404" s="8"/>
    </row>
    <row r="405" spans="16:32">
      <c r="P405" s="8"/>
      <c r="Q405" s="8"/>
      <c r="R405" s="8"/>
      <c r="S405" s="8"/>
      <c r="T405" s="8"/>
      <c r="U405" s="8"/>
      <c r="V405" s="8"/>
      <c r="W405" s="8"/>
      <c r="X405" s="8"/>
      <c r="Y405" s="8"/>
      <c r="Z405" s="8"/>
      <c r="AA405" s="8"/>
      <c r="AB405" s="8"/>
      <c r="AC405" s="8"/>
      <c r="AD405" s="8"/>
      <c r="AE405" s="8"/>
      <c r="AF405" s="8"/>
    </row>
    <row r="406" spans="16:32">
      <c r="P406" s="8"/>
      <c r="Q406" s="8"/>
      <c r="R406" s="8"/>
      <c r="S406" s="8"/>
      <c r="T406" s="8"/>
      <c r="U406" s="8"/>
      <c r="V406" s="8"/>
      <c r="W406" s="8"/>
      <c r="X406" s="8"/>
      <c r="Y406" s="8"/>
      <c r="Z406" s="8"/>
      <c r="AA406" s="8"/>
      <c r="AB406" s="8"/>
      <c r="AC406" s="8"/>
      <c r="AD406" s="8"/>
      <c r="AE406" s="8"/>
      <c r="AF406" s="8"/>
    </row>
    <row r="407" spans="16:32">
      <c r="P407" s="8"/>
      <c r="Q407" s="8"/>
      <c r="R407" s="8"/>
      <c r="S407" s="8"/>
      <c r="T407" s="8"/>
      <c r="U407" s="8"/>
      <c r="V407" s="8"/>
      <c r="W407" s="8"/>
      <c r="X407" s="8"/>
      <c r="Y407" s="8"/>
      <c r="Z407" s="8"/>
      <c r="AA407" s="8"/>
      <c r="AB407" s="8"/>
      <c r="AC407" s="8"/>
      <c r="AD407" s="8"/>
      <c r="AE407" s="8"/>
      <c r="AF407" s="8"/>
    </row>
    <row r="408" spans="16:32">
      <c r="P408" s="8"/>
      <c r="Q408" s="8"/>
      <c r="R408" s="8"/>
      <c r="S408" s="8"/>
      <c r="T408" s="8"/>
      <c r="U408" s="8"/>
      <c r="V408" s="8"/>
      <c r="W408" s="8"/>
      <c r="X408" s="8"/>
      <c r="Y408" s="8"/>
      <c r="Z408" s="8"/>
      <c r="AA408" s="8"/>
      <c r="AB408" s="8"/>
      <c r="AC408" s="8"/>
      <c r="AD408" s="8"/>
      <c r="AE408" s="8"/>
      <c r="AF408" s="8"/>
    </row>
    <row r="409" spans="16:32">
      <c r="P409" s="8"/>
      <c r="Q409" s="8"/>
      <c r="R409" s="8"/>
      <c r="S409" s="8"/>
      <c r="T409" s="8"/>
      <c r="U409" s="8"/>
      <c r="V409" s="8"/>
      <c r="W409" s="8"/>
      <c r="X409" s="8"/>
      <c r="Y409" s="8"/>
      <c r="Z409" s="8"/>
      <c r="AA409" s="8"/>
      <c r="AB409" s="8"/>
      <c r="AC409" s="8"/>
      <c r="AD409" s="8"/>
      <c r="AE409" s="8"/>
      <c r="AF409" s="8"/>
    </row>
    <row r="410" spans="16:32">
      <c r="P410" s="8"/>
      <c r="Q410" s="8"/>
      <c r="R410" s="8"/>
      <c r="S410" s="8"/>
      <c r="T410" s="8"/>
      <c r="U410" s="8"/>
      <c r="V410" s="8"/>
      <c r="W410" s="8"/>
      <c r="X410" s="8"/>
      <c r="Y410" s="8"/>
      <c r="Z410" s="8"/>
      <c r="AA410" s="8"/>
      <c r="AB410" s="8"/>
      <c r="AC410" s="8"/>
      <c r="AD410" s="8"/>
      <c r="AE410" s="8"/>
      <c r="AF410" s="8"/>
    </row>
    <row r="411" spans="16:32">
      <c r="P411" s="8"/>
      <c r="Q411" s="8"/>
      <c r="R411" s="8"/>
      <c r="S411" s="8"/>
      <c r="T411" s="8"/>
      <c r="U411" s="8"/>
      <c r="V411" s="8"/>
      <c r="W411" s="8"/>
      <c r="X411" s="8"/>
      <c r="Y411" s="8"/>
      <c r="Z411" s="8"/>
      <c r="AA411" s="8"/>
      <c r="AB411" s="8"/>
      <c r="AC411" s="8"/>
      <c r="AD411" s="8"/>
      <c r="AE411" s="8"/>
      <c r="AF411" s="8"/>
    </row>
    <row r="412" spans="16:32">
      <c r="P412" s="8"/>
      <c r="Q412" s="8"/>
      <c r="R412" s="8"/>
      <c r="S412" s="8"/>
      <c r="T412" s="8"/>
      <c r="U412" s="8"/>
      <c r="V412" s="8"/>
      <c r="W412" s="8"/>
      <c r="X412" s="8"/>
      <c r="Y412" s="8"/>
      <c r="Z412" s="8"/>
      <c r="AA412" s="8"/>
      <c r="AB412" s="8"/>
      <c r="AC412" s="8"/>
      <c r="AD412" s="8"/>
      <c r="AE412" s="8"/>
      <c r="AF412" s="8"/>
    </row>
    <row r="413" spans="16:32">
      <c r="P413" s="8"/>
      <c r="Q413" s="8"/>
      <c r="R413" s="8"/>
      <c r="S413" s="8"/>
      <c r="T413" s="8"/>
      <c r="U413" s="8"/>
      <c r="V413" s="8"/>
      <c r="W413" s="8"/>
      <c r="X413" s="8"/>
      <c r="Y413" s="8"/>
      <c r="Z413" s="8"/>
      <c r="AA413" s="8"/>
      <c r="AB413" s="8"/>
      <c r="AC413" s="8"/>
      <c r="AD413" s="8"/>
      <c r="AE413" s="8"/>
      <c r="AF413" s="8"/>
    </row>
    <row r="414" spans="16:32">
      <c r="P414" s="8"/>
      <c r="Q414" s="8"/>
      <c r="R414" s="8"/>
      <c r="S414" s="8"/>
      <c r="T414" s="8"/>
      <c r="U414" s="8"/>
      <c r="V414" s="8"/>
      <c r="W414" s="8"/>
      <c r="X414" s="8"/>
      <c r="Y414" s="8"/>
      <c r="Z414" s="8"/>
      <c r="AA414" s="8"/>
      <c r="AB414" s="8"/>
      <c r="AC414" s="8"/>
      <c r="AD414" s="8"/>
      <c r="AE414" s="8"/>
      <c r="AF414" s="8"/>
    </row>
    <row r="415" spans="16:32">
      <c r="P415" s="8"/>
      <c r="Q415" s="8"/>
      <c r="R415" s="8"/>
      <c r="S415" s="8"/>
      <c r="T415" s="8"/>
      <c r="U415" s="8"/>
      <c r="V415" s="8"/>
      <c r="W415" s="8"/>
      <c r="X415" s="8"/>
      <c r="Y415" s="8"/>
      <c r="Z415" s="8"/>
      <c r="AA415" s="8"/>
      <c r="AB415" s="8"/>
      <c r="AC415" s="8"/>
      <c r="AD415" s="8"/>
      <c r="AE415" s="8"/>
      <c r="AF415" s="8"/>
    </row>
    <row r="416" spans="16:32">
      <c r="P416" s="8"/>
      <c r="Q416" s="8"/>
      <c r="R416" s="8"/>
      <c r="S416" s="8"/>
      <c r="T416" s="8"/>
      <c r="U416" s="8"/>
      <c r="V416" s="8"/>
      <c r="W416" s="8"/>
      <c r="X416" s="8"/>
      <c r="Y416" s="8"/>
      <c r="Z416" s="8"/>
      <c r="AA416" s="8"/>
      <c r="AB416" s="8"/>
      <c r="AC416" s="8"/>
      <c r="AD416" s="8"/>
      <c r="AE416" s="8"/>
      <c r="AF416" s="8"/>
    </row>
    <row r="417" spans="16:32">
      <c r="P417" s="8"/>
      <c r="Q417" s="8"/>
      <c r="R417" s="8"/>
      <c r="S417" s="8"/>
      <c r="T417" s="8"/>
      <c r="U417" s="8"/>
      <c r="V417" s="8"/>
      <c r="W417" s="8"/>
      <c r="X417" s="8"/>
      <c r="Y417" s="8"/>
      <c r="Z417" s="8"/>
      <c r="AA417" s="8"/>
      <c r="AB417" s="8"/>
      <c r="AC417" s="8"/>
      <c r="AD417" s="8"/>
      <c r="AE417" s="8"/>
      <c r="AF417" s="8"/>
    </row>
    <row r="418" spans="16:32">
      <c r="P418" s="8"/>
      <c r="Q418" s="8"/>
      <c r="R418" s="8"/>
      <c r="S418" s="8"/>
      <c r="T418" s="8"/>
      <c r="U418" s="8"/>
      <c r="V418" s="8"/>
      <c r="W418" s="8"/>
      <c r="X418" s="8"/>
      <c r="Y418" s="8"/>
      <c r="Z418" s="8"/>
      <c r="AA418" s="8"/>
      <c r="AB418" s="8"/>
      <c r="AC418" s="8"/>
      <c r="AD418" s="8"/>
      <c r="AE418" s="8"/>
      <c r="AF418" s="8"/>
    </row>
    <row r="419" spans="16:32">
      <c r="P419" s="8"/>
      <c r="Q419" s="8"/>
      <c r="R419" s="8"/>
      <c r="S419" s="8"/>
      <c r="T419" s="8"/>
      <c r="U419" s="8"/>
      <c r="V419" s="8"/>
      <c r="W419" s="8"/>
      <c r="X419" s="8"/>
      <c r="Y419" s="8"/>
      <c r="Z419" s="8"/>
      <c r="AA419" s="8"/>
      <c r="AB419" s="8"/>
      <c r="AC419" s="8"/>
      <c r="AD419" s="8"/>
      <c r="AE419" s="8"/>
      <c r="AF419" s="8"/>
    </row>
    <row r="420" spans="16:32">
      <c r="P420" s="8"/>
      <c r="Q420" s="8"/>
      <c r="R420" s="8"/>
      <c r="S420" s="8"/>
      <c r="T420" s="8"/>
      <c r="U420" s="8"/>
      <c r="V420" s="8"/>
      <c r="W420" s="8"/>
      <c r="X420" s="8"/>
      <c r="Y420" s="8"/>
      <c r="Z420" s="8"/>
      <c r="AA420" s="8"/>
      <c r="AB420" s="8"/>
      <c r="AC420" s="8"/>
      <c r="AD420" s="8"/>
      <c r="AE420" s="8"/>
      <c r="AF420" s="8"/>
    </row>
    <row r="421" spans="16:32">
      <c r="P421" s="8"/>
      <c r="Q421" s="8"/>
      <c r="R421" s="8"/>
      <c r="S421" s="8"/>
      <c r="T421" s="8"/>
      <c r="U421" s="8"/>
      <c r="V421" s="8"/>
      <c r="W421" s="8"/>
      <c r="X421" s="8"/>
      <c r="Y421" s="8"/>
      <c r="Z421" s="8"/>
      <c r="AA421" s="8"/>
      <c r="AB421" s="8"/>
      <c r="AC421" s="8"/>
      <c r="AD421" s="8"/>
      <c r="AE421" s="8"/>
      <c r="AF421" s="8"/>
    </row>
    <row r="422" spans="16:32">
      <c r="P422" s="8"/>
      <c r="Q422" s="8"/>
      <c r="R422" s="8"/>
      <c r="S422" s="8"/>
      <c r="T422" s="8"/>
      <c r="U422" s="8"/>
      <c r="V422" s="8"/>
      <c r="W422" s="8"/>
      <c r="X422" s="8"/>
      <c r="Y422" s="8"/>
      <c r="Z422" s="8"/>
      <c r="AA422" s="8"/>
      <c r="AB422" s="8"/>
      <c r="AC422" s="8"/>
      <c r="AD422" s="8"/>
      <c r="AE422" s="8"/>
      <c r="AF422" s="8"/>
    </row>
    <row r="423" spans="16:32">
      <c r="P423" s="8"/>
      <c r="Q423" s="8"/>
      <c r="R423" s="8"/>
      <c r="S423" s="8"/>
      <c r="T423" s="8"/>
      <c r="U423" s="8"/>
      <c r="V423" s="8"/>
      <c r="W423" s="8"/>
      <c r="X423" s="8"/>
      <c r="Y423" s="8"/>
      <c r="Z423" s="8"/>
      <c r="AA423" s="8"/>
      <c r="AB423" s="8"/>
      <c r="AC423" s="8"/>
      <c r="AD423" s="8"/>
      <c r="AE423" s="8"/>
      <c r="AF423" s="8"/>
    </row>
    <row r="424" spans="16:32">
      <c r="P424" s="8"/>
      <c r="Q424" s="8"/>
      <c r="R424" s="8"/>
      <c r="S424" s="8"/>
      <c r="T424" s="8"/>
      <c r="U424" s="8"/>
      <c r="V424" s="8"/>
      <c r="W424" s="8"/>
      <c r="X424" s="8"/>
      <c r="Y424" s="8"/>
      <c r="Z424" s="8"/>
      <c r="AA424" s="8"/>
      <c r="AB424" s="8"/>
      <c r="AC424" s="8"/>
      <c r="AD424" s="8"/>
      <c r="AE424" s="8"/>
      <c r="AF424" s="8"/>
    </row>
    <row r="425" spans="16:32">
      <c r="P425" s="8"/>
      <c r="Q425" s="8"/>
      <c r="R425" s="8"/>
      <c r="S425" s="8"/>
      <c r="T425" s="8"/>
      <c r="U425" s="8"/>
      <c r="V425" s="8"/>
      <c r="W425" s="8"/>
      <c r="X425" s="8"/>
      <c r="Y425" s="8"/>
      <c r="Z425" s="8"/>
      <c r="AA425" s="8"/>
      <c r="AB425" s="8"/>
      <c r="AC425" s="8"/>
      <c r="AD425" s="8"/>
      <c r="AE425" s="8"/>
      <c r="AF425" s="8"/>
    </row>
    <row r="426" spans="16:32">
      <c r="P426" s="8"/>
      <c r="Q426" s="8"/>
      <c r="R426" s="8"/>
      <c r="S426" s="8"/>
      <c r="T426" s="8"/>
      <c r="U426" s="8"/>
      <c r="V426" s="8"/>
      <c r="W426" s="8"/>
      <c r="X426" s="8"/>
      <c r="Y426" s="8"/>
      <c r="Z426" s="8"/>
      <c r="AA426" s="8"/>
      <c r="AB426" s="8"/>
      <c r="AC426" s="8"/>
      <c r="AD426" s="8"/>
      <c r="AE426" s="8"/>
      <c r="AF426" s="8"/>
    </row>
    <row r="427" spans="16:32">
      <c r="P427" s="8"/>
      <c r="Q427" s="8"/>
      <c r="R427" s="8"/>
      <c r="S427" s="8"/>
      <c r="T427" s="8"/>
      <c r="U427" s="8"/>
      <c r="V427" s="8"/>
      <c r="W427" s="8"/>
      <c r="X427" s="8"/>
      <c r="Y427" s="8"/>
      <c r="Z427" s="8"/>
      <c r="AA427" s="8"/>
      <c r="AB427" s="8"/>
      <c r="AC427" s="8"/>
      <c r="AD427" s="8"/>
      <c r="AE427" s="8"/>
      <c r="AF427" s="8"/>
    </row>
    <row r="428" spans="16:32">
      <c r="P428" s="8"/>
      <c r="Q428" s="8"/>
      <c r="R428" s="8"/>
      <c r="S428" s="8"/>
      <c r="T428" s="8"/>
      <c r="U428" s="8"/>
      <c r="V428" s="8"/>
      <c r="W428" s="8"/>
      <c r="X428" s="8"/>
      <c r="Y428" s="8"/>
      <c r="Z428" s="8"/>
      <c r="AA428" s="8"/>
      <c r="AB428" s="8"/>
      <c r="AC428" s="8"/>
      <c r="AD428" s="8"/>
      <c r="AE428" s="8"/>
      <c r="AF428" s="8"/>
    </row>
    <row r="429" spans="16:32">
      <c r="P429" s="8"/>
      <c r="Q429" s="8"/>
      <c r="R429" s="8"/>
      <c r="S429" s="8"/>
      <c r="T429" s="8"/>
      <c r="U429" s="8"/>
      <c r="V429" s="8"/>
      <c r="W429" s="8"/>
      <c r="X429" s="8"/>
      <c r="Y429" s="8"/>
      <c r="Z429" s="8"/>
      <c r="AA429" s="8"/>
      <c r="AB429" s="8"/>
      <c r="AC429" s="8"/>
      <c r="AD429" s="8"/>
      <c r="AE429" s="8"/>
      <c r="AF429" s="8"/>
    </row>
    <row r="430" spans="16:32">
      <c r="P430" s="8"/>
      <c r="Q430" s="8"/>
      <c r="R430" s="8"/>
      <c r="S430" s="8"/>
      <c r="T430" s="8"/>
      <c r="U430" s="8"/>
      <c r="V430" s="8"/>
      <c r="W430" s="8"/>
      <c r="X430" s="8"/>
      <c r="Y430" s="8"/>
      <c r="Z430" s="8"/>
      <c r="AA430" s="8"/>
      <c r="AB430" s="8"/>
      <c r="AC430" s="8"/>
      <c r="AD430" s="8"/>
      <c r="AE430" s="8"/>
      <c r="AF430" s="8"/>
    </row>
    <row r="431" spans="16:32">
      <c r="P431" s="8"/>
      <c r="Q431" s="8"/>
      <c r="R431" s="8"/>
      <c r="S431" s="8"/>
      <c r="T431" s="8"/>
      <c r="U431" s="8"/>
      <c r="V431" s="8"/>
      <c r="W431" s="8"/>
      <c r="X431" s="8"/>
      <c r="Y431" s="8"/>
      <c r="Z431" s="8"/>
      <c r="AA431" s="8"/>
      <c r="AB431" s="8"/>
      <c r="AC431" s="8"/>
      <c r="AD431" s="8"/>
      <c r="AE431" s="8"/>
      <c r="AF431" s="8"/>
    </row>
    <row r="432" spans="16:32">
      <c r="P432" s="8"/>
      <c r="Q432" s="8"/>
      <c r="R432" s="8"/>
      <c r="S432" s="8"/>
      <c r="T432" s="8"/>
      <c r="U432" s="8"/>
      <c r="V432" s="8"/>
      <c r="W432" s="8"/>
      <c r="X432" s="8"/>
      <c r="Y432" s="8"/>
      <c r="Z432" s="8"/>
      <c r="AA432" s="8"/>
      <c r="AB432" s="8"/>
      <c r="AC432" s="8"/>
      <c r="AD432" s="8"/>
      <c r="AE432" s="8"/>
      <c r="AF432" s="8"/>
    </row>
    <row r="433" spans="16:32">
      <c r="P433" s="8"/>
      <c r="Q433" s="8"/>
      <c r="R433" s="8"/>
      <c r="S433" s="8"/>
      <c r="T433" s="8"/>
      <c r="U433" s="8"/>
      <c r="V433" s="8"/>
      <c r="W433" s="8"/>
      <c r="X433" s="8"/>
      <c r="Y433" s="8"/>
      <c r="Z433" s="8"/>
      <c r="AA433" s="8"/>
      <c r="AB433" s="8"/>
      <c r="AC433" s="8"/>
      <c r="AD433" s="8"/>
      <c r="AE433" s="8"/>
      <c r="AF433" s="8"/>
    </row>
    <row r="434" spans="16:32">
      <c r="P434" s="8"/>
      <c r="Q434" s="8"/>
      <c r="R434" s="8"/>
      <c r="S434" s="8"/>
      <c r="T434" s="8"/>
      <c r="U434" s="8"/>
      <c r="V434" s="8"/>
      <c r="W434" s="8"/>
      <c r="X434" s="8"/>
      <c r="Y434" s="8"/>
      <c r="Z434" s="8"/>
      <c r="AA434" s="8"/>
      <c r="AB434" s="8"/>
      <c r="AC434" s="8"/>
      <c r="AD434" s="8"/>
      <c r="AE434" s="8"/>
      <c r="AF434" s="8"/>
    </row>
    <row r="435" spans="16:32">
      <c r="P435" s="8"/>
      <c r="Q435" s="8"/>
      <c r="R435" s="8"/>
      <c r="S435" s="8"/>
      <c r="T435" s="8"/>
      <c r="U435" s="8"/>
      <c r="V435" s="8"/>
      <c r="W435" s="8"/>
      <c r="X435" s="8"/>
      <c r="Y435" s="8"/>
      <c r="Z435" s="8"/>
      <c r="AA435" s="8"/>
      <c r="AB435" s="8"/>
      <c r="AC435" s="8"/>
      <c r="AD435" s="8"/>
      <c r="AE435" s="8"/>
      <c r="AF435" s="8"/>
    </row>
    <row r="436" spans="16:32">
      <c r="P436" s="8"/>
      <c r="Q436" s="8"/>
      <c r="R436" s="8"/>
      <c r="S436" s="8"/>
      <c r="T436" s="8"/>
      <c r="U436" s="8"/>
      <c r="V436" s="8"/>
      <c r="W436" s="8"/>
      <c r="X436" s="8"/>
      <c r="Y436" s="8"/>
      <c r="Z436" s="8"/>
      <c r="AA436" s="8"/>
      <c r="AB436" s="8"/>
      <c r="AC436" s="8"/>
      <c r="AD436" s="8"/>
      <c r="AE436" s="8"/>
      <c r="AF436" s="8"/>
    </row>
    <row r="437" spans="16:32">
      <c r="P437" s="8"/>
      <c r="Q437" s="8"/>
      <c r="R437" s="8"/>
      <c r="S437" s="8"/>
      <c r="T437" s="8"/>
      <c r="U437" s="8"/>
      <c r="V437" s="8"/>
      <c r="W437" s="8"/>
      <c r="X437" s="8"/>
      <c r="Y437" s="8"/>
      <c r="Z437" s="8"/>
      <c r="AA437" s="8"/>
      <c r="AB437" s="8"/>
      <c r="AC437" s="8"/>
      <c r="AD437" s="8"/>
      <c r="AE437" s="8"/>
      <c r="AF437" s="8"/>
    </row>
    <row r="438" spans="16:32">
      <c r="P438" s="8"/>
      <c r="Q438" s="8"/>
      <c r="R438" s="8"/>
      <c r="S438" s="8"/>
      <c r="T438" s="8"/>
      <c r="U438" s="8"/>
      <c r="V438" s="8"/>
      <c r="W438" s="8"/>
      <c r="X438" s="8"/>
      <c r="Y438" s="8"/>
      <c r="Z438" s="8"/>
      <c r="AA438" s="8"/>
      <c r="AB438" s="8"/>
      <c r="AC438" s="8"/>
      <c r="AD438" s="8"/>
      <c r="AE438" s="8"/>
      <c r="AF438" s="8"/>
    </row>
    <row r="439" spans="16:32">
      <c r="P439" s="8"/>
      <c r="Q439" s="8"/>
      <c r="R439" s="8"/>
      <c r="S439" s="8"/>
      <c r="T439" s="8"/>
      <c r="U439" s="8"/>
      <c r="V439" s="8"/>
      <c r="W439" s="8"/>
      <c r="X439" s="8"/>
      <c r="Y439" s="8"/>
      <c r="Z439" s="8"/>
      <c r="AA439" s="8"/>
      <c r="AB439" s="8"/>
      <c r="AC439" s="8"/>
      <c r="AD439" s="8"/>
      <c r="AE439" s="8"/>
      <c r="AF439" s="8"/>
    </row>
    <row r="440" spans="16:32">
      <c r="P440" s="8"/>
      <c r="Q440" s="8"/>
      <c r="R440" s="8"/>
      <c r="S440" s="8"/>
      <c r="T440" s="8"/>
      <c r="U440" s="8"/>
      <c r="V440" s="8"/>
      <c r="W440" s="8"/>
      <c r="X440" s="8"/>
      <c r="Y440" s="8"/>
      <c r="Z440" s="8"/>
      <c r="AA440" s="8"/>
      <c r="AB440" s="8"/>
      <c r="AC440" s="8"/>
      <c r="AD440" s="8"/>
      <c r="AE440" s="8"/>
      <c r="AF440" s="8"/>
    </row>
    <row r="441" spans="16:32">
      <c r="P441" s="8"/>
      <c r="Q441" s="8"/>
      <c r="R441" s="8"/>
      <c r="S441" s="8"/>
      <c r="T441" s="8"/>
      <c r="U441" s="8"/>
      <c r="V441" s="8"/>
      <c r="W441" s="8"/>
      <c r="X441" s="8"/>
      <c r="Y441" s="8"/>
      <c r="Z441" s="8"/>
      <c r="AA441" s="8"/>
      <c r="AB441" s="8"/>
      <c r="AC441" s="8"/>
      <c r="AD441" s="8"/>
      <c r="AE441" s="8"/>
      <c r="AF441" s="8"/>
    </row>
    <row r="442" spans="16:32">
      <c r="P442" s="8"/>
      <c r="Q442" s="8"/>
      <c r="R442" s="8"/>
      <c r="S442" s="8"/>
      <c r="T442" s="8"/>
      <c r="U442" s="8"/>
      <c r="V442" s="8"/>
      <c r="W442" s="8"/>
      <c r="X442" s="8"/>
      <c r="Y442" s="8"/>
      <c r="Z442" s="8"/>
      <c r="AA442" s="8"/>
      <c r="AB442" s="8"/>
      <c r="AC442" s="8"/>
      <c r="AD442" s="8"/>
      <c r="AE442" s="8"/>
      <c r="AF442" s="8"/>
    </row>
    <row r="443" spans="16:32">
      <c r="P443" s="8"/>
      <c r="Q443" s="8"/>
      <c r="R443" s="8"/>
      <c r="S443" s="8"/>
      <c r="T443" s="8"/>
      <c r="U443" s="8"/>
      <c r="V443" s="8"/>
      <c r="W443" s="8"/>
      <c r="X443" s="8"/>
      <c r="Y443" s="8"/>
      <c r="Z443" s="8"/>
      <c r="AA443" s="8"/>
      <c r="AB443" s="8"/>
      <c r="AC443" s="8"/>
      <c r="AD443" s="8"/>
      <c r="AE443" s="8"/>
      <c r="AF443" s="8"/>
    </row>
    <row r="444" spans="16:32">
      <c r="P444" s="8"/>
      <c r="Q444" s="8"/>
      <c r="R444" s="8"/>
      <c r="S444" s="8"/>
      <c r="T444" s="8"/>
      <c r="U444" s="8"/>
      <c r="V444" s="8"/>
      <c r="W444" s="8"/>
      <c r="X444" s="8"/>
      <c r="Y444" s="8"/>
      <c r="Z444" s="8"/>
      <c r="AA444" s="8"/>
      <c r="AB444" s="8"/>
      <c r="AC444" s="8"/>
      <c r="AD444" s="8"/>
      <c r="AE444" s="8"/>
      <c r="AF444" s="8"/>
    </row>
    <row r="445" spans="16:32">
      <c r="P445" s="8"/>
      <c r="Q445" s="8"/>
      <c r="R445" s="8"/>
      <c r="S445" s="8"/>
      <c r="T445" s="8"/>
      <c r="U445" s="8"/>
      <c r="V445" s="8"/>
      <c r="W445" s="8"/>
      <c r="X445" s="8"/>
      <c r="Y445" s="8"/>
      <c r="Z445" s="8"/>
      <c r="AA445" s="8"/>
      <c r="AB445" s="8"/>
      <c r="AC445" s="8"/>
      <c r="AD445" s="8"/>
      <c r="AE445" s="8"/>
      <c r="AF445" s="8"/>
    </row>
    <row r="446" spans="16:32">
      <c r="P446" s="8"/>
      <c r="Q446" s="8"/>
      <c r="R446" s="8"/>
      <c r="S446" s="8"/>
      <c r="T446" s="8"/>
      <c r="U446" s="8"/>
      <c r="V446" s="8"/>
      <c r="W446" s="8"/>
      <c r="X446" s="8"/>
      <c r="Y446" s="8"/>
      <c r="Z446" s="8"/>
      <c r="AA446" s="8"/>
      <c r="AB446" s="8"/>
      <c r="AC446" s="8"/>
      <c r="AD446" s="8"/>
      <c r="AE446" s="8"/>
      <c r="AF446" s="8"/>
    </row>
    <row r="447" spans="16:32">
      <c r="P447" s="8"/>
      <c r="Q447" s="8"/>
      <c r="R447" s="8"/>
      <c r="S447" s="8"/>
      <c r="T447" s="8"/>
      <c r="U447" s="8"/>
      <c r="V447" s="8"/>
      <c r="W447" s="8"/>
      <c r="X447" s="8"/>
      <c r="Y447" s="8"/>
      <c r="Z447" s="8"/>
      <c r="AA447" s="8"/>
      <c r="AB447" s="8"/>
      <c r="AC447" s="8"/>
      <c r="AD447" s="8"/>
      <c r="AE447" s="8"/>
      <c r="AF447" s="8"/>
    </row>
    <row r="448" spans="16:32">
      <c r="P448" s="8"/>
      <c r="Q448" s="8"/>
      <c r="R448" s="8"/>
      <c r="S448" s="8"/>
      <c r="T448" s="8"/>
      <c r="U448" s="8"/>
      <c r="V448" s="8"/>
      <c r="W448" s="8"/>
      <c r="X448" s="8"/>
      <c r="Y448" s="8"/>
      <c r="Z448" s="8"/>
      <c r="AA448" s="8"/>
      <c r="AB448" s="8"/>
      <c r="AC448" s="8"/>
      <c r="AD448" s="8"/>
      <c r="AE448" s="8"/>
      <c r="AF448" s="8"/>
    </row>
    <row r="449" spans="16:32">
      <c r="P449" s="8"/>
      <c r="Q449" s="8"/>
      <c r="R449" s="8"/>
      <c r="S449" s="8"/>
      <c r="T449" s="8"/>
      <c r="U449" s="8"/>
      <c r="V449" s="8"/>
      <c r="W449" s="8"/>
      <c r="X449" s="8"/>
      <c r="Y449" s="8"/>
      <c r="Z449" s="8"/>
      <c r="AA449" s="8"/>
      <c r="AB449" s="8"/>
      <c r="AC449" s="8"/>
      <c r="AD449" s="8"/>
      <c r="AE449" s="8"/>
      <c r="AF449" s="8"/>
    </row>
    <row r="450" spans="16:32">
      <c r="P450" s="8"/>
      <c r="Q450" s="8"/>
      <c r="R450" s="8"/>
      <c r="S450" s="8"/>
      <c r="T450" s="8"/>
      <c r="U450" s="8"/>
      <c r="V450" s="8"/>
      <c r="W450" s="8"/>
      <c r="X450" s="8"/>
      <c r="Y450" s="8"/>
      <c r="Z450" s="8"/>
      <c r="AA450" s="8"/>
      <c r="AB450" s="8"/>
      <c r="AC450" s="8"/>
      <c r="AD450" s="8"/>
      <c r="AE450" s="8"/>
      <c r="AF450" s="8"/>
    </row>
    <row r="451" spans="16:32">
      <c r="P451" s="8"/>
      <c r="Q451" s="8"/>
      <c r="R451" s="8"/>
      <c r="S451" s="8"/>
      <c r="T451" s="8"/>
      <c r="U451" s="8"/>
      <c r="V451" s="8"/>
      <c r="W451" s="8"/>
      <c r="X451" s="8"/>
      <c r="Y451" s="8"/>
      <c r="Z451" s="8"/>
      <c r="AA451" s="8"/>
      <c r="AB451" s="8"/>
      <c r="AC451" s="8"/>
      <c r="AD451" s="8"/>
      <c r="AE451" s="8"/>
      <c r="AF451" s="8"/>
    </row>
    <row r="452" spans="16:32">
      <c r="P452" s="8"/>
      <c r="Q452" s="8"/>
      <c r="R452" s="8"/>
      <c r="S452" s="8"/>
      <c r="T452" s="8"/>
      <c r="U452" s="8"/>
      <c r="V452" s="8"/>
      <c r="W452" s="8"/>
      <c r="X452" s="8"/>
      <c r="Y452" s="8"/>
      <c r="Z452" s="8"/>
      <c r="AA452" s="8"/>
      <c r="AB452" s="8"/>
      <c r="AC452" s="8"/>
      <c r="AD452" s="8"/>
      <c r="AE452" s="8"/>
      <c r="AF452" s="8"/>
    </row>
    <row r="453" spans="16:32">
      <c r="P453" s="8"/>
      <c r="Q453" s="8"/>
      <c r="R453" s="8"/>
      <c r="S453" s="8"/>
      <c r="T453" s="8"/>
      <c r="U453" s="8"/>
      <c r="V453" s="8"/>
      <c r="W453" s="8"/>
      <c r="X453" s="8"/>
      <c r="Y453" s="8"/>
      <c r="Z453" s="8"/>
      <c r="AA453" s="8"/>
      <c r="AB453" s="8"/>
      <c r="AC453" s="8"/>
      <c r="AD453" s="8"/>
      <c r="AE453" s="8"/>
      <c r="AF453" s="8"/>
    </row>
    <row r="454" spans="16:32">
      <c r="P454" s="8"/>
      <c r="Q454" s="8"/>
      <c r="R454" s="8"/>
      <c r="S454" s="8"/>
      <c r="T454" s="8"/>
      <c r="U454" s="8"/>
      <c r="V454" s="8"/>
      <c r="W454" s="8"/>
      <c r="X454" s="8"/>
      <c r="Y454" s="8"/>
      <c r="Z454" s="8"/>
      <c r="AA454" s="8"/>
      <c r="AB454" s="8"/>
      <c r="AC454" s="8"/>
      <c r="AD454" s="8"/>
      <c r="AE454" s="8"/>
      <c r="AF454" s="8"/>
    </row>
    <row r="455" spans="16:32">
      <c r="P455" s="8"/>
      <c r="Q455" s="8"/>
      <c r="R455" s="8"/>
      <c r="S455" s="8"/>
      <c r="T455" s="8"/>
      <c r="U455" s="8"/>
      <c r="V455" s="8"/>
      <c r="W455" s="8"/>
      <c r="X455" s="8"/>
      <c r="Y455" s="8"/>
      <c r="Z455" s="8"/>
      <c r="AA455" s="8"/>
      <c r="AB455" s="8"/>
      <c r="AC455" s="8"/>
      <c r="AD455" s="8"/>
      <c r="AE455" s="8"/>
      <c r="AF455" s="8"/>
    </row>
    <row r="456" spans="16:32">
      <c r="P456" s="8"/>
      <c r="Q456" s="8"/>
      <c r="R456" s="8"/>
      <c r="S456" s="8"/>
      <c r="T456" s="8"/>
      <c r="U456" s="8"/>
      <c r="V456" s="8"/>
      <c r="W456" s="8"/>
      <c r="X456" s="8"/>
      <c r="Y456" s="8"/>
      <c r="Z456" s="8"/>
      <c r="AA456" s="8"/>
      <c r="AB456" s="8"/>
      <c r="AC456" s="8"/>
      <c r="AD456" s="8"/>
      <c r="AE456" s="8"/>
      <c r="AF456" s="8"/>
    </row>
    <row r="457" spans="16:32">
      <c r="P457" s="8"/>
      <c r="Q457" s="8"/>
      <c r="R457" s="8"/>
      <c r="S457" s="8"/>
      <c r="T457" s="8"/>
      <c r="U457" s="8"/>
      <c r="V457" s="8"/>
      <c r="W457" s="8"/>
      <c r="X457" s="8"/>
      <c r="Y457" s="8"/>
      <c r="Z457" s="8"/>
      <c r="AA457" s="8"/>
      <c r="AB457" s="8"/>
      <c r="AC457" s="8"/>
      <c r="AD457" s="8"/>
      <c r="AE457" s="8"/>
      <c r="AF457" s="8"/>
    </row>
    <row r="458" spans="16:32">
      <c r="P458" s="8"/>
      <c r="Q458" s="8"/>
      <c r="R458" s="8"/>
      <c r="S458" s="8"/>
      <c r="T458" s="8"/>
      <c r="U458" s="8"/>
      <c r="V458" s="8"/>
      <c r="W458" s="8"/>
      <c r="X458" s="8"/>
      <c r="Y458" s="8"/>
      <c r="Z458" s="8"/>
      <c r="AA458" s="8"/>
      <c r="AB458" s="8"/>
      <c r="AC458" s="8"/>
      <c r="AD458" s="8"/>
      <c r="AE458" s="8"/>
      <c r="AF458" s="8"/>
    </row>
    <row r="459" spans="16:32">
      <c r="P459" s="8"/>
      <c r="Q459" s="8"/>
      <c r="R459" s="8"/>
      <c r="S459" s="8"/>
      <c r="T459" s="8"/>
      <c r="U459" s="8"/>
      <c r="V459" s="8"/>
      <c r="W459" s="8"/>
      <c r="X459" s="8"/>
      <c r="Y459" s="8"/>
      <c r="Z459" s="8"/>
      <c r="AA459" s="8"/>
      <c r="AB459" s="8"/>
      <c r="AC459" s="8"/>
      <c r="AD459" s="8"/>
      <c r="AE459" s="8"/>
      <c r="AF459" s="8"/>
    </row>
    <row r="460" spans="16:32">
      <c r="P460" s="8"/>
      <c r="Q460" s="8"/>
      <c r="R460" s="8"/>
      <c r="S460" s="8"/>
      <c r="T460" s="8"/>
      <c r="U460" s="8"/>
      <c r="V460" s="8"/>
      <c r="W460" s="8"/>
      <c r="X460" s="8"/>
      <c r="Y460" s="8"/>
      <c r="Z460" s="8"/>
      <c r="AA460" s="8"/>
      <c r="AB460" s="8"/>
      <c r="AC460" s="8"/>
      <c r="AD460" s="8"/>
      <c r="AE460" s="8"/>
      <c r="AF460" s="8"/>
    </row>
    <row r="461" spans="16:32">
      <c r="P461" s="8"/>
      <c r="Q461" s="8"/>
      <c r="R461" s="8"/>
      <c r="S461" s="8"/>
      <c r="T461" s="8"/>
      <c r="U461" s="8"/>
      <c r="V461" s="8"/>
      <c r="W461" s="8"/>
      <c r="X461" s="8"/>
      <c r="Y461" s="8"/>
      <c r="Z461" s="8"/>
      <c r="AA461" s="8"/>
      <c r="AB461" s="8"/>
      <c r="AC461" s="8"/>
      <c r="AD461" s="8"/>
      <c r="AE461" s="8"/>
      <c r="AF461" s="8"/>
    </row>
    <row r="462" spans="16:32">
      <c r="P462" s="8"/>
      <c r="Q462" s="8"/>
      <c r="R462" s="8"/>
      <c r="S462" s="8"/>
      <c r="T462" s="8"/>
      <c r="U462" s="8"/>
      <c r="V462" s="8"/>
      <c r="W462" s="8"/>
      <c r="X462" s="8"/>
      <c r="Y462" s="8"/>
      <c r="Z462" s="8"/>
      <c r="AA462" s="8"/>
      <c r="AB462" s="8"/>
      <c r="AC462" s="8"/>
      <c r="AD462" s="8"/>
      <c r="AE462" s="8"/>
      <c r="AF462" s="8"/>
    </row>
    <row r="463" spans="16:32">
      <c r="P463" s="8"/>
      <c r="Q463" s="8"/>
      <c r="R463" s="8"/>
      <c r="S463" s="8"/>
      <c r="T463" s="8"/>
      <c r="U463" s="8"/>
      <c r="V463" s="8"/>
      <c r="W463" s="8"/>
      <c r="X463" s="8"/>
      <c r="Y463" s="8"/>
      <c r="Z463" s="8"/>
      <c r="AA463" s="8"/>
      <c r="AB463" s="8"/>
      <c r="AC463" s="8"/>
      <c r="AD463" s="8"/>
      <c r="AE463" s="8"/>
      <c r="AF463" s="8"/>
    </row>
    <row r="464" spans="16:32">
      <c r="P464" s="8"/>
      <c r="Q464" s="8"/>
      <c r="R464" s="8"/>
      <c r="S464" s="8"/>
      <c r="T464" s="8"/>
      <c r="U464" s="8"/>
      <c r="V464" s="8"/>
      <c r="W464" s="8"/>
      <c r="X464" s="8"/>
      <c r="Y464" s="8"/>
      <c r="Z464" s="8"/>
      <c r="AA464" s="8"/>
      <c r="AB464" s="8"/>
      <c r="AC464" s="8"/>
      <c r="AD464" s="8"/>
      <c r="AE464" s="8"/>
      <c r="AF464" s="8"/>
    </row>
    <row r="465" spans="16:32">
      <c r="P465" s="8"/>
      <c r="Q465" s="8"/>
      <c r="R465" s="8"/>
      <c r="S465" s="8"/>
      <c r="T465" s="8"/>
      <c r="U465" s="8"/>
      <c r="V465" s="8"/>
      <c r="W465" s="8"/>
      <c r="X465" s="8"/>
      <c r="Y465" s="8"/>
      <c r="Z465" s="8"/>
      <c r="AA465" s="8"/>
      <c r="AB465" s="8"/>
      <c r="AC465" s="8"/>
      <c r="AD465" s="8"/>
      <c r="AE465" s="8"/>
      <c r="AF465" s="8"/>
    </row>
    <row r="466" spans="16:32">
      <c r="P466" s="8"/>
      <c r="Q466" s="8"/>
      <c r="R466" s="8"/>
      <c r="S466" s="8"/>
      <c r="T466" s="8"/>
      <c r="U466" s="8"/>
      <c r="V466" s="8"/>
      <c r="W466" s="8"/>
      <c r="X466" s="8"/>
      <c r="Y466" s="8"/>
      <c r="Z466" s="8"/>
      <c r="AA466" s="8"/>
      <c r="AB466" s="8"/>
      <c r="AC466" s="8"/>
      <c r="AD466" s="8"/>
      <c r="AE466" s="8"/>
      <c r="AF466" s="8"/>
    </row>
    <row r="467" spans="16:32">
      <c r="P467" s="8"/>
      <c r="Q467" s="8"/>
      <c r="R467" s="8"/>
      <c r="S467" s="8"/>
      <c r="T467" s="8"/>
      <c r="U467" s="8"/>
      <c r="V467" s="8"/>
      <c r="W467" s="8"/>
      <c r="X467" s="8"/>
      <c r="Y467" s="8"/>
      <c r="Z467" s="8"/>
      <c r="AA467" s="8"/>
      <c r="AB467" s="8"/>
      <c r="AC467" s="8"/>
      <c r="AD467" s="8"/>
      <c r="AE467" s="8"/>
      <c r="AF467" s="8"/>
    </row>
    <row r="468" spans="16:32">
      <c r="P468" s="8"/>
      <c r="Q468" s="8"/>
      <c r="R468" s="8"/>
      <c r="S468" s="8"/>
      <c r="T468" s="8"/>
      <c r="U468" s="8"/>
      <c r="V468" s="8"/>
      <c r="W468" s="8"/>
      <c r="X468" s="8"/>
      <c r="Y468" s="8"/>
      <c r="Z468" s="8"/>
      <c r="AA468" s="8"/>
      <c r="AB468" s="8"/>
      <c r="AC468" s="8"/>
      <c r="AD468" s="8"/>
      <c r="AE468" s="8"/>
      <c r="AF468" s="8"/>
    </row>
    <row r="469" spans="16:32">
      <c r="P469" s="8"/>
      <c r="Q469" s="8"/>
      <c r="R469" s="8"/>
      <c r="S469" s="8"/>
      <c r="T469" s="8"/>
      <c r="U469" s="8"/>
      <c r="V469" s="8"/>
      <c r="W469" s="8"/>
      <c r="X469" s="8"/>
      <c r="Y469" s="8"/>
      <c r="Z469" s="8"/>
      <c r="AA469" s="8"/>
      <c r="AB469" s="8"/>
      <c r="AC469" s="8"/>
      <c r="AD469" s="8"/>
      <c r="AE469" s="8"/>
      <c r="AF469" s="8"/>
    </row>
    <row r="470" spans="16:32">
      <c r="P470" s="8"/>
      <c r="Q470" s="8"/>
      <c r="R470" s="8"/>
      <c r="S470" s="8"/>
      <c r="T470" s="8"/>
      <c r="U470" s="8"/>
      <c r="V470" s="8"/>
      <c r="W470" s="8"/>
      <c r="X470" s="8"/>
      <c r="Y470" s="8"/>
      <c r="Z470" s="8"/>
      <c r="AA470" s="8"/>
      <c r="AB470" s="8"/>
      <c r="AC470" s="8"/>
      <c r="AD470" s="8"/>
      <c r="AE470" s="8"/>
      <c r="AF470" s="8"/>
    </row>
    <row r="471" spans="16:32">
      <c r="P471" s="8"/>
      <c r="Q471" s="8"/>
      <c r="R471" s="8"/>
      <c r="S471" s="8"/>
      <c r="T471" s="8"/>
      <c r="U471" s="8"/>
      <c r="V471" s="8"/>
      <c r="W471" s="8"/>
      <c r="X471" s="8"/>
      <c r="Y471" s="8"/>
      <c r="Z471" s="8"/>
      <c r="AA471" s="8"/>
      <c r="AB471" s="8"/>
      <c r="AC471" s="8"/>
      <c r="AD471" s="8"/>
      <c r="AE471" s="8"/>
      <c r="AF471" s="8"/>
    </row>
    <row r="472" spans="16:32">
      <c r="P472" s="8"/>
      <c r="Q472" s="8"/>
      <c r="R472" s="8"/>
      <c r="S472" s="8"/>
      <c r="T472" s="8"/>
      <c r="U472" s="8"/>
      <c r="V472" s="8"/>
      <c r="W472" s="8"/>
      <c r="X472" s="8"/>
      <c r="Y472" s="8"/>
      <c r="Z472" s="8"/>
      <c r="AA472" s="8"/>
      <c r="AB472" s="8"/>
      <c r="AC472" s="8"/>
      <c r="AD472" s="8"/>
      <c r="AE472" s="8"/>
      <c r="AF472" s="8"/>
    </row>
    <row r="473" spans="16:32">
      <c r="P473" s="8"/>
      <c r="Q473" s="8"/>
      <c r="R473" s="8"/>
      <c r="S473" s="8"/>
      <c r="T473" s="8"/>
      <c r="U473" s="8"/>
      <c r="V473" s="8"/>
      <c r="W473" s="8"/>
      <c r="X473" s="8"/>
      <c r="Y473" s="8"/>
      <c r="Z473" s="8"/>
      <c r="AA473" s="8"/>
      <c r="AB473" s="8"/>
      <c r="AC473" s="8"/>
      <c r="AD473" s="8"/>
      <c r="AE473" s="8"/>
      <c r="AF473" s="8"/>
    </row>
    <row r="474" spans="16:32">
      <c r="P474" s="8"/>
      <c r="Q474" s="8"/>
      <c r="R474" s="8"/>
      <c r="S474" s="8"/>
      <c r="T474" s="8"/>
      <c r="U474" s="8"/>
      <c r="V474" s="8"/>
      <c r="W474" s="8"/>
      <c r="X474" s="8"/>
      <c r="Y474" s="8"/>
      <c r="Z474" s="8"/>
      <c r="AA474" s="8"/>
      <c r="AB474" s="8"/>
      <c r="AC474" s="8"/>
      <c r="AD474" s="8"/>
      <c r="AE474" s="8"/>
      <c r="AF474" s="8"/>
    </row>
    <row r="475" spans="16:32">
      <c r="P475" s="8"/>
      <c r="Q475" s="8"/>
      <c r="R475" s="8"/>
      <c r="S475" s="8"/>
      <c r="T475" s="8"/>
      <c r="U475" s="8"/>
      <c r="V475" s="8"/>
      <c r="W475" s="8"/>
      <c r="X475" s="8"/>
      <c r="Y475" s="8"/>
      <c r="Z475" s="8"/>
      <c r="AA475" s="8"/>
      <c r="AB475" s="8"/>
      <c r="AC475" s="8"/>
      <c r="AD475" s="8"/>
      <c r="AE475" s="8"/>
      <c r="AF475" s="8"/>
    </row>
    <row r="476" spans="16:32">
      <c r="P476" s="8"/>
      <c r="Q476" s="8"/>
      <c r="R476" s="8"/>
      <c r="S476" s="8"/>
      <c r="T476" s="8"/>
      <c r="U476" s="8"/>
      <c r="V476" s="8"/>
      <c r="W476" s="8"/>
      <c r="X476" s="8"/>
      <c r="Y476" s="8"/>
      <c r="Z476" s="8"/>
      <c r="AA476" s="8"/>
      <c r="AB476" s="8"/>
      <c r="AC476" s="8"/>
      <c r="AD476" s="8"/>
      <c r="AE476" s="8"/>
      <c r="AF476" s="8"/>
    </row>
    <row r="477" spans="16:32">
      <c r="P477" s="8"/>
      <c r="Q477" s="8"/>
      <c r="R477" s="8"/>
      <c r="S477" s="8"/>
      <c r="T477" s="8"/>
      <c r="U477" s="8"/>
      <c r="V477" s="8"/>
      <c r="W477" s="8"/>
      <c r="X477" s="8"/>
      <c r="Y477" s="8"/>
      <c r="Z477" s="8"/>
      <c r="AA477" s="8"/>
      <c r="AB477" s="8"/>
      <c r="AC477" s="8"/>
      <c r="AD477" s="8"/>
      <c r="AE477" s="8"/>
      <c r="AF477" s="8"/>
    </row>
    <row r="478" spans="16:32">
      <c r="P478" s="8"/>
      <c r="Q478" s="8"/>
      <c r="R478" s="8"/>
      <c r="S478" s="8"/>
      <c r="T478" s="8"/>
      <c r="U478" s="8"/>
      <c r="V478" s="8"/>
      <c r="W478" s="8"/>
      <c r="X478" s="8"/>
      <c r="Y478" s="8"/>
      <c r="Z478" s="8"/>
      <c r="AA478" s="8"/>
      <c r="AB478" s="8"/>
      <c r="AC478" s="8"/>
      <c r="AD478" s="8"/>
      <c r="AE478" s="8"/>
      <c r="AF478" s="8"/>
    </row>
    <row r="479" spans="16:32">
      <c r="P479" s="8"/>
      <c r="Q479" s="8"/>
      <c r="R479" s="8"/>
      <c r="S479" s="8"/>
      <c r="T479" s="8"/>
      <c r="U479" s="8"/>
      <c r="V479" s="8"/>
      <c r="W479" s="8"/>
      <c r="X479" s="8"/>
      <c r="Y479" s="8"/>
      <c r="Z479" s="8"/>
      <c r="AA479" s="8"/>
      <c r="AB479" s="8"/>
      <c r="AC479" s="8"/>
      <c r="AD479" s="8"/>
      <c r="AE479" s="8"/>
      <c r="AF479" s="8"/>
    </row>
    <row r="480" spans="16:32">
      <c r="P480" s="8"/>
      <c r="Q480" s="8"/>
      <c r="R480" s="8"/>
      <c r="S480" s="8"/>
      <c r="T480" s="8"/>
      <c r="U480" s="8"/>
      <c r="V480" s="8"/>
      <c r="W480" s="8"/>
      <c r="X480" s="8"/>
      <c r="Y480" s="8"/>
      <c r="Z480" s="8"/>
      <c r="AA480" s="8"/>
      <c r="AB480" s="8"/>
      <c r="AC480" s="8"/>
      <c r="AD480" s="8"/>
      <c r="AE480" s="8"/>
      <c r="AF480" s="8"/>
    </row>
    <row r="481" spans="16:32">
      <c r="P481" s="8"/>
      <c r="Q481" s="8"/>
      <c r="R481" s="8"/>
      <c r="S481" s="8"/>
      <c r="T481" s="8"/>
      <c r="U481" s="8"/>
      <c r="V481" s="8"/>
      <c r="W481" s="8"/>
      <c r="X481" s="8"/>
      <c r="Y481" s="8"/>
      <c r="Z481" s="8"/>
      <c r="AA481" s="8"/>
      <c r="AB481" s="8"/>
      <c r="AC481" s="8"/>
      <c r="AD481" s="8"/>
      <c r="AE481" s="8"/>
      <c r="AF481" s="8"/>
    </row>
    <row r="482" spans="16:32">
      <c r="P482" s="8"/>
      <c r="Q482" s="8"/>
      <c r="R482" s="8"/>
      <c r="S482" s="8"/>
      <c r="T482" s="8"/>
      <c r="U482" s="8"/>
      <c r="V482" s="8"/>
      <c r="W482" s="8"/>
      <c r="X482" s="8"/>
      <c r="Y482" s="8"/>
      <c r="Z482" s="8"/>
      <c r="AA482" s="8"/>
      <c r="AB482" s="8"/>
      <c r="AC482" s="8"/>
      <c r="AD482" s="8"/>
      <c r="AE482" s="8"/>
      <c r="AF482" s="8"/>
    </row>
    <row r="483" spans="16:32">
      <c r="P483" s="8"/>
      <c r="Q483" s="8"/>
      <c r="R483" s="8"/>
      <c r="S483" s="8"/>
      <c r="T483" s="8"/>
      <c r="U483" s="8"/>
      <c r="V483" s="8"/>
      <c r="W483" s="8"/>
      <c r="X483" s="8"/>
      <c r="Y483" s="8"/>
      <c r="Z483" s="8"/>
      <c r="AA483" s="8"/>
      <c r="AB483" s="8"/>
      <c r="AC483" s="8"/>
      <c r="AD483" s="8"/>
      <c r="AE483" s="8"/>
      <c r="AF483" s="8"/>
    </row>
    <row r="484" spans="16:32">
      <c r="P484" s="8"/>
      <c r="Q484" s="8"/>
      <c r="R484" s="8"/>
      <c r="S484" s="8"/>
      <c r="T484" s="8"/>
      <c r="U484" s="8"/>
      <c r="V484" s="8"/>
      <c r="W484" s="8"/>
      <c r="X484" s="8"/>
      <c r="Y484" s="8"/>
      <c r="Z484" s="8"/>
      <c r="AA484" s="8"/>
      <c r="AB484" s="8"/>
      <c r="AC484" s="8"/>
      <c r="AD484" s="8"/>
      <c r="AE484" s="8"/>
      <c r="AF484" s="8"/>
    </row>
    <row r="485" spans="16:32">
      <c r="P485" s="8"/>
      <c r="Q485" s="8"/>
      <c r="R485" s="8"/>
      <c r="S485" s="8"/>
      <c r="T485" s="8"/>
      <c r="U485" s="8"/>
      <c r="V485" s="8"/>
      <c r="W485" s="8"/>
      <c r="X485" s="8"/>
      <c r="Y485" s="8"/>
      <c r="Z485" s="8"/>
      <c r="AA485" s="8"/>
      <c r="AB485" s="8"/>
      <c r="AC485" s="8"/>
      <c r="AD485" s="8"/>
      <c r="AE485" s="8"/>
      <c r="AF485" s="8"/>
    </row>
    <row r="486" spans="16:32">
      <c r="P486" s="8"/>
      <c r="Q486" s="8"/>
      <c r="R486" s="8"/>
      <c r="S486" s="8"/>
      <c r="T486" s="8"/>
      <c r="U486" s="8"/>
      <c r="V486" s="8"/>
      <c r="W486" s="8"/>
      <c r="X486" s="8"/>
      <c r="Y486" s="8"/>
      <c r="Z486" s="8"/>
      <c r="AA486" s="8"/>
      <c r="AB486" s="8"/>
      <c r="AC486" s="8"/>
      <c r="AD486" s="8"/>
      <c r="AE486" s="8"/>
      <c r="AF486" s="8"/>
    </row>
    <row r="487" spans="16:32">
      <c r="P487" s="8"/>
      <c r="Q487" s="8"/>
      <c r="R487" s="8"/>
      <c r="S487" s="8"/>
      <c r="T487" s="8"/>
      <c r="U487" s="8"/>
      <c r="V487" s="8"/>
      <c r="W487" s="8"/>
      <c r="X487" s="8"/>
      <c r="Y487" s="8"/>
      <c r="Z487" s="8"/>
      <c r="AA487" s="8"/>
      <c r="AB487" s="8"/>
      <c r="AC487" s="8"/>
      <c r="AD487" s="8"/>
      <c r="AE487" s="8"/>
      <c r="AF487" s="8"/>
    </row>
    <row r="488" spans="16:32">
      <c r="P488" s="8"/>
      <c r="Q488" s="8"/>
      <c r="R488" s="8"/>
      <c r="S488" s="8"/>
      <c r="T488" s="8"/>
      <c r="U488" s="8"/>
      <c r="V488" s="8"/>
      <c r="W488" s="8"/>
      <c r="X488" s="8"/>
      <c r="Y488" s="8"/>
      <c r="Z488" s="8"/>
      <c r="AA488" s="8"/>
      <c r="AB488" s="8"/>
      <c r="AC488" s="8"/>
      <c r="AD488" s="8"/>
      <c r="AE488" s="8"/>
      <c r="AF488" s="8"/>
    </row>
    <row r="489" spans="16:32">
      <c r="P489" s="8"/>
      <c r="Q489" s="8"/>
      <c r="R489" s="8"/>
      <c r="S489" s="8"/>
      <c r="T489" s="8"/>
      <c r="U489" s="8"/>
      <c r="V489" s="8"/>
      <c r="W489" s="8"/>
      <c r="X489" s="8"/>
      <c r="Y489" s="8"/>
      <c r="Z489" s="8"/>
      <c r="AA489" s="8"/>
      <c r="AB489" s="8"/>
      <c r="AC489" s="8"/>
      <c r="AD489" s="8"/>
      <c r="AE489" s="8"/>
      <c r="AF489" s="8"/>
    </row>
    <row r="490" spans="16:32">
      <c r="P490" s="8"/>
      <c r="Q490" s="8"/>
      <c r="R490" s="8"/>
      <c r="S490" s="8"/>
      <c r="T490" s="8"/>
      <c r="U490" s="8"/>
      <c r="V490" s="8"/>
      <c r="W490" s="8"/>
      <c r="X490" s="8"/>
      <c r="Y490" s="8"/>
      <c r="Z490" s="8"/>
      <c r="AA490" s="8"/>
      <c r="AB490" s="8"/>
      <c r="AC490" s="8"/>
      <c r="AD490" s="8"/>
      <c r="AE490" s="8"/>
      <c r="AF490" s="8"/>
    </row>
    <row r="491" spans="16:32">
      <c r="P491" s="8"/>
      <c r="Q491" s="8"/>
      <c r="R491" s="8"/>
      <c r="S491" s="8"/>
      <c r="T491" s="8"/>
      <c r="U491" s="8"/>
      <c r="V491" s="8"/>
      <c r="W491" s="8"/>
      <c r="X491" s="8"/>
      <c r="Y491" s="8"/>
      <c r="Z491" s="8"/>
      <c r="AA491" s="8"/>
      <c r="AB491" s="8"/>
      <c r="AC491" s="8"/>
      <c r="AD491" s="8"/>
      <c r="AE491" s="8"/>
      <c r="AF491" s="8"/>
    </row>
    <row r="492" spans="16:32">
      <c r="P492" s="8"/>
      <c r="Q492" s="8"/>
      <c r="R492" s="8"/>
      <c r="S492" s="8"/>
      <c r="T492" s="8"/>
      <c r="U492" s="8"/>
      <c r="V492" s="8"/>
      <c r="W492" s="8"/>
      <c r="X492" s="8"/>
      <c r="Y492" s="8"/>
      <c r="Z492" s="8"/>
      <c r="AA492" s="8"/>
      <c r="AB492" s="8"/>
      <c r="AC492" s="8"/>
      <c r="AD492" s="8"/>
      <c r="AE492" s="8"/>
      <c r="AF492" s="8"/>
    </row>
    <row r="493" spans="16:32">
      <c r="P493" s="8"/>
      <c r="Q493" s="8"/>
      <c r="R493" s="8"/>
      <c r="S493" s="8"/>
      <c r="T493" s="8"/>
      <c r="U493" s="8"/>
      <c r="V493" s="8"/>
      <c r="W493" s="8"/>
      <c r="X493" s="8"/>
      <c r="Y493" s="8"/>
      <c r="Z493" s="8"/>
      <c r="AA493" s="8"/>
      <c r="AB493" s="8"/>
      <c r="AC493" s="8"/>
      <c r="AD493" s="8"/>
      <c r="AE493" s="8"/>
      <c r="AF493" s="8"/>
    </row>
    <row r="494" spans="16:32">
      <c r="P494" s="8"/>
      <c r="Q494" s="8"/>
      <c r="R494" s="8"/>
      <c r="S494" s="8"/>
      <c r="T494" s="8"/>
      <c r="U494" s="8"/>
      <c r="V494" s="8"/>
      <c r="W494" s="8"/>
      <c r="X494" s="8"/>
      <c r="Y494" s="8"/>
      <c r="Z494" s="8"/>
      <c r="AA494" s="8"/>
      <c r="AB494" s="8"/>
      <c r="AC494" s="8"/>
      <c r="AD494" s="8"/>
      <c r="AE494" s="8"/>
      <c r="AF494" s="8"/>
    </row>
    <row r="495" spans="16:32">
      <c r="P495" s="8"/>
      <c r="Q495" s="8"/>
      <c r="R495" s="8"/>
      <c r="S495" s="8"/>
      <c r="T495" s="8"/>
      <c r="U495" s="8"/>
      <c r="V495" s="8"/>
      <c r="W495" s="8"/>
      <c r="X495" s="8"/>
      <c r="Y495" s="8"/>
      <c r="Z495" s="8"/>
      <c r="AA495" s="8"/>
      <c r="AB495" s="8"/>
      <c r="AC495" s="8"/>
      <c r="AD495" s="8"/>
      <c r="AE495" s="8"/>
      <c r="AF495" s="8"/>
    </row>
    <row r="496" spans="16:32">
      <c r="P496" s="8"/>
      <c r="Q496" s="8"/>
      <c r="R496" s="8"/>
      <c r="S496" s="8"/>
      <c r="T496" s="8"/>
      <c r="U496" s="8"/>
      <c r="V496" s="8"/>
      <c r="W496" s="8"/>
      <c r="X496" s="8"/>
      <c r="Y496" s="8"/>
      <c r="Z496" s="8"/>
      <c r="AA496" s="8"/>
      <c r="AB496" s="8"/>
      <c r="AC496" s="8"/>
      <c r="AD496" s="8"/>
      <c r="AE496" s="8"/>
      <c r="AF496" s="8"/>
    </row>
    <row r="497" spans="16:32">
      <c r="P497" s="8"/>
      <c r="Q497" s="8"/>
      <c r="R497" s="8"/>
      <c r="S497" s="8"/>
      <c r="T497" s="8"/>
      <c r="U497" s="8"/>
      <c r="V497" s="8"/>
      <c r="W497" s="8"/>
      <c r="X497" s="8"/>
      <c r="Y497" s="8"/>
      <c r="Z497" s="8"/>
      <c r="AA497" s="8"/>
      <c r="AB497" s="8"/>
      <c r="AC497" s="8"/>
      <c r="AD497" s="8"/>
      <c r="AE497" s="8"/>
      <c r="AF497" s="8"/>
    </row>
    <row r="498" spans="16:32">
      <c r="P498" s="8"/>
      <c r="Q498" s="8"/>
      <c r="R498" s="8"/>
      <c r="S498" s="8"/>
      <c r="T498" s="8"/>
      <c r="U498" s="8"/>
      <c r="V498" s="8"/>
      <c r="W498" s="8"/>
      <c r="X498" s="8"/>
      <c r="Y498" s="8"/>
      <c r="Z498" s="8"/>
      <c r="AA498" s="8"/>
      <c r="AB498" s="8"/>
      <c r="AC498" s="8"/>
      <c r="AD498" s="8"/>
      <c r="AE498" s="8"/>
      <c r="AF498" s="8"/>
    </row>
    <row r="499" spans="16:32">
      <c r="P499" s="8"/>
      <c r="Q499" s="8"/>
      <c r="R499" s="8"/>
      <c r="S499" s="8"/>
      <c r="T499" s="8"/>
      <c r="U499" s="8"/>
      <c r="V499" s="8"/>
      <c r="W499" s="8"/>
      <c r="X499" s="8"/>
      <c r="Y499" s="8"/>
      <c r="Z499" s="8"/>
      <c r="AA499" s="8"/>
      <c r="AB499" s="8"/>
      <c r="AC499" s="8"/>
      <c r="AD499" s="8"/>
      <c r="AE499" s="8"/>
      <c r="AF499" s="8"/>
    </row>
    <row r="500" spans="16:32">
      <c r="P500" s="8"/>
      <c r="Q500" s="8"/>
      <c r="R500" s="8"/>
      <c r="S500" s="8"/>
      <c r="T500" s="8"/>
      <c r="U500" s="8"/>
      <c r="V500" s="8"/>
      <c r="W500" s="8"/>
      <c r="X500" s="8"/>
      <c r="Y500" s="8"/>
      <c r="Z500" s="8"/>
      <c r="AA500" s="8"/>
      <c r="AB500" s="8"/>
      <c r="AC500" s="8"/>
      <c r="AD500" s="8"/>
      <c r="AE500" s="8"/>
      <c r="AF500" s="8"/>
    </row>
    <row r="501" spans="16:32">
      <c r="P501" s="8"/>
      <c r="Q501" s="8"/>
      <c r="R501" s="8"/>
      <c r="S501" s="8"/>
      <c r="T501" s="8"/>
      <c r="U501" s="8"/>
      <c r="V501" s="8"/>
      <c r="W501" s="8"/>
      <c r="X501" s="8"/>
      <c r="Y501" s="8"/>
      <c r="Z501" s="8"/>
      <c r="AA501" s="8"/>
      <c r="AB501" s="8"/>
      <c r="AC501" s="8"/>
      <c r="AD501" s="8"/>
      <c r="AE501" s="8"/>
      <c r="AF501" s="8"/>
    </row>
    <row r="502" spans="16:32">
      <c r="P502" s="8"/>
      <c r="Q502" s="8"/>
      <c r="R502" s="8"/>
      <c r="S502" s="8"/>
      <c r="T502" s="8"/>
      <c r="U502" s="8"/>
      <c r="V502" s="8"/>
      <c r="W502" s="8"/>
      <c r="X502" s="8"/>
      <c r="Y502" s="8"/>
      <c r="Z502" s="8"/>
      <c r="AA502" s="8"/>
      <c r="AB502" s="8"/>
      <c r="AC502" s="8"/>
      <c r="AD502" s="8"/>
      <c r="AE502" s="8"/>
      <c r="AF502" s="8"/>
    </row>
    <row r="503" spans="16:32">
      <c r="P503" s="8"/>
      <c r="Q503" s="8"/>
      <c r="R503" s="8"/>
      <c r="S503" s="8"/>
      <c r="T503" s="8"/>
      <c r="U503" s="8"/>
      <c r="V503" s="8"/>
      <c r="W503" s="8"/>
      <c r="X503" s="8"/>
      <c r="Y503" s="8"/>
      <c r="Z503" s="8"/>
      <c r="AA503" s="8"/>
      <c r="AB503" s="8"/>
      <c r="AC503" s="8"/>
      <c r="AD503" s="8"/>
      <c r="AE503" s="8"/>
      <c r="AF503" s="8"/>
    </row>
    <row r="504" spans="16:32">
      <c r="P504" s="8"/>
      <c r="Q504" s="8"/>
      <c r="R504" s="8"/>
      <c r="S504" s="8"/>
      <c r="T504" s="8"/>
      <c r="U504" s="8"/>
      <c r="V504" s="8"/>
      <c r="W504" s="8"/>
      <c r="X504" s="8"/>
      <c r="Y504" s="8"/>
      <c r="Z504" s="8"/>
      <c r="AA504" s="8"/>
      <c r="AB504" s="8"/>
      <c r="AC504" s="8"/>
      <c r="AD504" s="8"/>
      <c r="AE504" s="8"/>
      <c r="AF504" s="8"/>
    </row>
    <row r="505" spans="16:32">
      <c r="P505" s="8"/>
      <c r="Q505" s="8"/>
      <c r="R505" s="8"/>
      <c r="S505" s="8"/>
      <c r="T505" s="8"/>
      <c r="U505" s="8"/>
      <c r="V505" s="8"/>
      <c r="W505" s="8"/>
      <c r="X505" s="8"/>
      <c r="Y505" s="8"/>
      <c r="Z505" s="8"/>
      <c r="AA505" s="8"/>
      <c r="AB505" s="8"/>
      <c r="AC505" s="8"/>
      <c r="AD505" s="8"/>
      <c r="AE505" s="8"/>
      <c r="AF505" s="8"/>
    </row>
    <row r="506" spans="16:32">
      <c r="P506" s="8"/>
      <c r="Q506" s="8"/>
      <c r="R506" s="8"/>
      <c r="S506" s="8"/>
      <c r="T506" s="8"/>
      <c r="U506" s="8"/>
      <c r="V506" s="8"/>
      <c r="W506" s="8"/>
      <c r="X506" s="8"/>
      <c r="Y506" s="8"/>
      <c r="Z506" s="8"/>
      <c r="AA506" s="8"/>
      <c r="AB506" s="8"/>
      <c r="AC506" s="8"/>
      <c r="AD506" s="8"/>
      <c r="AE506" s="8"/>
      <c r="AF506" s="8"/>
    </row>
    <row r="507" spans="16:32">
      <c r="P507" s="8"/>
      <c r="Q507" s="8"/>
      <c r="R507" s="8"/>
      <c r="S507" s="8"/>
      <c r="T507" s="8"/>
      <c r="U507" s="8"/>
      <c r="V507" s="8"/>
      <c r="W507" s="8"/>
      <c r="X507" s="8"/>
      <c r="Y507" s="8"/>
      <c r="Z507" s="8"/>
      <c r="AA507" s="8"/>
      <c r="AB507" s="8"/>
      <c r="AC507" s="8"/>
      <c r="AD507" s="8"/>
      <c r="AE507" s="8"/>
      <c r="AF507" s="8"/>
    </row>
    <row r="508" spans="16:32">
      <c r="P508" s="8"/>
      <c r="Q508" s="8"/>
      <c r="R508" s="8"/>
      <c r="S508" s="8"/>
      <c r="T508" s="8"/>
      <c r="U508" s="8"/>
      <c r="V508" s="8"/>
      <c r="W508" s="8"/>
      <c r="X508" s="8"/>
      <c r="Y508" s="8"/>
      <c r="Z508" s="8"/>
      <c r="AA508" s="8"/>
      <c r="AB508" s="8"/>
      <c r="AC508" s="8"/>
      <c r="AD508" s="8"/>
      <c r="AE508" s="8"/>
      <c r="AF508" s="8"/>
    </row>
    <row r="509" spans="16:32">
      <c r="P509" s="8"/>
      <c r="Q509" s="8"/>
      <c r="R509" s="8"/>
      <c r="S509" s="8"/>
      <c r="T509" s="8"/>
      <c r="U509" s="8"/>
      <c r="V509" s="8"/>
      <c r="W509" s="8"/>
      <c r="X509" s="8"/>
      <c r="Y509" s="8"/>
      <c r="Z509" s="8"/>
      <c r="AA509" s="8"/>
      <c r="AB509" s="8"/>
      <c r="AC509" s="8"/>
      <c r="AD509" s="8"/>
      <c r="AE509" s="8"/>
      <c r="AF509" s="8"/>
    </row>
    <row r="510" spans="16:32">
      <c r="P510" s="8"/>
      <c r="Q510" s="8"/>
      <c r="R510" s="8"/>
      <c r="S510" s="8"/>
      <c r="T510" s="8"/>
      <c r="U510" s="8"/>
      <c r="V510" s="8"/>
      <c r="W510" s="8"/>
      <c r="X510" s="8"/>
      <c r="Y510" s="8"/>
      <c r="Z510" s="8"/>
      <c r="AA510" s="8"/>
      <c r="AB510" s="8"/>
      <c r="AC510" s="8"/>
      <c r="AD510" s="8"/>
      <c r="AE510" s="8"/>
      <c r="AF510" s="8"/>
    </row>
    <row r="511" spans="16:32">
      <c r="P511" s="8"/>
      <c r="Q511" s="8"/>
      <c r="R511" s="8"/>
      <c r="S511" s="8"/>
      <c r="T511" s="8"/>
      <c r="U511" s="8"/>
      <c r="V511" s="8"/>
      <c r="W511" s="8"/>
      <c r="X511" s="8"/>
      <c r="Y511" s="8"/>
      <c r="Z511" s="8"/>
      <c r="AA511" s="8"/>
      <c r="AB511" s="8"/>
      <c r="AC511" s="8"/>
      <c r="AD511" s="8"/>
      <c r="AE511" s="8"/>
      <c r="AF511" s="8"/>
    </row>
    <row r="512" spans="16:32">
      <c r="P512" s="8"/>
      <c r="Q512" s="8"/>
      <c r="R512" s="8"/>
      <c r="S512" s="8"/>
      <c r="T512" s="8"/>
      <c r="U512" s="8"/>
      <c r="V512" s="8"/>
      <c r="W512" s="8"/>
      <c r="X512" s="8"/>
      <c r="Y512" s="8"/>
      <c r="Z512" s="8"/>
      <c r="AA512" s="8"/>
      <c r="AB512" s="8"/>
      <c r="AC512" s="8"/>
      <c r="AD512" s="8"/>
      <c r="AE512" s="8"/>
      <c r="AF512" s="8"/>
    </row>
    <row r="513" spans="16:32">
      <c r="P513" s="8"/>
      <c r="Q513" s="8"/>
      <c r="R513" s="8"/>
      <c r="S513" s="8"/>
      <c r="T513" s="8"/>
      <c r="U513" s="8"/>
      <c r="V513" s="8"/>
      <c r="W513" s="8"/>
      <c r="X513" s="8"/>
      <c r="Y513" s="8"/>
      <c r="Z513" s="8"/>
      <c r="AA513" s="8"/>
      <c r="AB513" s="8"/>
      <c r="AC513" s="8"/>
      <c r="AD513" s="8"/>
      <c r="AE513" s="8"/>
      <c r="AF513" s="8"/>
    </row>
    <row r="514" spans="16:32">
      <c r="P514" s="8"/>
      <c r="Q514" s="8"/>
      <c r="R514" s="8"/>
      <c r="S514" s="8"/>
      <c r="T514" s="8"/>
      <c r="U514" s="8"/>
      <c r="V514" s="8"/>
      <c r="W514" s="8"/>
      <c r="X514" s="8"/>
      <c r="Y514" s="8"/>
      <c r="Z514" s="8"/>
      <c r="AA514" s="8"/>
      <c r="AB514" s="8"/>
      <c r="AC514" s="8"/>
      <c r="AD514" s="8"/>
      <c r="AE514" s="8"/>
      <c r="AF514" s="8"/>
    </row>
    <row r="515" spans="16:32">
      <c r="P515" s="8"/>
      <c r="Q515" s="8"/>
      <c r="R515" s="8"/>
      <c r="S515" s="8"/>
      <c r="T515" s="8"/>
      <c r="U515" s="8"/>
      <c r="V515" s="8"/>
      <c r="W515" s="8"/>
      <c r="X515" s="8"/>
      <c r="Y515" s="8"/>
      <c r="Z515" s="8"/>
      <c r="AA515" s="8"/>
      <c r="AB515" s="8"/>
      <c r="AC515" s="8"/>
      <c r="AD515" s="8"/>
      <c r="AE515" s="8"/>
      <c r="AF515" s="8"/>
    </row>
    <row r="516" spans="16:32">
      <c r="P516" s="8"/>
      <c r="Q516" s="8"/>
      <c r="R516" s="8"/>
      <c r="S516" s="8"/>
      <c r="T516" s="8"/>
      <c r="U516" s="8"/>
      <c r="V516" s="8"/>
      <c r="W516" s="8"/>
      <c r="X516" s="8"/>
      <c r="Y516" s="8"/>
      <c r="Z516" s="8"/>
      <c r="AA516" s="8"/>
      <c r="AB516" s="8"/>
      <c r="AC516" s="8"/>
      <c r="AD516" s="8"/>
      <c r="AE516" s="8"/>
      <c r="AF516" s="8"/>
    </row>
    <row r="517" spans="16:32">
      <c r="P517" s="8"/>
      <c r="Q517" s="8"/>
      <c r="R517" s="8"/>
      <c r="S517" s="8"/>
      <c r="T517" s="8"/>
      <c r="U517" s="8"/>
      <c r="V517" s="8"/>
      <c r="W517" s="8"/>
      <c r="X517" s="8"/>
      <c r="Y517" s="8"/>
      <c r="Z517" s="8"/>
      <c r="AA517" s="8"/>
      <c r="AB517" s="8"/>
      <c r="AC517" s="8"/>
      <c r="AD517" s="8"/>
      <c r="AE517" s="8"/>
      <c r="AF517" s="8"/>
    </row>
    <row r="518" spans="16:32">
      <c r="P518" s="8"/>
      <c r="Q518" s="8"/>
      <c r="R518" s="8"/>
      <c r="S518" s="8"/>
      <c r="T518" s="8"/>
      <c r="U518" s="8"/>
      <c r="V518" s="8"/>
      <c r="W518" s="8"/>
      <c r="X518" s="8"/>
      <c r="Y518" s="8"/>
      <c r="Z518" s="8"/>
      <c r="AA518" s="8"/>
      <c r="AB518" s="8"/>
      <c r="AC518" s="8"/>
      <c r="AD518" s="8"/>
      <c r="AE518" s="8"/>
      <c r="AF518" s="8"/>
    </row>
    <row r="519" spans="16:32">
      <c r="P519" s="8"/>
      <c r="Q519" s="8"/>
      <c r="R519" s="8"/>
      <c r="S519" s="8"/>
      <c r="T519" s="8"/>
      <c r="U519" s="8"/>
      <c r="V519" s="8"/>
      <c r="W519" s="8"/>
      <c r="X519" s="8"/>
      <c r="Y519" s="8"/>
      <c r="Z519" s="8"/>
      <c r="AA519" s="8"/>
      <c r="AB519" s="8"/>
      <c r="AC519" s="8"/>
      <c r="AD519" s="8"/>
      <c r="AE519" s="8"/>
      <c r="AF519" s="8"/>
    </row>
    <row r="520" spans="16:32">
      <c r="P520" s="8"/>
      <c r="Q520" s="8"/>
      <c r="R520" s="8"/>
      <c r="S520" s="8"/>
      <c r="T520" s="8"/>
      <c r="U520" s="8"/>
      <c r="V520" s="8"/>
      <c r="W520" s="8"/>
      <c r="X520" s="8"/>
      <c r="Y520" s="8"/>
      <c r="Z520" s="8"/>
      <c r="AA520" s="8"/>
      <c r="AB520" s="8"/>
      <c r="AC520" s="8"/>
      <c r="AD520" s="8"/>
      <c r="AE520" s="8"/>
      <c r="AF520" s="8"/>
    </row>
    <row r="521" spans="16:32">
      <c r="P521" s="8"/>
      <c r="Q521" s="8"/>
      <c r="R521" s="8"/>
      <c r="S521" s="8"/>
      <c r="T521" s="8"/>
      <c r="U521" s="8"/>
      <c r="V521" s="8"/>
      <c r="W521" s="8"/>
      <c r="X521" s="8"/>
      <c r="Y521" s="8"/>
      <c r="Z521" s="8"/>
      <c r="AA521" s="8"/>
      <c r="AB521" s="8"/>
      <c r="AC521" s="8"/>
      <c r="AD521" s="8"/>
      <c r="AE521" s="8"/>
      <c r="AF521" s="8"/>
    </row>
    <row r="522" spans="16:32">
      <c r="P522" s="8"/>
      <c r="Q522" s="8"/>
      <c r="R522" s="8"/>
      <c r="S522" s="8"/>
      <c r="T522" s="8"/>
      <c r="U522" s="8"/>
      <c r="V522" s="8"/>
      <c r="W522" s="8"/>
      <c r="X522" s="8"/>
      <c r="Y522" s="8"/>
      <c r="Z522" s="8"/>
      <c r="AA522" s="8"/>
      <c r="AB522" s="8"/>
      <c r="AC522" s="8"/>
      <c r="AD522" s="8"/>
      <c r="AE522" s="8"/>
      <c r="AF522" s="8"/>
    </row>
    <row r="523" spans="16:32">
      <c r="P523" s="8"/>
      <c r="Q523" s="8"/>
      <c r="R523" s="8"/>
      <c r="S523" s="8"/>
      <c r="T523" s="8"/>
      <c r="U523" s="8"/>
      <c r="V523" s="8"/>
      <c r="W523" s="8"/>
      <c r="X523" s="8"/>
      <c r="Y523" s="8"/>
      <c r="Z523" s="8"/>
      <c r="AA523" s="8"/>
      <c r="AB523" s="8"/>
      <c r="AC523" s="8"/>
      <c r="AD523" s="8"/>
      <c r="AE523" s="8"/>
      <c r="AF523" s="8"/>
    </row>
    <row r="524" spans="16:32">
      <c r="P524" s="8"/>
      <c r="Q524" s="8"/>
      <c r="R524" s="8"/>
      <c r="S524" s="8"/>
      <c r="T524" s="8"/>
      <c r="U524" s="8"/>
      <c r="V524" s="8"/>
      <c r="W524" s="8"/>
      <c r="X524" s="8"/>
      <c r="Y524" s="8"/>
      <c r="Z524" s="8"/>
      <c r="AA524" s="8"/>
      <c r="AB524" s="8"/>
      <c r="AC524" s="8"/>
      <c r="AD524" s="8"/>
      <c r="AE524" s="8"/>
      <c r="AF524" s="8"/>
    </row>
    <row r="525" spans="16:32">
      <c r="P525" s="8"/>
      <c r="Q525" s="8"/>
      <c r="R525" s="8"/>
      <c r="S525" s="8"/>
      <c r="T525" s="8"/>
      <c r="U525" s="8"/>
      <c r="V525" s="8"/>
      <c r="W525" s="8"/>
      <c r="X525" s="8"/>
      <c r="Y525" s="8"/>
      <c r="Z525" s="8"/>
      <c r="AA525" s="8"/>
      <c r="AB525" s="8"/>
      <c r="AC525" s="8"/>
      <c r="AD525" s="8"/>
      <c r="AE525" s="8"/>
      <c r="AF525" s="8"/>
    </row>
    <row r="526" spans="16:32">
      <c r="P526" s="8"/>
      <c r="Q526" s="8"/>
      <c r="R526" s="8"/>
      <c r="S526" s="8"/>
      <c r="T526" s="8"/>
      <c r="U526" s="8"/>
      <c r="V526" s="8"/>
      <c r="W526" s="8"/>
      <c r="X526" s="8"/>
      <c r="Y526" s="8"/>
      <c r="Z526" s="8"/>
      <c r="AA526" s="8"/>
      <c r="AB526" s="8"/>
      <c r="AC526" s="8"/>
      <c r="AD526" s="8"/>
      <c r="AE526" s="8"/>
      <c r="AF526" s="8"/>
    </row>
    <row r="527" spans="16:32">
      <c r="P527" s="8"/>
      <c r="Q527" s="8"/>
      <c r="R527" s="8"/>
      <c r="S527" s="8"/>
      <c r="T527" s="8"/>
      <c r="U527" s="8"/>
      <c r="V527" s="8"/>
      <c r="W527" s="8"/>
      <c r="X527" s="8"/>
      <c r="Y527" s="8"/>
      <c r="Z527" s="8"/>
      <c r="AA527" s="8"/>
      <c r="AB527" s="8"/>
      <c r="AC527" s="8"/>
      <c r="AD527" s="8"/>
      <c r="AE527" s="8"/>
      <c r="AF527" s="8"/>
    </row>
    <row r="528" spans="16:32">
      <c r="P528" s="8"/>
      <c r="Q528" s="8"/>
      <c r="R528" s="8"/>
      <c r="S528" s="8"/>
      <c r="T528" s="8"/>
      <c r="U528" s="8"/>
      <c r="V528" s="8"/>
      <c r="W528" s="8"/>
      <c r="X528" s="8"/>
      <c r="Y528" s="8"/>
      <c r="Z528" s="8"/>
      <c r="AA528" s="8"/>
      <c r="AB528" s="8"/>
      <c r="AC528" s="8"/>
      <c r="AD528" s="8"/>
      <c r="AE528" s="8"/>
      <c r="AF528" s="8"/>
    </row>
    <row r="529" spans="16:32">
      <c r="P529" s="8"/>
      <c r="Q529" s="8"/>
      <c r="R529" s="8"/>
      <c r="S529" s="8"/>
      <c r="T529" s="8"/>
      <c r="U529" s="8"/>
      <c r="V529" s="8"/>
      <c r="W529" s="8"/>
      <c r="X529" s="8"/>
      <c r="Y529" s="8"/>
      <c r="Z529" s="8"/>
      <c r="AA529" s="8"/>
      <c r="AB529" s="8"/>
      <c r="AC529" s="8"/>
      <c r="AD529" s="8"/>
      <c r="AE529" s="8"/>
      <c r="AF529" s="8"/>
    </row>
    <row r="530" spans="16:32">
      <c r="P530" s="8"/>
      <c r="Q530" s="8"/>
      <c r="R530" s="8"/>
      <c r="S530" s="8"/>
      <c r="T530" s="8"/>
      <c r="U530" s="8"/>
      <c r="V530" s="8"/>
      <c r="W530" s="8"/>
      <c r="X530" s="8"/>
      <c r="Y530" s="8"/>
      <c r="Z530" s="8"/>
      <c r="AA530" s="8"/>
      <c r="AB530" s="8"/>
      <c r="AC530" s="8"/>
      <c r="AD530" s="8"/>
      <c r="AE530" s="8"/>
      <c r="AF530" s="8"/>
    </row>
    <row r="531" spans="16:32">
      <c r="P531" s="8"/>
      <c r="Q531" s="8"/>
      <c r="R531" s="8"/>
      <c r="S531" s="8"/>
      <c r="T531" s="8"/>
      <c r="U531" s="8"/>
      <c r="V531" s="8"/>
      <c r="W531" s="8"/>
      <c r="X531" s="8"/>
      <c r="Y531" s="8"/>
      <c r="Z531" s="8"/>
      <c r="AA531" s="8"/>
      <c r="AB531" s="8"/>
      <c r="AC531" s="8"/>
      <c r="AD531" s="8"/>
      <c r="AE531" s="8"/>
      <c r="AF531" s="8"/>
    </row>
    <row r="532" spans="16:32">
      <c r="P532" s="8"/>
      <c r="Q532" s="8"/>
      <c r="R532" s="8"/>
      <c r="S532" s="8"/>
      <c r="T532" s="8"/>
      <c r="U532" s="8"/>
      <c r="V532" s="8"/>
      <c r="W532" s="8"/>
      <c r="X532" s="8"/>
      <c r="Y532" s="8"/>
      <c r="Z532" s="8"/>
      <c r="AA532" s="8"/>
      <c r="AB532" s="8"/>
      <c r="AC532" s="8"/>
      <c r="AD532" s="8"/>
      <c r="AE532" s="8"/>
      <c r="AF532" s="8"/>
    </row>
    <row r="533" spans="16:32">
      <c r="P533" s="8"/>
      <c r="Q533" s="8"/>
      <c r="R533" s="8"/>
      <c r="S533" s="8"/>
      <c r="T533" s="8"/>
      <c r="U533" s="8"/>
      <c r="V533" s="8"/>
      <c r="W533" s="8"/>
      <c r="X533" s="8"/>
      <c r="Y533" s="8"/>
      <c r="Z533" s="8"/>
      <c r="AA533" s="8"/>
      <c r="AB533" s="8"/>
      <c r="AC533" s="8"/>
      <c r="AD533" s="8"/>
      <c r="AE533" s="8"/>
      <c r="AF533" s="8"/>
    </row>
    <row r="534" spans="16:32">
      <c r="P534" s="8"/>
      <c r="Q534" s="8"/>
      <c r="R534" s="8"/>
      <c r="S534" s="8"/>
      <c r="T534" s="8"/>
      <c r="U534" s="8"/>
      <c r="V534" s="8"/>
      <c r="W534" s="8"/>
      <c r="X534" s="8"/>
      <c r="Y534" s="8"/>
      <c r="Z534" s="8"/>
      <c r="AA534" s="8"/>
      <c r="AB534" s="8"/>
      <c r="AC534" s="8"/>
      <c r="AD534" s="8"/>
      <c r="AE534" s="8"/>
      <c r="AF534" s="8"/>
    </row>
    <row r="535" spans="16:32">
      <c r="P535" s="8"/>
      <c r="Q535" s="8"/>
      <c r="R535" s="8"/>
      <c r="S535" s="8"/>
      <c r="T535" s="8"/>
      <c r="U535" s="8"/>
      <c r="V535" s="8"/>
      <c r="W535" s="8"/>
      <c r="X535" s="8"/>
      <c r="Y535" s="8"/>
      <c r="Z535" s="8"/>
      <c r="AA535" s="8"/>
      <c r="AB535" s="8"/>
      <c r="AC535" s="8"/>
      <c r="AD535" s="8"/>
      <c r="AE535" s="8"/>
      <c r="AF535" s="8"/>
    </row>
    <row r="536" spans="16:32">
      <c r="P536" s="8"/>
      <c r="Q536" s="8"/>
      <c r="R536" s="8"/>
      <c r="S536" s="8"/>
      <c r="T536" s="8"/>
      <c r="U536" s="8"/>
      <c r="V536" s="8"/>
      <c r="W536" s="8"/>
      <c r="X536" s="8"/>
      <c r="Y536" s="8"/>
      <c r="Z536" s="8"/>
      <c r="AA536" s="8"/>
      <c r="AB536" s="8"/>
      <c r="AC536" s="8"/>
      <c r="AD536" s="8"/>
      <c r="AE536" s="8"/>
      <c r="AF536" s="8"/>
    </row>
    <row r="537" spans="16:32">
      <c r="P537" s="8"/>
      <c r="Q537" s="8"/>
      <c r="R537" s="8"/>
      <c r="S537" s="8"/>
      <c r="T537" s="8"/>
      <c r="U537" s="8"/>
      <c r="V537" s="8"/>
      <c r="W537" s="8"/>
      <c r="X537" s="8"/>
      <c r="Y537" s="8"/>
      <c r="Z537" s="8"/>
      <c r="AA537" s="8"/>
      <c r="AB537" s="8"/>
      <c r="AC537" s="8"/>
      <c r="AD537" s="8"/>
      <c r="AE537" s="8"/>
      <c r="AF537" s="8"/>
    </row>
    <row r="538" spans="16:32">
      <c r="P538" s="8"/>
      <c r="Q538" s="8"/>
      <c r="R538" s="8"/>
      <c r="S538" s="8"/>
      <c r="T538" s="8"/>
      <c r="U538" s="8"/>
      <c r="V538" s="8"/>
      <c r="W538" s="8"/>
      <c r="X538" s="8"/>
      <c r="Y538" s="8"/>
      <c r="Z538" s="8"/>
      <c r="AA538" s="8"/>
      <c r="AB538" s="8"/>
      <c r="AC538" s="8"/>
      <c r="AD538" s="8"/>
      <c r="AE538" s="8"/>
      <c r="AF538" s="8"/>
    </row>
    <row r="539" spans="16:32">
      <c r="P539" s="8"/>
      <c r="Q539" s="8"/>
      <c r="R539" s="8"/>
      <c r="S539" s="8"/>
      <c r="T539" s="8"/>
      <c r="U539" s="8"/>
      <c r="V539" s="8"/>
      <c r="W539" s="8"/>
      <c r="X539" s="8"/>
      <c r="Y539" s="8"/>
      <c r="Z539" s="8"/>
      <c r="AA539" s="8"/>
      <c r="AB539" s="8"/>
      <c r="AC539" s="8"/>
      <c r="AD539" s="8"/>
      <c r="AE539" s="8"/>
      <c r="AF539" s="8"/>
    </row>
    <row r="540" spans="16:32">
      <c r="P540" s="8"/>
      <c r="Q540" s="8"/>
      <c r="R540" s="8"/>
      <c r="S540" s="8"/>
      <c r="T540" s="8"/>
      <c r="U540" s="8"/>
      <c r="V540" s="8"/>
      <c r="W540" s="8"/>
      <c r="X540" s="8"/>
      <c r="Y540" s="8"/>
      <c r="Z540" s="8"/>
      <c r="AA540" s="8"/>
      <c r="AB540" s="8"/>
      <c r="AC540" s="8"/>
      <c r="AD540" s="8"/>
      <c r="AE540" s="8"/>
      <c r="AF540" s="8"/>
    </row>
    <row r="541" spans="16:32">
      <c r="P541" s="8"/>
      <c r="Q541" s="8"/>
      <c r="R541" s="8"/>
      <c r="S541" s="8"/>
      <c r="T541" s="8"/>
      <c r="U541" s="8"/>
      <c r="V541" s="8"/>
      <c r="W541" s="8"/>
      <c r="X541" s="8"/>
      <c r="Y541" s="8"/>
      <c r="Z541" s="8"/>
      <c r="AA541" s="8"/>
      <c r="AB541" s="8"/>
      <c r="AC541" s="8"/>
      <c r="AD541" s="8"/>
      <c r="AE541" s="8"/>
      <c r="AF541" s="8"/>
    </row>
    <row r="542" spans="16:32">
      <c r="P542" s="8"/>
      <c r="Q542" s="8"/>
      <c r="R542" s="8"/>
      <c r="S542" s="8"/>
      <c r="T542" s="8"/>
      <c r="U542" s="8"/>
      <c r="V542" s="8"/>
      <c r="W542" s="8"/>
      <c r="X542" s="8"/>
      <c r="Y542" s="8"/>
      <c r="Z542" s="8"/>
      <c r="AA542" s="8"/>
      <c r="AB542" s="8"/>
      <c r="AC542" s="8"/>
      <c r="AD542" s="8"/>
      <c r="AE542" s="8"/>
      <c r="AF542" s="8"/>
    </row>
    <row r="543" spans="16:32">
      <c r="P543" s="8"/>
      <c r="Q543" s="8"/>
      <c r="R543" s="8"/>
      <c r="S543" s="8"/>
      <c r="T543" s="8"/>
      <c r="U543" s="8"/>
      <c r="V543" s="8"/>
      <c r="W543" s="8"/>
      <c r="X543" s="8"/>
      <c r="Y543" s="8"/>
      <c r="Z543" s="8"/>
      <c r="AA543" s="8"/>
      <c r="AB543" s="8"/>
      <c r="AC543" s="8"/>
      <c r="AD543" s="8"/>
      <c r="AE543" s="8"/>
      <c r="AF543" s="8"/>
    </row>
    <row r="544" spans="16:32">
      <c r="P544" s="8"/>
      <c r="Q544" s="8"/>
      <c r="R544" s="8"/>
      <c r="S544" s="8"/>
      <c r="T544" s="8"/>
      <c r="U544" s="8"/>
      <c r="V544" s="8"/>
      <c r="W544" s="8"/>
      <c r="X544" s="8"/>
      <c r="Y544" s="8"/>
      <c r="Z544" s="8"/>
      <c r="AA544" s="8"/>
      <c r="AB544" s="8"/>
      <c r="AC544" s="8"/>
      <c r="AD544" s="8"/>
      <c r="AE544" s="8"/>
      <c r="AF544" s="8"/>
    </row>
    <row r="545" spans="16:32">
      <c r="P545" s="8"/>
      <c r="Q545" s="8"/>
      <c r="R545" s="8"/>
      <c r="S545" s="8"/>
      <c r="T545" s="8"/>
      <c r="U545" s="8"/>
      <c r="V545" s="8"/>
      <c r="W545" s="8"/>
      <c r="X545" s="8"/>
      <c r="Y545" s="8"/>
      <c r="Z545" s="8"/>
      <c r="AA545" s="8"/>
      <c r="AB545" s="8"/>
      <c r="AC545" s="8"/>
      <c r="AD545" s="8"/>
      <c r="AE545" s="8"/>
      <c r="AF545" s="8"/>
    </row>
    <row r="546" spans="16:32">
      <c r="P546" s="8"/>
      <c r="Q546" s="8"/>
      <c r="R546" s="8"/>
      <c r="S546" s="8"/>
      <c r="T546" s="8"/>
      <c r="U546" s="8"/>
      <c r="V546" s="8"/>
      <c r="W546" s="8"/>
      <c r="X546" s="8"/>
      <c r="Y546" s="8"/>
      <c r="Z546" s="8"/>
      <c r="AA546" s="8"/>
      <c r="AB546" s="8"/>
      <c r="AC546" s="8"/>
      <c r="AD546" s="8"/>
      <c r="AE546" s="8"/>
      <c r="AF546" s="8"/>
    </row>
    <row r="547" spans="16:32">
      <c r="P547" s="8"/>
      <c r="Q547" s="8"/>
      <c r="R547" s="8"/>
      <c r="S547" s="8"/>
      <c r="T547" s="8"/>
      <c r="U547" s="8"/>
      <c r="V547" s="8"/>
      <c r="W547" s="8"/>
      <c r="X547" s="8"/>
      <c r="Y547" s="8"/>
      <c r="Z547" s="8"/>
      <c r="AA547" s="8"/>
      <c r="AB547" s="8"/>
      <c r="AC547" s="8"/>
      <c r="AD547" s="8"/>
      <c r="AE547" s="8"/>
      <c r="AF547" s="8"/>
    </row>
    <row r="548" spans="16:32">
      <c r="P548" s="8"/>
      <c r="Q548" s="8"/>
      <c r="R548" s="8"/>
      <c r="S548" s="8"/>
      <c r="T548" s="8"/>
      <c r="U548" s="8"/>
      <c r="V548" s="8"/>
      <c r="W548" s="8"/>
      <c r="X548" s="8"/>
      <c r="Y548" s="8"/>
      <c r="Z548" s="8"/>
      <c r="AA548" s="8"/>
      <c r="AB548" s="8"/>
      <c r="AC548" s="8"/>
      <c r="AD548" s="8"/>
      <c r="AE548" s="8"/>
      <c r="AF548" s="8"/>
    </row>
    <row r="549" spans="16:32">
      <c r="P549" s="8"/>
      <c r="Q549" s="8"/>
      <c r="R549" s="8"/>
      <c r="S549" s="8"/>
      <c r="T549" s="8"/>
      <c r="U549" s="8"/>
      <c r="V549" s="8"/>
      <c r="W549" s="8"/>
      <c r="X549" s="8"/>
      <c r="Y549" s="8"/>
      <c r="Z549" s="8"/>
      <c r="AA549" s="8"/>
      <c r="AB549" s="8"/>
      <c r="AC549" s="8"/>
      <c r="AD549" s="8"/>
      <c r="AE549" s="8"/>
      <c r="AF549" s="8"/>
    </row>
    <row r="550" spans="16:32">
      <c r="P550" s="8"/>
      <c r="Q550" s="8"/>
      <c r="R550" s="8"/>
      <c r="S550" s="8"/>
      <c r="T550" s="8"/>
      <c r="U550" s="8"/>
      <c r="V550" s="8"/>
      <c r="W550" s="8"/>
      <c r="X550" s="8"/>
      <c r="Y550" s="8"/>
      <c r="Z550" s="8"/>
      <c r="AA550" s="8"/>
      <c r="AB550" s="8"/>
      <c r="AC550" s="8"/>
      <c r="AD550" s="8"/>
      <c r="AE550" s="8"/>
      <c r="AF550" s="8"/>
    </row>
    <row r="551" spans="16:32">
      <c r="P551" s="8"/>
      <c r="Q551" s="8"/>
      <c r="R551" s="8"/>
      <c r="S551" s="8"/>
      <c r="T551" s="8"/>
      <c r="U551" s="8"/>
      <c r="V551" s="8"/>
      <c r="W551" s="8"/>
      <c r="X551" s="8"/>
      <c r="Y551" s="8"/>
      <c r="Z551" s="8"/>
      <c r="AA551" s="8"/>
      <c r="AB551" s="8"/>
      <c r="AC551" s="8"/>
      <c r="AD551" s="8"/>
      <c r="AE551" s="8"/>
      <c r="AF551" s="8"/>
    </row>
    <row r="552" spans="16:32">
      <c r="P552" s="8"/>
      <c r="Q552" s="8"/>
      <c r="R552" s="8"/>
      <c r="S552" s="8"/>
      <c r="T552" s="8"/>
      <c r="U552" s="8"/>
      <c r="V552" s="8"/>
      <c r="W552" s="8"/>
      <c r="X552" s="8"/>
      <c r="Y552" s="8"/>
      <c r="Z552" s="8"/>
      <c r="AA552" s="8"/>
      <c r="AB552" s="8"/>
      <c r="AC552" s="8"/>
      <c r="AD552" s="8"/>
      <c r="AE552" s="8"/>
      <c r="AF552" s="8"/>
    </row>
    <row r="553" spans="16:32">
      <c r="P553" s="8"/>
      <c r="Q553" s="8"/>
      <c r="R553" s="8"/>
      <c r="S553" s="8"/>
      <c r="T553" s="8"/>
      <c r="U553" s="8"/>
      <c r="V553" s="8"/>
      <c r="W553" s="8"/>
      <c r="X553" s="8"/>
      <c r="Y553" s="8"/>
      <c r="Z553" s="8"/>
      <c r="AA553" s="8"/>
      <c r="AB553" s="8"/>
      <c r="AC553" s="8"/>
      <c r="AD553" s="8"/>
      <c r="AE553" s="8"/>
      <c r="AF553" s="8"/>
    </row>
    <row r="554" spans="16:32">
      <c r="P554" s="8"/>
      <c r="Q554" s="8"/>
      <c r="R554" s="8"/>
      <c r="S554" s="8"/>
      <c r="T554" s="8"/>
      <c r="U554" s="8"/>
      <c r="V554" s="8"/>
      <c r="W554" s="8"/>
      <c r="X554" s="8"/>
      <c r="Y554" s="8"/>
      <c r="Z554" s="8"/>
      <c r="AA554" s="8"/>
      <c r="AB554" s="8"/>
      <c r="AC554" s="8"/>
      <c r="AD554" s="8"/>
      <c r="AE554" s="8"/>
      <c r="AF554" s="8"/>
    </row>
    <row r="555" spans="16:32">
      <c r="P555" s="8"/>
      <c r="Q555" s="8"/>
      <c r="R555" s="8"/>
      <c r="S555" s="8"/>
      <c r="T555" s="8"/>
      <c r="U555" s="8"/>
      <c r="V555" s="8"/>
      <c r="W555" s="8"/>
      <c r="X555" s="8"/>
      <c r="Y555" s="8"/>
      <c r="Z555" s="8"/>
      <c r="AA555" s="8"/>
      <c r="AB555" s="8"/>
      <c r="AC555" s="8"/>
      <c r="AD555" s="8"/>
      <c r="AE555" s="8"/>
      <c r="AF555" s="8"/>
    </row>
    <row r="556" spans="16:32">
      <c r="P556" s="8"/>
      <c r="Q556" s="8"/>
      <c r="R556" s="8"/>
      <c r="S556" s="8"/>
      <c r="T556" s="8"/>
      <c r="U556" s="8"/>
      <c r="V556" s="8"/>
      <c r="W556" s="8"/>
      <c r="X556" s="8"/>
      <c r="Y556" s="8"/>
      <c r="Z556" s="8"/>
      <c r="AA556" s="8"/>
      <c r="AB556" s="8"/>
      <c r="AC556" s="8"/>
      <c r="AD556" s="8"/>
      <c r="AE556" s="8"/>
      <c r="AF556" s="8"/>
    </row>
    <row r="557" spans="16:32">
      <c r="P557" s="8"/>
      <c r="Q557" s="8"/>
      <c r="R557" s="8"/>
      <c r="S557" s="8"/>
      <c r="T557" s="8"/>
      <c r="U557" s="8"/>
      <c r="V557" s="8"/>
      <c r="W557" s="8"/>
      <c r="X557" s="8"/>
      <c r="Y557" s="8"/>
      <c r="Z557" s="8"/>
      <c r="AA557" s="8"/>
      <c r="AB557" s="8"/>
      <c r="AC557" s="8"/>
      <c r="AD557" s="8"/>
      <c r="AE557" s="8"/>
      <c r="AF557" s="8"/>
    </row>
    <row r="558" spans="16:32">
      <c r="P558" s="8"/>
      <c r="Q558" s="8"/>
      <c r="R558" s="8"/>
      <c r="S558" s="8"/>
      <c r="T558" s="8"/>
      <c r="U558" s="8"/>
      <c r="V558" s="8"/>
      <c r="W558" s="8"/>
      <c r="X558" s="8"/>
      <c r="Y558" s="8"/>
      <c r="Z558" s="8"/>
      <c r="AA558" s="8"/>
      <c r="AB558" s="8"/>
      <c r="AC558" s="8"/>
      <c r="AD558" s="8"/>
      <c r="AE558" s="8"/>
      <c r="AF558" s="8"/>
    </row>
    <row r="559" spans="16:32">
      <c r="P559" s="8"/>
      <c r="Q559" s="8"/>
      <c r="R559" s="8"/>
      <c r="S559" s="8"/>
      <c r="T559" s="8"/>
      <c r="U559" s="8"/>
      <c r="V559" s="8"/>
      <c r="W559" s="8"/>
      <c r="X559" s="8"/>
      <c r="Y559" s="8"/>
      <c r="Z559" s="8"/>
      <c r="AA559" s="8"/>
      <c r="AB559" s="8"/>
      <c r="AC559" s="8"/>
      <c r="AD559" s="8"/>
      <c r="AE559" s="8"/>
      <c r="AF559" s="8"/>
    </row>
    <row r="560" spans="16:32">
      <c r="P560" s="8"/>
      <c r="Q560" s="8"/>
      <c r="R560" s="8"/>
      <c r="S560" s="8"/>
      <c r="T560" s="8"/>
      <c r="U560" s="8"/>
      <c r="V560" s="8"/>
      <c r="W560" s="8"/>
      <c r="X560" s="8"/>
      <c r="Y560" s="8"/>
      <c r="Z560" s="8"/>
      <c r="AA560" s="8"/>
      <c r="AB560" s="8"/>
      <c r="AC560" s="8"/>
      <c r="AD560" s="8"/>
      <c r="AE560" s="8"/>
      <c r="AF560" s="8"/>
    </row>
    <row r="561" spans="16:32">
      <c r="P561" s="8"/>
      <c r="Q561" s="8"/>
      <c r="R561" s="8"/>
      <c r="S561" s="8"/>
      <c r="T561" s="8"/>
      <c r="U561" s="8"/>
      <c r="V561" s="8"/>
      <c r="W561" s="8"/>
      <c r="X561" s="8"/>
      <c r="Y561" s="8"/>
      <c r="Z561" s="8"/>
      <c r="AA561" s="8"/>
      <c r="AB561" s="8"/>
      <c r="AC561" s="8"/>
      <c r="AD561" s="8"/>
      <c r="AE561" s="8"/>
      <c r="AF561" s="8"/>
    </row>
    <row r="562" spans="16:32">
      <c r="P562" s="8"/>
      <c r="Q562" s="8"/>
      <c r="R562" s="8"/>
      <c r="S562" s="8"/>
      <c r="T562" s="8"/>
      <c r="U562" s="8"/>
      <c r="V562" s="8"/>
      <c r="W562" s="8"/>
      <c r="X562" s="8"/>
      <c r="Y562" s="8"/>
      <c r="Z562" s="8"/>
      <c r="AA562" s="8"/>
      <c r="AB562" s="8"/>
      <c r="AC562" s="8"/>
      <c r="AD562" s="8"/>
      <c r="AE562" s="8"/>
      <c r="AF562" s="8"/>
    </row>
    <row r="563" spans="16:32">
      <c r="P563" s="8"/>
      <c r="Q563" s="8"/>
      <c r="R563" s="8"/>
      <c r="S563" s="8"/>
      <c r="T563" s="8"/>
      <c r="U563" s="8"/>
      <c r="V563" s="8"/>
      <c r="W563" s="8"/>
      <c r="X563" s="8"/>
      <c r="Y563" s="8"/>
      <c r="Z563" s="8"/>
      <c r="AA563" s="8"/>
      <c r="AB563" s="8"/>
      <c r="AC563" s="8"/>
      <c r="AD563" s="8"/>
      <c r="AE563" s="8"/>
      <c r="AF563" s="8"/>
    </row>
    <row r="564" spans="16:32">
      <c r="P564" s="8"/>
      <c r="Q564" s="8"/>
      <c r="R564" s="8"/>
      <c r="S564" s="8"/>
      <c r="T564" s="8"/>
      <c r="U564" s="8"/>
      <c r="V564" s="8"/>
      <c r="W564" s="8"/>
      <c r="X564" s="8"/>
      <c r="Y564" s="8"/>
      <c r="Z564" s="8"/>
      <c r="AA564" s="8"/>
      <c r="AB564" s="8"/>
      <c r="AC564" s="8"/>
      <c r="AD564" s="8"/>
      <c r="AE564" s="8"/>
      <c r="AF564" s="8"/>
    </row>
    <row r="565" spans="16:32">
      <c r="P565" s="8"/>
      <c r="Q565" s="8"/>
      <c r="R565" s="8"/>
      <c r="S565" s="8"/>
      <c r="T565" s="8"/>
      <c r="U565" s="8"/>
      <c r="V565" s="8"/>
      <c r="W565" s="8"/>
      <c r="X565" s="8"/>
      <c r="Y565" s="8"/>
      <c r="Z565" s="8"/>
      <c r="AA565" s="8"/>
      <c r="AB565" s="8"/>
      <c r="AC565" s="8"/>
      <c r="AD565" s="8"/>
      <c r="AE565" s="8"/>
      <c r="AF565" s="8"/>
    </row>
    <row r="566" spans="16:32">
      <c r="P566" s="8"/>
      <c r="Q566" s="8"/>
      <c r="R566" s="8"/>
      <c r="S566" s="8"/>
      <c r="T566" s="8"/>
      <c r="U566" s="8"/>
      <c r="V566" s="8"/>
      <c r="W566" s="8"/>
      <c r="X566" s="8"/>
      <c r="Y566" s="8"/>
      <c r="Z566" s="8"/>
      <c r="AA566" s="8"/>
      <c r="AB566" s="8"/>
      <c r="AC566" s="8"/>
      <c r="AD566" s="8"/>
      <c r="AE566" s="8"/>
      <c r="AF566" s="8"/>
    </row>
    <row r="567" spans="16:32">
      <c r="P567" s="8"/>
      <c r="Q567" s="8"/>
      <c r="R567" s="8"/>
      <c r="S567" s="8"/>
      <c r="T567" s="8"/>
      <c r="U567" s="8"/>
      <c r="V567" s="8"/>
      <c r="W567" s="8"/>
      <c r="X567" s="8"/>
      <c r="Y567" s="8"/>
      <c r="Z567" s="8"/>
      <c r="AA567" s="8"/>
      <c r="AB567" s="8"/>
      <c r="AC567" s="8"/>
      <c r="AD567" s="8"/>
      <c r="AE567" s="8"/>
      <c r="AF567" s="8"/>
    </row>
    <row r="568" spans="16:32">
      <c r="P568" s="8"/>
      <c r="Q568" s="8"/>
      <c r="R568" s="8"/>
      <c r="S568" s="8"/>
      <c r="T568" s="8"/>
      <c r="U568" s="8"/>
      <c r="V568" s="8"/>
      <c r="W568" s="8"/>
      <c r="X568" s="8"/>
      <c r="Y568" s="8"/>
      <c r="Z568" s="8"/>
      <c r="AA568" s="8"/>
      <c r="AB568" s="8"/>
      <c r="AC568" s="8"/>
      <c r="AD568" s="8"/>
      <c r="AE568" s="8"/>
      <c r="AF568" s="8"/>
    </row>
    <row r="569" spans="16:32">
      <c r="P569" s="8"/>
      <c r="Q569" s="8"/>
      <c r="R569" s="8"/>
      <c r="S569" s="8"/>
      <c r="T569" s="8"/>
      <c r="U569" s="8"/>
      <c r="V569" s="8"/>
      <c r="W569" s="8"/>
      <c r="X569" s="8"/>
      <c r="Y569" s="8"/>
      <c r="Z569" s="8"/>
      <c r="AA569" s="8"/>
      <c r="AB569" s="8"/>
      <c r="AC569" s="8"/>
      <c r="AD569" s="8"/>
      <c r="AE569" s="8"/>
      <c r="AF569" s="8"/>
    </row>
    <row r="570" spans="16:32">
      <c r="P570" s="8"/>
      <c r="Q570" s="8"/>
      <c r="R570" s="8"/>
      <c r="S570" s="8"/>
      <c r="T570" s="8"/>
      <c r="U570" s="8"/>
      <c r="V570" s="8"/>
      <c r="W570" s="8"/>
      <c r="X570" s="8"/>
      <c r="Y570" s="8"/>
      <c r="Z570" s="8"/>
      <c r="AA570" s="8"/>
      <c r="AB570" s="8"/>
      <c r="AC570" s="8"/>
      <c r="AD570" s="8"/>
      <c r="AE570" s="8"/>
      <c r="AF570" s="8"/>
    </row>
    <row r="571" spans="16:32">
      <c r="P571" s="8"/>
      <c r="Q571" s="8"/>
      <c r="R571" s="8"/>
      <c r="S571" s="8"/>
      <c r="T571" s="8"/>
      <c r="U571" s="8"/>
      <c r="V571" s="8"/>
      <c r="W571" s="8"/>
      <c r="X571" s="8"/>
      <c r="Y571" s="8"/>
      <c r="Z571" s="8"/>
      <c r="AA571" s="8"/>
      <c r="AB571" s="8"/>
      <c r="AC571" s="8"/>
      <c r="AD571" s="8"/>
      <c r="AE571" s="8"/>
      <c r="AF571" s="8"/>
    </row>
    <row r="572" spans="16:32">
      <c r="P572" s="8"/>
      <c r="Q572" s="8"/>
      <c r="R572" s="8"/>
      <c r="S572" s="8"/>
      <c r="T572" s="8"/>
      <c r="U572" s="8"/>
      <c r="V572" s="8"/>
      <c r="W572" s="8"/>
      <c r="X572" s="8"/>
      <c r="Y572" s="8"/>
      <c r="Z572" s="8"/>
      <c r="AA572" s="8"/>
      <c r="AB572" s="8"/>
      <c r="AC572" s="8"/>
      <c r="AD572" s="8"/>
      <c r="AE572" s="8"/>
      <c r="AF572" s="8"/>
    </row>
    <row r="573" spans="16:32">
      <c r="P573" s="8"/>
      <c r="Q573" s="8"/>
      <c r="R573" s="8"/>
      <c r="S573" s="8"/>
      <c r="T573" s="8"/>
      <c r="U573" s="8"/>
      <c r="V573" s="8"/>
      <c r="W573" s="8"/>
      <c r="X573" s="8"/>
      <c r="Y573" s="8"/>
      <c r="Z573" s="8"/>
      <c r="AA573" s="8"/>
      <c r="AB573" s="8"/>
      <c r="AC573" s="8"/>
      <c r="AD573" s="8"/>
      <c r="AE573" s="8"/>
      <c r="AF573" s="8"/>
    </row>
    <row r="574" spans="16:32">
      <c r="P574" s="8"/>
      <c r="Q574" s="8"/>
      <c r="R574" s="8"/>
      <c r="S574" s="8"/>
      <c r="T574" s="8"/>
      <c r="U574" s="8"/>
      <c r="V574" s="8"/>
      <c r="W574" s="8"/>
      <c r="X574" s="8"/>
      <c r="Y574" s="8"/>
      <c r="Z574" s="8"/>
      <c r="AA574" s="8"/>
      <c r="AB574" s="8"/>
      <c r="AC574" s="8"/>
      <c r="AD574" s="8"/>
      <c r="AE574" s="8"/>
      <c r="AF574" s="8"/>
    </row>
    <row r="575" spans="16:32">
      <c r="P575" s="8"/>
      <c r="Q575" s="8"/>
      <c r="R575" s="8"/>
      <c r="S575" s="8"/>
      <c r="T575" s="8"/>
      <c r="U575" s="8"/>
      <c r="V575" s="8"/>
      <c r="W575" s="8"/>
      <c r="X575" s="8"/>
      <c r="Y575" s="8"/>
      <c r="Z575" s="8"/>
      <c r="AA575" s="8"/>
      <c r="AB575" s="8"/>
      <c r="AC575" s="8"/>
      <c r="AD575" s="8"/>
      <c r="AE575" s="8"/>
      <c r="AF575" s="8"/>
    </row>
    <row r="576" spans="16:32">
      <c r="P576" s="8"/>
      <c r="Q576" s="8"/>
      <c r="R576" s="8"/>
      <c r="S576" s="8"/>
      <c r="T576" s="8"/>
      <c r="U576" s="8"/>
      <c r="V576" s="8"/>
      <c r="W576" s="8"/>
      <c r="X576" s="8"/>
      <c r="Y576" s="8"/>
      <c r="Z576" s="8"/>
      <c r="AA576" s="8"/>
      <c r="AB576" s="8"/>
      <c r="AC576" s="8"/>
      <c r="AD576" s="8"/>
      <c r="AE576" s="8"/>
      <c r="AF576" s="8"/>
    </row>
    <row r="577" spans="16:32">
      <c r="P577" s="8"/>
      <c r="Q577" s="8"/>
      <c r="R577" s="8"/>
      <c r="S577" s="8"/>
      <c r="T577" s="8"/>
      <c r="U577" s="8"/>
      <c r="V577" s="8"/>
      <c r="W577" s="8"/>
      <c r="X577" s="8"/>
      <c r="Y577" s="8"/>
      <c r="Z577" s="8"/>
      <c r="AA577" s="8"/>
      <c r="AB577" s="8"/>
      <c r="AC577" s="8"/>
      <c r="AD577" s="8"/>
      <c r="AE577" s="8"/>
      <c r="AF577" s="8"/>
    </row>
    <row r="578" spans="16:32">
      <c r="P578" s="8"/>
      <c r="Q578" s="8"/>
      <c r="R578" s="8"/>
      <c r="S578" s="8"/>
      <c r="T578" s="8"/>
      <c r="U578" s="8"/>
      <c r="V578" s="8"/>
      <c r="W578" s="8"/>
      <c r="X578" s="8"/>
      <c r="Y578" s="8"/>
      <c r="Z578" s="8"/>
      <c r="AA578" s="8"/>
      <c r="AB578" s="8"/>
      <c r="AC578" s="8"/>
      <c r="AD578" s="8"/>
      <c r="AE578" s="8"/>
      <c r="AF578" s="8"/>
    </row>
    <row r="579" spans="16:32">
      <c r="P579" s="8"/>
      <c r="Q579" s="8"/>
      <c r="R579" s="8"/>
      <c r="S579" s="8"/>
      <c r="T579" s="8"/>
      <c r="U579" s="8"/>
      <c r="V579" s="8"/>
      <c r="W579" s="8"/>
      <c r="X579" s="8"/>
      <c r="Y579" s="8"/>
      <c r="Z579" s="8"/>
      <c r="AA579" s="8"/>
      <c r="AB579" s="8"/>
      <c r="AC579" s="8"/>
      <c r="AD579" s="8"/>
      <c r="AE579" s="8"/>
      <c r="AF579" s="8"/>
    </row>
    <row r="580" spans="16:32">
      <c r="P580" s="8"/>
      <c r="Q580" s="8"/>
      <c r="R580" s="8"/>
      <c r="S580" s="8"/>
      <c r="T580" s="8"/>
      <c r="U580" s="8"/>
      <c r="V580" s="8"/>
      <c r="W580" s="8"/>
      <c r="X580" s="8"/>
      <c r="Y580" s="8"/>
      <c r="Z580" s="8"/>
      <c r="AA580" s="8"/>
      <c r="AB580" s="8"/>
      <c r="AC580" s="8"/>
      <c r="AD580" s="8"/>
      <c r="AE580" s="8"/>
      <c r="AF580" s="8"/>
    </row>
    <row r="581" spans="16:32">
      <c r="P581" s="8"/>
      <c r="Q581" s="8"/>
      <c r="R581" s="8"/>
      <c r="S581" s="8"/>
      <c r="T581" s="8"/>
      <c r="U581" s="8"/>
      <c r="V581" s="8"/>
      <c r="W581" s="8"/>
      <c r="X581" s="8"/>
      <c r="Y581" s="8"/>
      <c r="Z581" s="8"/>
      <c r="AA581" s="8"/>
      <c r="AB581" s="8"/>
      <c r="AC581" s="8"/>
      <c r="AD581" s="8"/>
      <c r="AE581" s="8"/>
      <c r="AF581" s="8"/>
    </row>
    <row r="582" spans="16:32">
      <c r="P582" s="8"/>
      <c r="Q582" s="8"/>
      <c r="R582" s="8"/>
      <c r="S582" s="8"/>
      <c r="T582" s="8"/>
      <c r="U582" s="8"/>
      <c r="V582" s="8"/>
      <c r="W582" s="8"/>
      <c r="X582" s="8"/>
      <c r="Y582" s="8"/>
      <c r="Z582" s="8"/>
      <c r="AA582" s="8"/>
      <c r="AB582" s="8"/>
      <c r="AC582" s="8"/>
      <c r="AD582" s="8"/>
      <c r="AE582" s="8"/>
      <c r="AF582" s="8"/>
    </row>
    <row r="583" spans="16:32">
      <c r="P583" s="8"/>
      <c r="Q583" s="8"/>
      <c r="R583" s="8"/>
      <c r="S583" s="8"/>
      <c r="T583" s="8"/>
      <c r="U583" s="8"/>
      <c r="V583" s="8"/>
      <c r="W583" s="8"/>
      <c r="X583" s="8"/>
      <c r="Y583" s="8"/>
      <c r="Z583" s="8"/>
      <c r="AA583" s="8"/>
      <c r="AB583" s="8"/>
      <c r="AC583" s="8"/>
      <c r="AD583" s="8"/>
      <c r="AE583" s="8"/>
      <c r="AF583" s="8"/>
    </row>
    <row r="584" spans="16:32">
      <c r="P584" s="8"/>
      <c r="Q584" s="8"/>
      <c r="R584" s="8"/>
      <c r="S584" s="8"/>
      <c r="T584" s="8"/>
      <c r="U584" s="8"/>
      <c r="V584" s="8"/>
      <c r="W584" s="8"/>
      <c r="X584" s="8"/>
      <c r="Y584" s="8"/>
      <c r="Z584" s="8"/>
      <c r="AA584" s="8"/>
      <c r="AB584" s="8"/>
      <c r="AC584" s="8"/>
      <c r="AD584" s="8"/>
      <c r="AE584" s="8"/>
      <c r="AF584" s="8"/>
    </row>
    <row r="585" spans="16:32">
      <c r="P585" s="8"/>
      <c r="Q585" s="8"/>
      <c r="R585" s="8"/>
      <c r="S585" s="8"/>
      <c r="T585" s="8"/>
      <c r="U585" s="8"/>
      <c r="V585" s="8"/>
      <c r="W585" s="8"/>
      <c r="X585" s="8"/>
      <c r="Y585" s="8"/>
      <c r="Z585" s="8"/>
      <c r="AA585" s="8"/>
      <c r="AB585" s="8"/>
      <c r="AC585" s="8"/>
      <c r="AD585" s="8"/>
      <c r="AE585" s="8"/>
      <c r="AF585" s="8"/>
    </row>
    <row r="586" spans="16:32">
      <c r="P586" s="8"/>
      <c r="Q586" s="8"/>
      <c r="R586" s="8"/>
      <c r="S586" s="8"/>
      <c r="T586" s="8"/>
      <c r="U586" s="8"/>
      <c r="V586" s="8"/>
      <c r="W586" s="8"/>
      <c r="X586" s="8"/>
      <c r="Y586" s="8"/>
      <c r="Z586" s="8"/>
      <c r="AA586" s="8"/>
      <c r="AB586" s="8"/>
      <c r="AC586" s="8"/>
      <c r="AD586" s="8"/>
      <c r="AE586" s="8"/>
      <c r="AF586" s="8"/>
    </row>
    <row r="587" spans="16:32">
      <c r="P587" s="8"/>
      <c r="Q587" s="8"/>
      <c r="R587" s="8"/>
      <c r="S587" s="8"/>
      <c r="T587" s="8"/>
      <c r="U587" s="8"/>
      <c r="V587" s="8"/>
      <c r="W587" s="8"/>
      <c r="X587" s="8"/>
      <c r="Y587" s="8"/>
      <c r="Z587" s="8"/>
      <c r="AA587" s="8"/>
      <c r="AB587" s="8"/>
      <c r="AC587" s="8"/>
      <c r="AD587" s="8"/>
      <c r="AE587" s="8"/>
      <c r="AF587" s="8"/>
    </row>
    <row r="588" spans="16:32">
      <c r="P588" s="8"/>
      <c r="Q588" s="8"/>
      <c r="R588" s="8"/>
      <c r="S588" s="8"/>
      <c r="T588" s="8"/>
      <c r="U588" s="8"/>
      <c r="V588" s="8"/>
      <c r="W588" s="8"/>
      <c r="X588" s="8"/>
      <c r="Y588" s="8"/>
      <c r="Z588" s="8"/>
      <c r="AA588" s="8"/>
      <c r="AB588" s="8"/>
      <c r="AC588" s="8"/>
      <c r="AD588" s="8"/>
      <c r="AE588" s="8"/>
      <c r="AF588" s="8"/>
    </row>
    <row r="589" spans="16:32">
      <c r="P589" s="8"/>
      <c r="Q589" s="8"/>
      <c r="R589" s="8"/>
      <c r="S589" s="8"/>
      <c r="T589" s="8"/>
      <c r="U589" s="8"/>
      <c r="V589" s="8"/>
      <c r="W589" s="8"/>
      <c r="X589" s="8"/>
      <c r="Y589" s="8"/>
      <c r="Z589" s="8"/>
      <c r="AA589" s="8"/>
      <c r="AB589" s="8"/>
      <c r="AC589" s="8"/>
      <c r="AD589" s="8"/>
      <c r="AE589" s="8"/>
      <c r="AF589" s="8"/>
    </row>
    <row r="590" spans="16:32">
      <c r="P590" s="8"/>
      <c r="Q590" s="8"/>
      <c r="R590" s="8"/>
      <c r="S590" s="8"/>
      <c r="T590" s="8"/>
      <c r="U590" s="8"/>
      <c r="V590" s="8"/>
      <c r="W590" s="8"/>
      <c r="X590" s="8"/>
      <c r="Y590" s="8"/>
      <c r="Z590" s="8"/>
      <c r="AA590" s="8"/>
      <c r="AB590" s="8"/>
      <c r="AC590" s="8"/>
      <c r="AD590" s="8"/>
      <c r="AE590" s="8"/>
      <c r="AF590" s="8"/>
    </row>
    <row r="591" spans="16:32">
      <c r="P591" s="8"/>
      <c r="Q591" s="8"/>
      <c r="R591" s="8"/>
      <c r="S591" s="8"/>
      <c r="T591" s="8"/>
      <c r="U591" s="8"/>
      <c r="V591" s="8"/>
      <c r="W591" s="8"/>
      <c r="X591" s="8"/>
      <c r="Y591" s="8"/>
      <c r="Z591" s="8"/>
      <c r="AA591" s="8"/>
      <c r="AB591" s="8"/>
      <c r="AC591" s="8"/>
      <c r="AD591" s="8"/>
      <c r="AE591" s="8"/>
      <c r="AF591" s="8"/>
    </row>
    <row r="592" spans="16:32">
      <c r="P592" s="8"/>
      <c r="Q592" s="8"/>
      <c r="R592" s="8"/>
      <c r="S592" s="8"/>
      <c r="T592" s="8"/>
      <c r="U592" s="8"/>
      <c r="V592" s="8"/>
      <c r="W592" s="8"/>
      <c r="X592" s="8"/>
      <c r="Y592" s="8"/>
      <c r="Z592" s="8"/>
      <c r="AA592" s="8"/>
      <c r="AB592" s="8"/>
      <c r="AC592" s="8"/>
      <c r="AD592" s="8"/>
      <c r="AE592" s="8"/>
      <c r="AF592" s="8"/>
    </row>
    <row r="593" spans="16:32">
      <c r="P593" s="8"/>
      <c r="Q593" s="8"/>
      <c r="R593" s="8"/>
      <c r="S593" s="8"/>
      <c r="T593" s="8"/>
      <c r="U593" s="8"/>
      <c r="V593" s="8"/>
      <c r="W593" s="8"/>
      <c r="X593" s="8"/>
      <c r="Y593" s="8"/>
      <c r="Z593" s="8"/>
      <c r="AA593" s="8"/>
      <c r="AB593" s="8"/>
      <c r="AC593" s="8"/>
      <c r="AD593" s="8"/>
      <c r="AE593" s="8"/>
      <c r="AF593" s="8"/>
    </row>
    <row r="594" spans="16:32">
      <c r="P594" s="8"/>
      <c r="Q594" s="8"/>
      <c r="R594" s="8"/>
      <c r="S594" s="8"/>
      <c r="T594" s="8"/>
      <c r="U594" s="8"/>
      <c r="V594" s="8"/>
      <c r="W594" s="8"/>
      <c r="X594" s="8"/>
      <c r="Y594" s="8"/>
      <c r="Z594" s="8"/>
      <c r="AA594" s="8"/>
      <c r="AB594" s="8"/>
      <c r="AC594" s="8"/>
      <c r="AD594" s="8"/>
      <c r="AE594" s="8"/>
      <c r="AF594" s="8"/>
    </row>
    <row r="595" spans="16:32">
      <c r="P595" s="8"/>
      <c r="Q595" s="8"/>
      <c r="R595" s="8"/>
      <c r="S595" s="8"/>
      <c r="T595" s="8"/>
      <c r="U595" s="8"/>
      <c r="V595" s="8"/>
      <c r="W595" s="8"/>
      <c r="X595" s="8"/>
      <c r="Y595" s="8"/>
      <c r="Z595" s="8"/>
      <c r="AA595" s="8"/>
      <c r="AB595" s="8"/>
      <c r="AC595" s="8"/>
      <c r="AD595" s="8"/>
      <c r="AE595" s="8"/>
      <c r="AF595" s="8"/>
    </row>
    <row r="596" spans="16:32">
      <c r="P596" s="8"/>
      <c r="Q596" s="8"/>
      <c r="R596" s="8"/>
      <c r="S596" s="8"/>
      <c r="T596" s="8"/>
      <c r="U596" s="8"/>
      <c r="V596" s="8"/>
      <c r="W596" s="8"/>
      <c r="X596" s="8"/>
      <c r="Y596" s="8"/>
      <c r="Z596" s="8"/>
      <c r="AA596" s="8"/>
      <c r="AB596" s="8"/>
      <c r="AC596" s="8"/>
      <c r="AD596" s="8"/>
      <c r="AE596" s="8"/>
      <c r="AF596" s="8"/>
    </row>
    <row r="597" spans="16:32">
      <c r="P597" s="8"/>
      <c r="Q597" s="8"/>
      <c r="R597" s="8"/>
      <c r="S597" s="8"/>
      <c r="T597" s="8"/>
      <c r="U597" s="8"/>
      <c r="V597" s="8"/>
      <c r="W597" s="8"/>
      <c r="X597" s="8"/>
      <c r="Y597" s="8"/>
      <c r="Z597" s="8"/>
      <c r="AA597" s="8"/>
      <c r="AB597" s="8"/>
      <c r="AC597" s="8"/>
      <c r="AD597" s="8"/>
      <c r="AE597" s="8"/>
      <c r="AF597" s="8"/>
    </row>
    <row r="598" spans="16:32">
      <c r="P598" s="8"/>
      <c r="Q598" s="8"/>
      <c r="R598" s="8"/>
      <c r="S598" s="8"/>
      <c r="T598" s="8"/>
      <c r="U598" s="8"/>
      <c r="V598" s="8"/>
      <c r="W598" s="8"/>
      <c r="X598" s="8"/>
      <c r="Y598" s="8"/>
      <c r="Z598" s="8"/>
      <c r="AA598" s="8"/>
      <c r="AB598" s="8"/>
      <c r="AC598" s="8"/>
      <c r="AD598" s="8"/>
      <c r="AE598" s="8"/>
      <c r="AF598" s="8"/>
    </row>
    <row r="599" spans="16:32">
      <c r="P599" s="8"/>
      <c r="Q599" s="8"/>
      <c r="R599" s="8"/>
      <c r="S599" s="8"/>
      <c r="T599" s="8"/>
      <c r="U599" s="8"/>
      <c r="V599" s="8"/>
      <c r="W599" s="8"/>
      <c r="X599" s="8"/>
      <c r="Y599" s="8"/>
      <c r="Z599" s="8"/>
      <c r="AA599" s="8"/>
      <c r="AB599" s="8"/>
      <c r="AC599" s="8"/>
      <c r="AD599" s="8"/>
      <c r="AE599" s="8"/>
      <c r="AF599" s="8"/>
    </row>
    <row r="600" spans="16:32">
      <c r="P600" s="8"/>
      <c r="Q600" s="8"/>
      <c r="R600" s="8"/>
      <c r="S600" s="8"/>
      <c r="T600" s="8"/>
      <c r="U600" s="8"/>
      <c r="V600" s="8"/>
      <c r="W600" s="8"/>
      <c r="X600" s="8"/>
      <c r="Y600" s="8"/>
      <c r="Z600" s="8"/>
      <c r="AA600" s="8"/>
      <c r="AB600" s="8"/>
      <c r="AC600" s="8"/>
      <c r="AD600" s="8"/>
      <c r="AE600" s="8"/>
      <c r="AF600" s="8"/>
    </row>
    <row r="601" spans="16:32">
      <c r="P601" s="8"/>
      <c r="Q601" s="8"/>
      <c r="R601" s="8"/>
      <c r="S601" s="8"/>
      <c r="T601" s="8"/>
      <c r="U601" s="8"/>
      <c r="V601" s="8"/>
      <c r="W601" s="8"/>
      <c r="X601" s="8"/>
      <c r="Y601" s="8"/>
      <c r="Z601" s="8"/>
      <c r="AA601" s="8"/>
      <c r="AB601" s="8"/>
      <c r="AC601" s="8"/>
      <c r="AD601" s="8"/>
      <c r="AE601" s="8"/>
      <c r="AF601" s="8"/>
    </row>
    <row r="602" spans="16:32">
      <c r="P602" s="8"/>
      <c r="Q602" s="8"/>
      <c r="R602" s="8"/>
      <c r="S602" s="8"/>
      <c r="T602" s="8"/>
      <c r="U602" s="8"/>
      <c r="V602" s="8"/>
      <c r="W602" s="8"/>
      <c r="X602" s="8"/>
      <c r="Y602" s="8"/>
      <c r="Z602" s="8"/>
      <c r="AA602" s="8"/>
      <c r="AB602" s="8"/>
      <c r="AC602" s="8"/>
      <c r="AD602" s="8"/>
      <c r="AE602" s="8"/>
      <c r="AF602" s="8"/>
    </row>
    <row r="603" spans="16:32">
      <c r="P603" s="8"/>
      <c r="Q603" s="8"/>
      <c r="R603" s="8"/>
      <c r="S603" s="8"/>
      <c r="T603" s="8"/>
      <c r="U603" s="8"/>
      <c r="V603" s="8"/>
      <c r="W603" s="8"/>
      <c r="X603" s="8"/>
      <c r="Y603" s="8"/>
      <c r="Z603" s="8"/>
      <c r="AA603" s="8"/>
      <c r="AB603" s="8"/>
      <c r="AC603" s="8"/>
      <c r="AD603" s="8"/>
      <c r="AE603" s="8"/>
      <c r="AF603" s="8"/>
    </row>
    <row r="604" spans="16:32">
      <c r="P604" s="8"/>
      <c r="Q604" s="8"/>
      <c r="R604" s="8"/>
      <c r="S604" s="8"/>
      <c r="T604" s="8"/>
      <c r="U604" s="8"/>
      <c r="V604" s="8"/>
      <c r="W604" s="8"/>
      <c r="X604" s="8"/>
      <c r="Y604" s="8"/>
      <c r="Z604" s="8"/>
      <c r="AA604" s="8"/>
      <c r="AB604" s="8"/>
      <c r="AC604" s="8"/>
      <c r="AD604" s="8"/>
      <c r="AE604" s="8"/>
      <c r="AF604" s="8"/>
    </row>
    <row r="605" spans="16:32">
      <c r="P605" s="8"/>
      <c r="Q605" s="8"/>
      <c r="R605" s="8"/>
      <c r="S605" s="8"/>
      <c r="T605" s="8"/>
      <c r="U605" s="8"/>
      <c r="V605" s="8"/>
      <c r="W605" s="8"/>
      <c r="X605" s="8"/>
      <c r="Y605" s="8"/>
      <c r="Z605" s="8"/>
      <c r="AA605" s="8"/>
      <c r="AB605" s="8"/>
      <c r="AC605" s="8"/>
      <c r="AD605" s="8"/>
      <c r="AE605" s="8"/>
      <c r="AF605" s="8"/>
    </row>
  </sheetData>
  <mergeCells count="21">
    <mergeCell ref="B39:E39"/>
    <mergeCell ref="G39:J39"/>
    <mergeCell ref="L39:O39"/>
    <mergeCell ref="B26:E26"/>
    <mergeCell ref="G26:J26"/>
    <mergeCell ref="L26:O26"/>
    <mergeCell ref="B33:E33"/>
    <mergeCell ref="G33:J33"/>
    <mergeCell ref="L33:O33"/>
    <mergeCell ref="B12:E12"/>
    <mergeCell ref="G12:J12"/>
    <mergeCell ref="L12:O12"/>
    <mergeCell ref="B20:E20"/>
    <mergeCell ref="G20:J20"/>
    <mergeCell ref="L20:O20"/>
    <mergeCell ref="B2:E2"/>
    <mergeCell ref="G2:J2"/>
    <mergeCell ref="L2:O2"/>
    <mergeCell ref="B4:E4"/>
    <mergeCell ref="G4:J4"/>
    <mergeCell ref="L4:O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cd9205-aa71-43b1-82fe-dcc00a36dd04">
      <Terms xmlns="http://schemas.microsoft.com/office/infopath/2007/PartnerControls"/>
    </lcf76f155ced4ddcb4097134ff3c332f>
    <TaxCatchAll xmlns="83a6049c-05c8-4e22-bd03-2c19a5f84a8b"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7D8FF0EBC1E34CAA966933F5D9F9ED" ma:contentTypeVersion="19" ma:contentTypeDescription="Create a new document." ma:contentTypeScope="" ma:versionID="9eb1bf08cc29ea9418feaaa960cb77d7">
  <xsd:schema xmlns:xsd="http://www.w3.org/2001/XMLSchema" xmlns:xs="http://www.w3.org/2001/XMLSchema" xmlns:p="http://schemas.microsoft.com/office/2006/metadata/properties" xmlns:ns1="http://schemas.microsoft.com/sharepoint/v3" xmlns:ns2="8bcd9205-aa71-43b1-82fe-dcc00a36dd04" xmlns:ns3="83a6049c-05c8-4e22-bd03-2c19a5f84a8b" targetNamespace="http://schemas.microsoft.com/office/2006/metadata/properties" ma:root="true" ma:fieldsID="6f853d6009e99f35033fb835818bee78" ns1:_="" ns2:_="" ns3:_="">
    <xsd:import namespace="http://schemas.microsoft.com/sharepoint/v3"/>
    <xsd:import namespace="8bcd9205-aa71-43b1-82fe-dcc00a36dd04"/>
    <xsd:import namespace="83a6049c-05c8-4e22-bd03-2c19a5f84a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1:PublishingStartDate" minOccurs="0"/>
                <xsd:element ref="ns1:PublishingExpirationDate"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cd9205-aa71-43b1-82fe-dcc00a36dd0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905b797-93a9-4c36-9d72-1ad65c8e50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a6049c-05c8-4e22-bd03-2c19a5f84a8b"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e97f6c16-a42c-4dfe-b35d-62a0e7d34d20}" ma:internalName="TaxCatchAll" ma:showField="CatchAllData" ma:web="83a6049c-05c8-4e22-bd03-2c19a5f84a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D65C60-D3DE-45C1-832C-33FE09C19D9B}"/>
</file>

<file path=customXml/itemProps2.xml><?xml version="1.0" encoding="utf-8"?>
<ds:datastoreItem xmlns:ds="http://schemas.openxmlformats.org/officeDocument/2006/customXml" ds:itemID="{2A9F7D3F-31CE-4842-958F-4C395EC3ED84}"/>
</file>

<file path=customXml/itemProps3.xml><?xml version="1.0" encoding="utf-8"?>
<ds:datastoreItem xmlns:ds="http://schemas.openxmlformats.org/officeDocument/2006/customXml" ds:itemID="{0C4A78F2-A9A7-4D7F-AD21-56B8F27C05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Jiménez Nanhekhan</dc:creator>
  <cp:keywords/>
  <dc:description/>
  <cp:lastModifiedBy>Megan Edwards</cp:lastModifiedBy>
  <cp:revision/>
  <dcterms:created xsi:type="dcterms:W3CDTF">2022-10-13T13:41:39Z</dcterms:created>
  <dcterms:modified xsi:type="dcterms:W3CDTF">2024-05-09T14:15:57Z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0x010100467D8FF0EBC1E34CAA966933F5D9F9ED</vt:lpwstr>
  </property>
  <property fmtid="{D5CDD505-2E9C-101B-9397-08002B2CF9AE}" pid="3" name="MediaServiceImageTags">
    <vt:lpwstr/>
  </property>
</Properties>
</file>