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G:\Drive'ım\Sekans Tüm Dosyalar\Carbon\Gama\Gama\Çakırlar\GS Review\Responses\v5\"/>
    </mc:Choice>
  </mc:AlternateContent>
  <xr:revisionPtr revIDLastSave="0" documentId="8_{552D63E2-6390-4F6D-95CE-B46C7C969527}" xr6:coauthVersionLast="47" xr6:coauthVersionMax="47" xr10:uidLastSave="{00000000-0000-0000-0000-000000000000}"/>
  <bookViews>
    <workbookView xWindow="-120" yWindow="-120" windowWidth="20730" windowHeight="11160" tabRatio="690"/>
  </bookViews>
  <sheets>
    <sheet name="Combined Margin EF" sheetId="9" r:id="rId1"/>
    <sheet name="SDG 7" sheetId="10" r:id="rId2"/>
    <sheet name="SDG8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E11" i="10"/>
  <c r="E10" i="10"/>
  <c r="E9" i="10"/>
  <c r="E8" i="10"/>
  <c r="E7" i="10"/>
  <c r="E6" i="10"/>
  <c r="E5" i="10"/>
  <c r="B7" i="10"/>
  <c r="B8" i="10"/>
  <c r="B9" i="10"/>
  <c r="B10" i="10"/>
  <c r="B11" i="10"/>
  <c r="D5" i="9"/>
  <c r="D9" i="9"/>
  <c r="B14" i="9"/>
  <c r="B15" i="9"/>
  <c r="B16" i="9"/>
  <c r="B17" i="9"/>
  <c r="B13" i="9"/>
  <c r="E12" i="9"/>
  <c r="D12" i="9"/>
  <c r="E13" i="9"/>
  <c r="D13" i="9"/>
  <c r="E14" i="9"/>
  <c r="D14" i="9"/>
  <c r="E17" i="9"/>
  <c r="D17" i="9"/>
  <c r="E16" i="9"/>
  <c r="D16" i="9"/>
  <c r="E11" i="9"/>
  <c r="D11" i="9"/>
  <c r="E15" i="9"/>
  <c r="D15" i="9"/>
  <c r="E18" i="9"/>
  <c r="D18" i="9"/>
  <c r="D20" i="9"/>
</calcChain>
</file>

<file path=xl/sharedStrings.xml><?xml version="1.0" encoding="utf-8"?>
<sst xmlns="http://schemas.openxmlformats.org/spreadsheetml/2006/main" count="29" uniqueCount="23">
  <si>
    <t>Total</t>
  </si>
  <si>
    <t>Parameter</t>
  </si>
  <si>
    <t>Result</t>
  </si>
  <si>
    <t>tCO2/MWh</t>
  </si>
  <si>
    <t>Electricity Generation</t>
  </si>
  <si>
    <t>Annual CO2 Emission Reductions</t>
  </si>
  <si>
    <t>Baseline Emission</t>
  </si>
  <si>
    <t>Project Emission</t>
  </si>
  <si>
    <t>Leakage Emission</t>
  </si>
  <si>
    <t xml:space="preserve"> Unit</t>
  </si>
  <si>
    <t>EFGrid,CM,y</t>
  </si>
  <si>
    <t xml:space="preserve">Total CO2 Emission Reductions </t>
  </si>
  <si>
    <t>01.03.2020-31.12.2020</t>
  </si>
  <si>
    <t>01.01.2027-28.02.2027</t>
  </si>
  <si>
    <t>EFGrid,OM,y</t>
  </si>
  <si>
    <t xml:space="preserve">https://enerjiapi.enerji.gov.tr/Media/Dizin/ETKB/Duyurular//0c6b62ea-bf2f-4fea-b9b3-28bc6f48ddf2_Bilgi_Formu_-_Web_Sitesi.pdf  </t>
  </si>
  <si>
    <t>EFGrid,BM,y</t>
  </si>
  <si>
    <t>Expected Electricity Generation</t>
  </si>
  <si>
    <t xml:space="preserve">Baseline </t>
  </si>
  <si>
    <t>Project Value</t>
  </si>
  <si>
    <t>Project Estimate</t>
  </si>
  <si>
    <t>Baseline Estimate</t>
  </si>
  <si>
    <t>*All employees will be trained on H&amp;S.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</si>
</sst>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2" formatCode="_-* #,##0.00\ _T_R_Y_-;\-* #,##0.00\ _T_R_Y_-;_-* &quot;-&quot;??\ _T_R_Y_-;_-@_-"/>
    <numFmt numFmtId="174" formatCode="_-* #,##0.00\ _л_в_-;\-* #,##0.00\ _л_в_-;_-* &quot;-&quot;??\ _л_в_-;_-@_-"/>
    <numFmt numFmtId="175" formatCode="0.0"/>
    <numFmt numFmtId="176" formatCode="#,##0.0"/>
    <numFmt numFmtId="177" formatCode="0.0000"/>
    <numFmt numFmtId="185" formatCode="_-* #,##0\ _л_в_-;\-* #,##0\ _л_в_-;_-* &quot;-&quot;??\ _л_в_-;_-@_-"/>
    <numFmt numFmtId="187" formatCode="_-* #,##0.0_-;\-* #,##0.0_-;_-* &quot;-&quot;?_-;_-@_-"/>
  </numFmts>
  <fonts count="1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venir Book"/>
    </font>
    <font>
      <sz val="11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74" fontId="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3" fillId="0" borderId="0"/>
    <xf numFmtId="0" fontId="10" fillId="0" borderId="0"/>
    <xf numFmtId="9" fontId="9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176" fontId="4" fillId="0" borderId="0" xfId="0" applyNumberFormat="1" applyFont="1"/>
    <xf numFmtId="176" fontId="4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6" fillId="0" borderId="1" xfId="0" applyFont="1" applyBorder="1"/>
    <xf numFmtId="177" fontId="6" fillId="0" borderId="1" xfId="0" applyNumberFormat="1" applyFont="1" applyBorder="1"/>
    <xf numFmtId="185" fontId="6" fillId="0" borderId="1" xfId="14" applyNumberFormat="1" applyFont="1" applyBorder="1"/>
    <xf numFmtId="3" fontId="6" fillId="0" borderId="0" xfId="0" applyNumberFormat="1" applyFont="1"/>
    <xf numFmtId="3" fontId="6" fillId="0" borderId="2" xfId="0" applyNumberFormat="1" applyFont="1" applyBorder="1"/>
    <xf numFmtId="0" fontId="6" fillId="0" borderId="0" xfId="0" applyFont="1" applyFill="1"/>
    <xf numFmtId="3" fontId="6" fillId="0" borderId="1" xfId="0" applyNumberFormat="1" applyFont="1" applyBorder="1"/>
    <xf numFmtId="176" fontId="6" fillId="0" borderId="1" xfId="0" applyNumberFormat="1" applyFont="1" applyBorder="1"/>
    <xf numFmtId="0" fontId="6" fillId="0" borderId="1" xfId="0" applyFont="1" applyFill="1" applyBorder="1"/>
    <xf numFmtId="174" fontId="4" fillId="0" borderId="0" xfId="14" applyFont="1" applyFill="1"/>
    <xf numFmtId="185" fontId="4" fillId="0" borderId="0" xfId="14" applyNumberFormat="1" applyFont="1"/>
    <xf numFmtId="43" fontId="4" fillId="0" borderId="0" xfId="0" applyNumberFormat="1" applyFont="1" applyFill="1"/>
    <xf numFmtId="185" fontId="6" fillId="0" borderId="0" xfId="0" applyNumberFormat="1" applyFont="1"/>
    <xf numFmtId="187" fontId="6" fillId="0" borderId="0" xfId="0" applyNumberFormat="1" applyFont="1"/>
    <xf numFmtId="3" fontId="4" fillId="0" borderId="0" xfId="0" applyNumberFormat="1" applyFont="1" applyFill="1"/>
    <xf numFmtId="175" fontId="4" fillId="0" borderId="0" xfId="0" applyNumberFormat="1" applyFont="1" applyFill="1"/>
    <xf numFmtId="0" fontId="8" fillId="0" borderId="1" xfId="0" applyFont="1" applyBorder="1"/>
    <xf numFmtId="0" fontId="2" fillId="0" borderId="0" xfId="8" applyAlignment="1" applyProtection="1"/>
    <xf numFmtId="0" fontId="6" fillId="0" borderId="3" xfId="0" applyFont="1" applyBorder="1" applyAlignment="1">
      <alignment horizontal="center"/>
    </xf>
    <xf numFmtId="0" fontId="0" fillId="0" borderId="1" xfId="0" applyBorder="1"/>
    <xf numFmtId="0" fontId="7" fillId="2" borderId="1" xfId="0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</cellXfs>
  <cellStyles count="17">
    <cellStyle name="Binlik Ayracı 2" xfId="1"/>
    <cellStyle name="Binlik Ayracı 3" xfId="2"/>
    <cellStyle name="Comma 2" xfId="3"/>
    <cellStyle name="Comma 3" xfId="4"/>
    <cellStyle name="Comma 4" xfId="5"/>
    <cellStyle name="Comma 5" xfId="6"/>
    <cellStyle name="Comma 6" xfId="7"/>
    <cellStyle name="Köprü" xfId="8" builtinId="8"/>
    <cellStyle name="Normal" xfId="0" builtinId="0"/>
    <cellStyle name="Normal 2" xfId="9"/>
    <cellStyle name="Normal 3" xfId="10"/>
    <cellStyle name="Normal 4" xfId="11"/>
    <cellStyle name="Normal 5" xfId="12"/>
    <cellStyle name="Percent 2" xfId="13"/>
    <cellStyle name="Virgül" xfId="14" builtinId="3"/>
    <cellStyle name="Yüzde 2" xfId="15"/>
    <cellStyle name="Yüzde 3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erjiapi.enerji.gov.tr/Media/Dizin/ETKB/Duyurular/0c6b62ea-bf2f-4fea-b9b3-28bc6f48ddf2_Bilgi_Formu_-_Web_Sitesi.pdf" TargetMode="External"/><Relationship Id="rId2" Type="http://schemas.openxmlformats.org/officeDocument/2006/relationships/hyperlink" Target="https://enerjiapi.enerji.gov.tr/Media/Dizin/ETKB/Duyurular/0c6b62ea-bf2f-4fea-b9b3-28bc6f48ddf2_Bilgi_Formu_-_Web_Sitesi.pdf" TargetMode="External"/><Relationship Id="rId1" Type="http://schemas.openxmlformats.org/officeDocument/2006/relationships/hyperlink" Target="https://enerjiapi.enerji.gov.tr/Media/Dizin/ETKB/Duyurular/0c6b62ea-bf2f-4fea-b9b3-28bc6f48ddf2_Bilgi_Formu_-_Web_Sites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J22"/>
  <sheetViews>
    <sheetView showGridLines="0" tabSelected="1" topLeftCell="A5" workbookViewId="0">
      <selection activeCell="J19" sqref="J19"/>
    </sheetView>
  </sheetViews>
  <sheetFormatPr defaultRowHeight="15.75"/>
  <cols>
    <col min="1" max="1" width="9.140625" style="1"/>
    <col min="2" max="2" width="26.28515625" style="1" customWidth="1"/>
    <col min="3" max="3" width="15.28515625" style="1" bestFit="1" customWidth="1"/>
    <col min="4" max="4" width="17.140625" style="1" customWidth="1"/>
    <col min="5" max="5" width="21.5703125" style="1" customWidth="1"/>
    <col min="6" max="7" width="19.28515625" style="1" customWidth="1"/>
    <col min="8" max="8" width="9.140625" style="1"/>
    <col min="9" max="9" width="16" style="1" bestFit="1" customWidth="1"/>
    <col min="10" max="10" width="14.85546875" style="1" bestFit="1" customWidth="1"/>
    <col min="11" max="16384" width="9.140625" style="1"/>
  </cols>
  <sheetData>
    <row r="1" spans="2:10">
      <c r="B1" s="6"/>
      <c r="C1" s="6"/>
      <c r="D1" s="6"/>
      <c r="E1" s="6"/>
      <c r="F1" s="6"/>
      <c r="G1" s="6"/>
    </row>
    <row r="2" spans="2:10">
      <c r="B2" s="7" t="s">
        <v>1</v>
      </c>
      <c r="C2" s="7" t="s">
        <v>9</v>
      </c>
      <c r="D2" s="7" t="s">
        <v>2</v>
      </c>
      <c r="E2" s="20"/>
      <c r="F2" s="6"/>
      <c r="G2" s="6"/>
    </row>
    <row r="3" spans="2:10">
      <c r="B3" s="8" t="s">
        <v>14</v>
      </c>
      <c r="C3" s="8" t="s">
        <v>3</v>
      </c>
      <c r="D3" s="24">
        <v>0.69930000000000003</v>
      </c>
      <c r="E3" s="25" t="s">
        <v>15</v>
      </c>
      <c r="F3" s="6"/>
      <c r="G3" s="6"/>
    </row>
    <row r="4" spans="2:10">
      <c r="B4" s="8" t="s">
        <v>16</v>
      </c>
      <c r="C4" s="8" t="s">
        <v>3</v>
      </c>
      <c r="D4" s="24">
        <v>0.38119999999999998</v>
      </c>
      <c r="E4" s="25" t="s">
        <v>15</v>
      </c>
      <c r="F4" s="6"/>
      <c r="G4" s="6"/>
    </row>
    <row r="5" spans="2:10">
      <c r="B5" s="8" t="s">
        <v>10</v>
      </c>
      <c r="C5" s="8" t="s">
        <v>3</v>
      </c>
      <c r="D5" s="9">
        <f>(D3*0.25)+(D4*0.75)</f>
        <v>0.460725</v>
      </c>
      <c r="E5" s="25" t="s">
        <v>15</v>
      </c>
      <c r="F5" s="6"/>
      <c r="G5" s="21"/>
      <c r="I5" s="18"/>
    </row>
    <row r="6" spans="2:10">
      <c r="B6" s="6"/>
      <c r="C6" s="6"/>
      <c r="D6" s="6"/>
      <c r="E6" s="6"/>
      <c r="F6" s="20"/>
      <c r="G6" s="11"/>
      <c r="I6" s="18"/>
    </row>
    <row r="7" spans="2:10">
      <c r="B7" s="31" t="s">
        <v>4</v>
      </c>
      <c r="C7" s="32"/>
      <c r="D7" s="10">
        <v>59928</v>
      </c>
      <c r="E7" s="6"/>
      <c r="F7" s="11"/>
      <c r="G7" s="20"/>
    </row>
    <row r="8" spans="2:10">
      <c r="B8" s="6"/>
      <c r="C8" s="6"/>
      <c r="D8" s="6"/>
      <c r="E8" s="6"/>
      <c r="F8" s="6"/>
      <c r="G8" s="6"/>
    </row>
    <row r="9" spans="2:10">
      <c r="B9" s="31" t="s">
        <v>5</v>
      </c>
      <c r="C9" s="32"/>
      <c r="D9" s="12">
        <f>ROUNDDOWN((D7*D5),0)</f>
        <v>27610</v>
      </c>
      <c r="E9" s="6"/>
      <c r="F9" s="13"/>
      <c r="G9" s="13"/>
      <c r="H9" s="3"/>
      <c r="I9" s="4"/>
      <c r="J9" s="17"/>
    </row>
    <row r="10" spans="2:10">
      <c r="B10" s="6"/>
      <c r="C10" s="6"/>
      <c r="D10" s="7" t="s">
        <v>0</v>
      </c>
      <c r="E10" s="7" t="s">
        <v>6</v>
      </c>
      <c r="F10" s="7" t="s">
        <v>7</v>
      </c>
      <c r="G10" s="7" t="s">
        <v>8</v>
      </c>
      <c r="H10" s="4"/>
      <c r="I10" s="22"/>
      <c r="J10" s="3"/>
    </row>
    <row r="11" spans="2:10">
      <c r="B11" s="29" t="s">
        <v>12</v>
      </c>
      <c r="C11" s="30"/>
      <c r="D11" s="14">
        <f>ROUNDDOWN(SUM(E11:G11),0)/365*305</f>
        <v>23071.369863013697</v>
      </c>
      <c r="E11" s="15">
        <f>$D$7*$D$5</f>
        <v>27610.327799999999</v>
      </c>
      <c r="F11" s="16">
        <v>0</v>
      </c>
      <c r="G11" s="16">
        <v>0</v>
      </c>
      <c r="H11" s="3"/>
      <c r="I11" s="17"/>
      <c r="J11" s="4"/>
    </row>
    <row r="12" spans="2:10">
      <c r="B12" s="29">
        <v>2021</v>
      </c>
      <c r="C12" s="30"/>
      <c r="D12" s="14">
        <f t="shared" ref="D12:D17" si="0">ROUNDDOWN(SUM(E12:G12),0)</f>
        <v>27610</v>
      </c>
      <c r="E12" s="15">
        <f t="shared" ref="E12:E18" si="1">$D$7*$D$5</f>
        <v>27610.327799999999</v>
      </c>
      <c r="F12" s="16">
        <v>0</v>
      </c>
      <c r="G12" s="16">
        <v>0</v>
      </c>
      <c r="H12" s="3"/>
      <c r="I12" s="4"/>
      <c r="J12" s="19"/>
    </row>
    <row r="13" spans="2:10">
      <c r="B13" s="29">
        <f>B12+1</f>
        <v>2022</v>
      </c>
      <c r="C13" s="30"/>
      <c r="D13" s="14">
        <f t="shared" si="0"/>
        <v>27610</v>
      </c>
      <c r="E13" s="15">
        <f>$D$7*$D$5</f>
        <v>27610.327799999999</v>
      </c>
      <c r="F13" s="16">
        <v>0</v>
      </c>
      <c r="G13" s="16">
        <v>0</v>
      </c>
      <c r="H13" s="3"/>
      <c r="I13" s="23"/>
      <c r="J13" s="4"/>
    </row>
    <row r="14" spans="2:10">
      <c r="B14" s="29">
        <f>B13+1</f>
        <v>2023</v>
      </c>
      <c r="C14" s="30"/>
      <c r="D14" s="14">
        <f t="shared" si="0"/>
        <v>27610</v>
      </c>
      <c r="E14" s="15">
        <f t="shared" si="1"/>
        <v>27610.327799999999</v>
      </c>
      <c r="F14" s="8">
        <v>0</v>
      </c>
      <c r="G14" s="8">
        <v>0</v>
      </c>
      <c r="H14" s="3"/>
      <c r="J14" s="2"/>
    </row>
    <row r="15" spans="2:10">
      <c r="B15" s="29">
        <f>B14+1</f>
        <v>2024</v>
      </c>
      <c r="C15" s="30"/>
      <c r="D15" s="14">
        <f t="shared" si="0"/>
        <v>27610</v>
      </c>
      <c r="E15" s="15">
        <f t="shared" si="1"/>
        <v>27610.327799999999</v>
      </c>
      <c r="F15" s="8">
        <v>0</v>
      </c>
      <c r="G15" s="8">
        <v>0</v>
      </c>
      <c r="H15" s="3"/>
      <c r="I15" s="5"/>
    </row>
    <row r="16" spans="2:10">
      <c r="B16" s="29">
        <f>B15+1</f>
        <v>2025</v>
      </c>
      <c r="C16" s="30"/>
      <c r="D16" s="14">
        <f t="shared" si="0"/>
        <v>27610</v>
      </c>
      <c r="E16" s="15">
        <f t="shared" si="1"/>
        <v>27610.327799999999</v>
      </c>
      <c r="F16" s="8">
        <v>0</v>
      </c>
      <c r="G16" s="8">
        <v>0</v>
      </c>
      <c r="H16" s="3"/>
    </row>
    <row r="17" spans="2:8">
      <c r="B17" s="29">
        <f>B16+1</f>
        <v>2026</v>
      </c>
      <c r="C17" s="30"/>
      <c r="D17" s="14">
        <f t="shared" si="0"/>
        <v>27610</v>
      </c>
      <c r="E17" s="15">
        <f t="shared" si="1"/>
        <v>27610.327799999999</v>
      </c>
      <c r="F17" s="8">
        <v>0</v>
      </c>
      <c r="G17" s="8">
        <v>0</v>
      </c>
      <c r="H17" s="3"/>
    </row>
    <row r="18" spans="2:8">
      <c r="B18" s="29" t="s">
        <v>13</v>
      </c>
      <c r="C18" s="30"/>
      <c r="D18" s="14">
        <f>ROUNDDOWN(SUM(E18:G18),0)/365*(365-305)</f>
        <v>4538.6301369863013</v>
      </c>
      <c r="E18" s="15">
        <f t="shared" si="1"/>
        <v>27610.327799999999</v>
      </c>
      <c r="F18" s="8">
        <v>0</v>
      </c>
      <c r="G18" s="8">
        <v>0</v>
      </c>
      <c r="H18" s="3"/>
    </row>
    <row r="19" spans="2:8">
      <c r="B19" s="6"/>
      <c r="C19" s="6"/>
      <c r="D19" s="6"/>
      <c r="E19" s="6"/>
      <c r="F19" s="6"/>
      <c r="G19" s="6"/>
    </row>
    <row r="20" spans="2:8">
      <c r="B20" s="31" t="s">
        <v>11</v>
      </c>
      <c r="C20" s="32"/>
      <c r="D20" s="11">
        <f>ROUNDDOWN(SUM(D11:D18),0)</f>
        <v>193270</v>
      </c>
      <c r="E20" s="11"/>
      <c r="F20" s="6"/>
      <c r="G20" s="6"/>
    </row>
    <row r="21" spans="2:8">
      <c r="F21" s="5"/>
    </row>
    <row r="22" spans="2:8">
      <c r="D22" s="5"/>
    </row>
  </sheetData>
  <mergeCells count="11">
    <mergeCell ref="B20:C20"/>
    <mergeCell ref="B14:C14"/>
    <mergeCell ref="B13:C13"/>
    <mergeCell ref="B12:C12"/>
    <mergeCell ref="B11:C11"/>
    <mergeCell ref="B17:C17"/>
    <mergeCell ref="B15:C15"/>
    <mergeCell ref="B16:C16"/>
    <mergeCell ref="B18:C18"/>
    <mergeCell ref="B7:C7"/>
    <mergeCell ref="B9:C9"/>
  </mergeCells>
  <hyperlinks>
    <hyperlink ref="E3" r:id="rId1"/>
    <hyperlink ref="E4" r:id="rId2"/>
    <hyperlink ref="E5" r:id="rId3"/>
  </hyperlinks>
  <pageMargins left="0.75" right="0.75" top="1" bottom="1" header="0.3" footer="0.3"/>
  <pageSetup paperSize="9" orientation="portrait" horizontalDpi="300" verticalDpi="300" r:id="rId4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showGridLines="0" workbookViewId="0">
      <selection activeCell="F10" sqref="F10"/>
    </sheetView>
  </sheetViews>
  <sheetFormatPr defaultRowHeight="12.75"/>
  <cols>
    <col min="3" max="4" width="22.7109375" customWidth="1"/>
    <col min="5" max="5" width="39.140625" customWidth="1"/>
  </cols>
  <sheetData>
    <row r="2" spans="2:5" ht="15">
      <c r="B2" s="31" t="s">
        <v>17</v>
      </c>
      <c r="C2" s="32"/>
      <c r="D2" s="10">
        <v>59928</v>
      </c>
    </row>
    <row r="4" spans="2:5" ht="15">
      <c r="B4" s="6"/>
      <c r="C4" s="6"/>
      <c r="D4" s="7" t="s">
        <v>21</v>
      </c>
      <c r="E4" s="7" t="s">
        <v>20</v>
      </c>
    </row>
    <row r="5" spans="2:5" ht="14.25">
      <c r="B5" s="29" t="s">
        <v>12</v>
      </c>
      <c r="C5" s="30"/>
      <c r="D5" s="26">
        <v>0</v>
      </c>
      <c r="E5" s="14">
        <f>D2/365*305</f>
        <v>50076.821917808214</v>
      </c>
    </row>
    <row r="6" spans="2:5" ht="14.25">
      <c r="B6" s="29">
        <v>2021</v>
      </c>
      <c r="C6" s="30"/>
      <c r="D6" s="26">
        <v>0</v>
      </c>
      <c r="E6" s="14">
        <f t="shared" ref="E6:E11" si="0">$D$2</f>
        <v>59928</v>
      </c>
    </row>
    <row r="7" spans="2:5" ht="14.25">
      <c r="B7" s="29">
        <f>B6+1</f>
        <v>2022</v>
      </c>
      <c r="C7" s="30"/>
      <c r="D7" s="26">
        <v>0</v>
      </c>
      <c r="E7" s="14">
        <f t="shared" si="0"/>
        <v>59928</v>
      </c>
    </row>
    <row r="8" spans="2:5" ht="14.25">
      <c r="B8" s="29">
        <f>B7+1</f>
        <v>2023</v>
      </c>
      <c r="C8" s="30"/>
      <c r="D8" s="26">
        <v>0</v>
      </c>
      <c r="E8" s="14">
        <f t="shared" si="0"/>
        <v>59928</v>
      </c>
    </row>
    <row r="9" spans="2:5" ht="14.25">
      <c r="B9" s="29">
        <f>B8+1</f>
        <v>2024</v>
      </c>
      <c r="C9" s="30"/>
      <c r="D9" s="26">
        <v>0</v>
      </c>
      <c r="E9" s="14">
        <f t="shared" si="0"/>
        <v>59928</v>
      </c>
    </row>
    <row r="10" spans="2:5" ht="14.25">
      <c r="B10" s="29">
        <f>B9+1</f>
        <v>2025</v>
      </c>
      <c r="C10" s="30"/>
      <c r="D10" s="26">
        <v>0</v>
      </c>
      <c r="E10" s="14">
        <f t="shared" si="0"/>
        <v>59928</v>
      </c>
    </row>
    <row r="11" spans="2:5" ht="14.25">
      <c r="B11" s="29">
        <f>B10+1</f>
        <v>2026</v>
      </c>
      <c r="C11" s="30"/>
      <c r="D11" s="26">
        <v>0</v>
      </c>
      <c r="E11" s="14">
        <f t="shared" si="0"/>
        <v>59928</v>
      </c>
    </row>
    <row r="12" spans="2:5" ht="14.25">
      <c r="B12" s="29" t="s">
        <v>13</v>
      </c>
      <c r="C12" s="30"/>
      <c r="D12" s="26">
        <v>0</v>
      </c>
      <c r="E12" s="14">
        <f>D2/365*(365-305)</f>
        <v>9851.17808219178</v>
      </c>
    </row>
  </sheetData>
  <mergeCells count="9">
    <mergeCell ref="B10:C10"/>
    <mergeCell ref="B11:C11"/>
    <mergeCell ref="B12:C12"/>
    <mergeCell ref="B2:C2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9"/>
  <sheetViews>
    <sheetView showGridLines="0" workbookViewId="0">
      <selection activeCell="D11" sqref="D11"/>
    </sheetView>
  </sheetViews>
  <sheetFormatPr defaultRowHeight="12.75"/>
  <cols>
    <col min="2" max="2" width="37.42578125" customWidth="1"/>
  </cols>
  <sheetData>
    <row r="5" spans="2:3" ht="15">
      <c r="B5" s="28" t="s">
        <v>18</v>
      </c>
      <c r="C5" s="27">
        <v>0</v>
      </c>
    </row>
    <row r="6" spans="2:3" ht="15">
      <c r="B6" s="28" t="s">
        <v>19</v>
      </c>
      <c r="C6" s="27">
        <v>21</v>
      </c>
    </row>
    <row r="9" spans="2:3">
      <c r="B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Combined Margin EF</vt:lpstr>
      <vt:lpstr>SDG 7</vt:lpstr>
      <vt:lpstr>SDG8</vt:lpstr>
    </vt:vector>
  </TitlesOfParts>
  <Company>Ruzgar Danismanlik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 Kilic</dc:creator>
  <cp:keywords>Di€er, Kisisel</cp:keywords>
  <cp:lastModifiedBy>Sila Kilic</cp:lastModifiedBy>
  <cp:lastPrinted>2010-04-24T07:59:55Z</cp:lastPrinted>
  <dcterms:created xsi:type="dcterms:W3CDTF">2008-05-07T10:53:11Z</dcterms:created>
  <dcterms:modified xsi:type="dcterms:W3CDTF">2023-02-20T11:54:45Z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Kisisel</vt:lpwstr>
  </property>
  <property fmtid="{D5CDD505-2E9C-101B-9397-08002B2CF9AE}" pid="4" name="DLP">
    <vt:lpwstr>97O6613795xN2va</vt:lpwstr>
  </property>
</Properties>
</file>