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gla/Desktop/genel 21122022/Demirer Enerji/Alize ve Camseki/Çataltepe/"/>
    </mc:Choice>
  </mc:AlternateContent>
  <xr:revisionPtr revIDLastSave="0" documentId="13_ncr:1_{808155F5-1798-0042-9978-90EC1EFE4A8A}" xr6:coauthVersionLast="47" xr6:coauthVersionMax="47" xr10:uidLastSave="{00000000-0000-0000-0000-000000000000}"/>
  <bookViews>
    <workbookView xWindow="8740" yWindow="460" windowWidth="14420" windowHeight="11760" tabRatio="690" xr2:uid="{00000000-000D-0000-FFFF-FFFF00000000}"/>
  </bookViews>
  <sheets>
    <sheet name="Combined Margin EF" sheetId="9" r:id="rId1"/>
  </sheets>
  <calcPr calcId="191029"/>
  <customWorkbookViews>
    <customWorkbookView name="MUGE AFACAN - Personal View" guid="{7C9EA113-D0B2-4FDD-B623-C4E9A99D3E8C}" mergeInterval="0" personalView="1" maximized="1" windowWidth="1596" windowHeight="685" tabRatio="69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17" i="9" l="1"/>
  <c r="E15" i="9"/>
  <c r="E14" i="9"/>
  <c r="E13" i="9"/>
  <c r="E12" i="9"/>
  <c r="E11" i="9"/>
  <c r="L20" i="9"/>
  <c r="D5" i="9"/>
  <c r="H6" i="9" l="1"/>
  <c r="M11" i="9" s="1"/>
  <c r="M13" i="9" l="1"/>
  <c r="L13" i="9" s="1"/>
  <c r="M14" i="9"/>
  <c r="L14" i="9" s="1"/>
  <c r="M15" i="9"/>
  <c r="L15" i="9" s="1"/>
  <c r="M16" i="9"/>
  <c r="L16" i="9" s="1"/>
  <c r="M17" i="9"/>
  <c r="L17" i="9" s="1"/>
  <c r="M12" i="9"/>
  <c r="D12" i="9"/>
  <c r="E16" i="9" s="1"/>
  <c r="D14" i="9" l="1"/>
  <c r="D11" i="9"/>
  <c r="M18" i="9"/>
  <c r="L18" i="9" s="1"/>
  <c r="L11" i="9"/>
  <c r="L12" i="9"/>
  <c r="D13" i="9" l="1"/>
  <c r="D15" i="9" l="1"/>
  <c r="D17" i="9" s="1"/>
  <c r="D16" i="9"/>
  <c r="E18" i="9" l="1"/>
  <c r="D18" i="9" s="1"/>
  <c r="D20" i="9" s="1"/>
</calcChain>
</file>

<file path=xl/sharedStrings.xml><?xml version="1.0" encoding="utf-8"?>
<sst xmlns="http://schemas.openxmlformats.org/spreadsheetml/2006/main" count="26" uniqueCount="19">
  <si>
    <t>Parameter</t>
  </si>
  <si>
    <t>SI Unit</t>
  </si>
  <si>
    <t>Result</t>
  </si>
  <si>
    <r>
      <t>EF</t>
    </r>
    <r>
      <rPr>
        <sz val="7"/>
        <rFont val="Times New Roman"/>
        <family val="1"/>
        <charset val="162"/>
      </rPr>
      <t>Grid,CM,y</t>
    </r>
  </si>
  <si>
    <t>tCO2/MWh</t>
  </si>
  <si>
    <t>EFGrid,OM,y</t>
  </si>
  <si>
    <t>EFGrid,BM,y</t>
  </si>
  <si>
    <t>19.04.2018-31.12.2018</t>
  </si>
  <si>
    <t>01.01.2025-18.04.2025</t>
  </si>
  <si>
    <t>https://enerji.gov.tr//Media/Dizin/EVCED/tr/%C3%87evreVe%C4%B0klim/%C4%B0klimDe%C4%9Fi%C5%9Fikli%C4%9Fi/TUESEmisyonFktr/Belgeler/Bform2020.pdf</t>
  </si>
  <si>
    <t>Total (MWh)</t>
  </si>
  <si>
    <t>Electricity Generation (MWh)</t>
  </si>
  <si>
    <t>Total Electricity Generation (MWh)</t>
  </si>
  <si>
    <t>Baseline Emission (tCO2)</t>
  </si>
  <si>
    <t>Leakage Emission (tCO2e)</t>
  </si>
  <si>
    <t>Project Emission (tCO2e)</t>
  </si>
  <si>
    <t>Total (tCO2e)</t>
  </si>
  <si>
    <t>Total CO2 Emission Reductions (tCO2e)</t>
  </si>
  <si>
    <t>Annual CO2 Emission Reductions  (tCO2e)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</si>
</sst>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л_в_-;\-* #,##0.00\ _л_в_-;_-* &quot;-&quot;??\ _л_в_-;_-@_-"/>
    <numFmt numFmtId="165" formatCode="#,##0.0"/>
    <numFmt numFmtId="166" formatCode="0.0000"/>
    <numFmt numFmtId="167" formatCode="#,##0.000"/>
  </numFmts>
  <fonts count="11" x14ac:knownFonts="1">
    <font>
      <sz val="10"/>
      <name val="Arial"/>
      <charset val="204"/>
    </font>
    <font>
      <sz val="12"/>
      <name val="Times New Roman"/>
      <family val="1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Arial"/>
      <family val="2"/>
      <charset val="162"/>
    </font>
    <font>
      <sz val="11"/>
      <name val="Times New Roman"/>
      <family val="1"/>
    </font>
    <font>
      <sz val="11"/>
      <color theme="1"/>
      <name val="Times New Roman"/>
      <family val="2"/>
      <charset val="16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3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165" fontId="4" fillId="0" borderId="0" xfId="0" applyNumberFormat="1" applyFont="1"/>
    <xf numFmtId="165" fontId="4" fillId="0" borderId="0" xfId="0" applyNumberFormat="1" applyFont="1" applyFill="1"/>
    <xf numFmtId="165" fontId="4" fillId="0" borderId="1" xfId="0" applyNumberFormat="1" applyFont="1" applyBorder="1"/>
    <xf numFmtId="0" fontId="4" fillId="0" borderId="0" xfId="0" applyFont="1" applyFill="1"/>
    <xf numFmtId="0" fontId="4" fillId="2" borderId="1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3" fontId="4" fillId="0" borderId="0" xfId="0" applyNumberFormat="1" applyFont="1"/>
    <xf numFmtId="0" fontId="4" fillId="0" borderId="1" xfId="0" applyFont="1" applyFill="1" applyBorder="1"/>
    <xf numFmtId="14" fontId="7" fillId="0" borderId="0" xfId="0" applyNumberFormat="1" applyFont="1"/>
    <xf numFmtId="0" fontId="7" fillId="0" borderId="0" xfId="0" applyFont="1"/>
    <xf numFmtId="0" fontId="10" fillId="0" borderId="0" xfId="0" applyFont="1"/>
    <xf numFmtId="167" fontId="4" fillId="3" borderId="1" xfId="0" applyNumberFormat="1" applyFont="1" applyFill="1" applyBorder="1"/>
    <xf numFmtId="167" fontId="4" fillId="0" borderId="1" xfId="0" applyNumberFormat="1" applyFont="1" applyBorder="1"/>
    <xf numFmtId="167" fontId="4" fillId="0" borderId="0" xfId="0" applyNumberFormat="1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0" xfId="7" applyAlignment="1" applyProtection="1"/>
  </cellXfs>
  <cellStyles count="14">
    <cellStyle name="Binlik Ayracı 2" xfId="1" xr:uid="{00000000-0005-0000-0000-000000000000}"/>
    <cellStyle name="Binlik Ayracı 3" xfId="2" xr:uid="{00000000-0005-0000-0000-000001000000}"/>
    <cellStyle name="Comma 2" xfId="3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Hyperlink" xfId="7" builtinId="8"/>
    <cellStyle name="Normal" xfId="0" builtinId="0"/>
    <cellStyle name="Normal 2" xfId="8" xr:uid="{00000000-0005-0000-0000-000009000000}"/>
    <cellStyle name="Normal 3" xfId="9" xr:uid="{00000000-0005-0000-0000-00000A000000}"/>
    <cellStyle name="Normal 4" xfId="10" xr:uid="{00000000-0005-0000-0000-00000B000000}"/>
    <cellStyle name="Percent 2" xfId="11" xr:uid="{00000000-0005-0000-0000-00000C000000}"/>
    <cellStyle name="Yüzde 2" xfId="12" xr:uid="{00000000-0005-0000-0000-00000D000000}"/>
    <cellStyle name="Yüzde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erji.gov.tr/Media/Dizin/EVCED/tr/%C3%87evreVe%C4%B0klim/%C4%B0klimDe%C4%9Fi%C5%9Fikli%C4%9Fi/TUESEmisyonFktr/Belgeler/Bform2020.pdf" TargetMode="External"/><Relationship Id="rId2" Type="http://schemas.openxmlformats.org/officeDocument/2006/relationships/hyperlink" Target="https://enerji.gov.tr/Media/Dizin/EVCED/tr/%C3%87evreVe%C4%B0klim/%C4%B0klimDe%C4%9Fi%C5%9Fikli%C4%9Fi/TUESEmisyonFktr/Belgeler/Bform2020.pdf" TargetMode="External"/><Relationship Id="rId1" Type="http://schemas.openxmlformats.org/officeDocument/2006/relationships/hyperlink" Target="https://enerji.gov.tr/Media/Dizin/EVCED/tr/%C3%87evreVe%C4%B0klim/%C4%B0klimDe%C4%9Fi%C5%9Fikli%C4%9Fi/TUESEmisyonFktr/Belgeler/Bform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B2:M22"/>
  <sheetViews>
    <sheetView tabSelected="1" workbookViewId="0">
      <selection activeCell="D9" sqref="D9"/>
    </sheetView>
  </sheetViews>
  <sheetFormatPr baseColWidth="10" defaultColWidth="9.1640625" defaultRowHeight="16" x14ac:dyDescent="0.2"/>
  <cols>
    <col min="1" max="1" width="9.1640625" style="2"/>
    <col min="2" max="2" width="19.6640625" style="2" customWidth="1"/>
    <col min="3" max="3" width="15.33203125" style="2" bestFit="1" customWidth="1"/>
    <col min="4" max="4" width="13.1640625" style="2" customWidth="1"/>
    <col min="5" max="5" width="21.1640625" style="2" customWidth="1"/>
    <col min="6" max="6" width="21" style="2" customWidth="1"/>
    <col min="7" max="7" width="18.5" style="2" customWidth="1"/>
    <col min="8" max="10" width="9.1640625" style="2"/>
    <col min="11" max="11" width="20.6640625" style="2" customWidth="1"/>
    <col min="12" max="12" width="14.83203125" style="2" customWidth="1"/>
    <col min="13" max="13" width="25" style="2" bestFit="1" customWidth="1"/>
    <col min="14" max="16384" width="9.1640625" style="2"/>
  </cols>
  <sheetData>
    <row r="2" spans="2:13" x14ac:dyDescent="0.2">
      <c r="B2" s="7" t="s">
        <v>0</v>
      </c>
      <c r="C2" s="7" t="s">
        <v>1</v>
      </c>
      <c r="D2" s="7" t="s">
        <v>2</v>
      </c>
    </row>
    <row r="3" spans="2:13" x14ac:dyDescent="0.2">
      <c r="B3" s="8" t="s">
        <v>5</v>
      </c>
      <c r="C3" s="8" t="s">
        <v>4</v>
      </c>
      <c r="D3" s="8">
        <v>0.74239999999999995</v>
      </c>
      <c r="E3" s="22" t="s">
        <v>9</v>
      </c>
      <c r="F3" s="1"/>
      <c r="G3" s="15"/>
      <c r="H3" s="15"/>
      <c r="I3" s="1"/>
      <c r="J3" s="1"/>
    </row>
    <row r="4" spans="2:13" x14ac:dyDescent="0.2">
      <c r="B4" s="8" t="s">
        <v>6</v>
      </c>
      <c r="C4" s="8" t="s">
        <v>4</v>
      </c>
      <c r="D4" s="8">
        <v>0.36799999999999999</v>
      </c>
      <c r="E4" s="22" t="s">
        <v>9</v>
      </c>
      <c r="F4" s="1"/>
      <c r="G4" s="15"/>
      <c r="H4" s="15"/>
      <c r="I4" s="1"/>
      <c r="J4" s="1"/>
    </row>
    <row r="5" spans="2:13" x14ac:dyDescent="0.2">
      <c r="B5" s="8" t="s">
        <v>3</v>
      </c>
      <c r="C5" s="8" t="s">
        <v>4</v>
      </c>
      <c r="D5" s="10">
        <f>(D3*0.75)+(D4*0.25)</f>
        <v>0.64879999999999993</v>
      </c>
      <c r="E5" s="22" t="s">
        <v>9</v>
      </c>
    </row>
    <row r="6" spans="2:13" x14ac:dyDescent="0.2">
      <c r="F6" s="13">
        <v>43209</v>
      </c>
      <c r="G6" s="13">
        <v>43465</v>
      </c>
      <c r="H6" s="14">
        <f>(G6-F6)+1</f>
        <v>257</v>
      </c>
    </row>
    <row r="7" spans="2:13" x14ac:dyDescent="0.2">
      <c r="B7" s="21" t="s">
        <v>11</v>
      </c>
      <c r="C7" s="21"/>
      <c r="D7" s="16">
        <v>41143.027999999998</v>
      </c>
      <c r="F7" s="3"/>
    </row>
    <row r="9" spans="2:13" x14ac:dyDescent="0.2">
      <c r="B9" s="21" t="s">
        <v>18</v>
      </c>
      <c r="C9" s="21"/>
      <c r="D9" s="9">
        <f>ROUNDDOWN((D7*D5),0)</f>
        <v>26693</v>
      </c>
      <c r="F9" s="6"/>
      <c r="G9" s="6"/>
      <c r="H9" s="4"/>
      <c r="I9" s="6"/>
      <c r="J9" s="6"/>
    </row>
    <row r="10" spans="2:13" x14ac:dyDescent="0.2">
      <c r="D10" s="7" t="s">
        <v>16</v>
      </c>
      <c r="E10" s="7" t="s">
        <v>13</v>
      </c>
      <c r="F10" s="7" t="s">
        <v>15</v>
      </c>
      <c r="G10" s="7" t="s">
        <v>14</v>
      </c>
      <c r="H10" s="6"/>
      <c r="I10" s="6"/>
      <c r="L10" s="7" t="s">
        <v>10</v>
      </c>
      <c r="M10" s="7" t="s">
        <v>11</v>
      </c>
    </row>
    <row r="11" spans="2:13" x14ac:dyDescent="0.2">
      <c r="B11" s="20" t="s">
        <v>7</v>
      </c>
      <c r="C11" s="20"/>
      <c r="D11" s="9">
        <f>ROUNDDOWN(E11,0)</f>
        <v>18794</v>
      </c>
      <c r="E11" s="9">
        <f>ROUNDDOWN((D9/365)*H6,0)</f>
        <v>18794</v>
      </c>
      <c r="F11" s="12">
        <v>0</v>
      </c>
      <c r="G11" s="12">
        <v>0</v>
      </c>
      <c r="H11" s="4"/>
      <c r="I11" s="6"/>
      <c r="J11" s="20" t="s">
        <v>7</v>
      </c>
      <c r="K11" s="20"/>
      <c r="L11" s="17">
        <f>M11</f>
        <v>28969.2005369863</v>
      </c>
      <c r="M11" s="17">
        <f>(D7/365)*H6</f>
        <v>28969.2005369863</v>
      </c>
    </row>
    <row r="12" spans="2:13" x14ac:dyDescent="0.2">
      <c r="B12" s="19">
        <v>2019</v>
      </c>
      <c r="C12" s="19"/>
      <c r="D12" s="9">
        <f t="shared" ref="D12:E17" si="0">ROUNDDOWN(E12,0)</f>
        <v>26693</v>
      </c>
      <c r="E12" s="9">
        <f>ROUNDDOWN(D9,0)</f>
        <v>26693</v>
      </c>
      <c r="F12" s="12">
        <v>0</v>
      </c>
      <c r="G12" s="12">
        <v>0</v>
      </c>
      <c r="H12" s="4"/>
      <c r="I12" s="6"/>
      <c r="J12" s="19">
        <v>2019</v>
      </c>
      <c r="K12" s="19"/>
      <c r="L12" s="17">
        <f>M12</f>
        <v>41143.027999999998</v>
      </c>
      <c r="M12" s="17">
        <f t="shared" ref="M12:M17" si="1">$D$7</f>
        <v>41143.027999999998</v>
      </c>
    </row>
    <row r="13" spans="2:13" x14ac:dyDescent="0.2">
      <c r="B13" s="19">
        <v>2020</v>
      </c>
      <c r="C13" s="19"/>
      <c r="D13" s="9">
        <f t="shared" si="0"/>
        <v>26693</v>
      </c>
      <c r="E13" s="9">
        <f>ROUNDDOWN(D9,0)</f>
        <v>26693</v>
      </c>
      <c r="F13" s="12">
        <v>0</v>
      </c>
      <c r="G13" s="12">
        <v>0</v>
      </c>
      <c r="H13" s="4"/>
      <c r="I13" s="6"/>
      <c r="J13" s="19">
        <v>2020</v>
      </c>
      <c r="K13" s="19"/>
      <c r="L13" s="17">
        <f t="shared" ref="L13:L18" si="2">M13</f>
        <v>41143.027999999998</v>
      </c>
      <c r="M13" s="17">
        <f t="shared" si="1"/>
        <v>41143.027999999998</v>
      </c>
    </row>
    <row r="14" spans="2:13" x14ac:dyDescent="0.2">
      <c r="B14" s="19">
        <v>2021</v>
      </c>
      <c r="C14" s="19"/>
      <c r="D14" s="9">
        <f t="shared" si="0"/>
        <v>26693</v>
      </c>
      <c r="E14" s="9">
        <f>ROUNDDOWN(D9,0)</f>
        <v>26693</v>
      </c>
      <c r="F14" s="8">
        <v>0</v>
      </c>
      <c r="G14" s="8">
        <v>0</v>
      </c>
      <c r="H14" s="4"/>
      <c r="J14" s="19">
        <v>2021</v>
      </c>
      <c r="K14" s="19"/>
      <c r="L14" s="17">
        <f t="shared" si="2"/>
        <v>41143.027999999998</v>
      </c>
      <c r="M14" s="17">
        <f t="shared" si="1"/>
        <v>41143.027999999998</v>
      </c>
    </row>
    <row r="15" spans="2:13" x14ac:dyDescent="0.2">
      <c r="B15" s="19">
        <v>2022</v>
      </c>
      <c r="C15" s="19"/>
      <c r="D15" s="9">
        <f t="shared" si="0"/>
        <v>26693</v>
      </c>
      <c r="E15" s="9">
        <f>ROUNDDOWN(D9,0)</f>
        <v>26693</v>
      </c>
      <c r="F15" s="8">
        <v>0</v>
      </c>
      <c r="G15" s="8">
        <v>0</v>
      </c>
      <c r="H15" s="4"/>
      <c r="J15" s="19">
        <v>2022</v>
      </c>
      <c r="K15" s="19"/>
      <c r="L15" s="17">
        <f t="shared" si="2"/>
        <v>41143.027999999998</v>
      </c>
      <c r="M15" s="17">
        <f t="shared" si="1"/>
        <v>41143.027999999998</v>
      </c>
    </row>
    <row r="16" spans="2:13" x14ac:dyDescent="0.2">
      <c r="B16" s="19">
        <v>2023</v>
      </c>
      <c r="C16" s="19"/>
      <c r="D16" s="9">
        <f t="shared" si="0"/>
        <v>26693</v>
      </c>
      <c r="E16" s="9">
        <f t="shared" ref="E14:E16" si="3">ROUNDDOWN(D12,0)</f>
        <v>26693</v>
      </c>
      <c r="F16" s="8">
        <v>0</v>
      </c>
      <c r="G16" s="8">
        <v>0</v>
      </c>
      <c r="H16" s="4"/>
      <c r="J16" s="19">
        <v>2023</v>
      </c>
      <c r="K16" s="19"/>
      <c r="L16" s="17">
        <f t="shared" si="2"/>
        <v>41143.027999999998</v>
      </c>
      <c r="M16" s="17">
        <f t="shared" si="1"/>
        <v>41143.027999999998</v>
      </c>
    </row>
    <row r="17" spans="2:13" x14ac:dyDescent="0.2">
      <c r="B17" s="19">
        <v>2024</v>
      </c>
      <c r="C17" s="19"/>
      <c r="D17" s="9">
        <f t="shared" si="0"/>
        <v>26693</v>
      </c>
      <c r="E17" s="9">
        <f>ROUNDDOWN(D9,0)</f>
        <v>26693</v>
      </c>
      <c r="F17" s="8">
        <v>0</v>
      </c>
      <c r="G17" s="8">
        <v>0</v>
      </c>
      <c r="H17" s="4"/>
      <c r="J17" s="19">
        <v>2024</v>
      </c>
      <c r="K17" s="19"/>
      <c r="L17" s="17">
        <f t="shared" si="2"/>
        <v>41143.027999999998</v>
      </c>
      <c r="M17" s="17">
        <f t="shared" si="1"/>
        <v>41143.027999999998</v>
      </c>
    </row>
    <row r="18" spans="2:13" x14ac:dyDescent="0.2">
      <c r="B18" s="19" t="s">
        <v>8</v>
      </c>
      <c r="C18" s="19"/>
      <c r="D18" s="9">
        <f>E18</f>
        <v>7898</v>
      </c>
      <c r="E18" s="9">
        <f>ROUNDDOWN(((D16/365)*(365-257)),0)</f>
        <v>7898</v>
      </c>
      <c r="F18" s="8">
        <v>0</v>
      </c>
      <c r="G18" s="8">
        <v>0</v>
      </c>
      <c r="H18" s="4"/>
      <c r="J18" s="19" t="s">
        <v>8</v>
      </c>
      <c r="K18" s="19"/>
      <c r="L18" s="17">
        <f t="shared" si="2"/>
        <v>12173.827463013698</v>
      </c>
      <c r="M18" s="17">
        <f>D7/365*(365-H6)</f>
        <v>12173.827463013698</v>
      </c>
    </row>
    <row r="20" spans="2:13" x14ac:dyDescent="0.2">
      <c r="B20" s="21" t="s">
        <v>17</v>
      </c>
      <c r="C20" s="21"/>
      <c r="D20" s="11">
        <f>SUM(D11:D18)</f>
        <v>186850</v>
      </c>
      <c r="E20" s="5"/>
      <c r="F20" s="11"/>
      <c r="G20" s="11"/>
      <c r="J20" s="7" t="s">
        <v>12</v>
      </c>
      <c r="L20" s="18">
        <f>M12*7</f>
        <v>288001.196</v>
      </c>
    </row>
    <row r="21" spans="2:13" x14ac:dyDescent="0.2">
      <c r="D21" s="11"/>
    </row>
    <row r="22" spans="2:13" x14ac:dyDescent="0.2">
      <c r="D22" s="11"/>
    </row>
  </sheetData>
  <customSheetViews>
    <customSheetView guid="{7C9EA113-D0B2-4FDD-B623-C4E9A99D3E8C}">
      <selection activeCell="D5" sqref="D5"/>
      <pageMargins left="0.7" right="0.7" top="0.75" bottom="0.75" header="0.3" footer="0.3"/>
      <pageSetup paperSize="9" orientation="portrait" horizontalDpi="300" verticalDpi="300"/>
    </customSheetView>
  </customSheetViews>
  <mergeCells count="19">
    <mergeCell ref="B7:C7"/>
    <mergeCell ref="B9:C9"/>
    <mergeCell ref="B20:C20"/>
    <mergeCell ref="B14:C14"/>
    <mergeCell ref="B13:C13"/>
    <mergeCell ref="B12:C12"/>
    <mergeCell ref="B11:C11"/>
    <mergeCell ref="B18:C18"/>
    <mergeCell ref="J16:K16"/>
    <mergeCell ref="J17:K17"/>
    <mergeCell ref="J18:K18"/>
    <mergeCell ref="B15:C15"/>
    <mergeCell ref="J11:K11"/>
    <mergeCell ref="J12:K12"/>
    <mergeCell ref="J13:K13"/>
    <mergeCell ref="J14:K14"/>
    <mergeCell ref="J15:K15"/>
    <mergeCell ref="B16:C16"/>
    <mergeCell ref="B17:C17"/>
  </mergeCells>
  <hyperlinks>
    <hyperlink ref="E5" r:id="rId1" xr:uid="{D093EFB7-073E-D54A-8BEC-CD4359CFAD23}"/>
    <hyperlink ref="E3" r:id="rId2" xr:uid="{6681C1E5-EE13-A44B-A403-51A66B57BB99}"/>
    <hyperlink ref="E4" r:id="rId3" xr:uid="{7C5B59D6-159B-3642-ACA5-080AFEE7D88D}"/>
  </hyperlinks>
  <pageMargins left="0.7" right="0.7" top="0.75" bottom="0.75" header="0.3" footer="0.3"/>
  <pageSetup paperSize="9" orientation="portrait" horizontalDpi="300" verticalDpi="300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Margin EF</vt:lpstr>
    </vt:vector>
  </TitlesOfParts>
  <Manager/>
  <Company>Ruzgar Danismanlik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>Diğer</cp:keywords>
  <dc:description/>
  <cp:lastModifiedBy>Microsoft Office User</cp:lastModifiedBy>
  <cp:lastPrinted>2010-04-24T07:59:55Z</cp:lastPrinted>
  <dcterms:created xsi:type="dcterms:W3CDTF">2008-05-07T10:53:11Z</dcterms:created>
  <dcterms:modified xsi:type="dcterms:W3CDTF">2023-01-06T11:34:04Z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Diğer</vt:lpwstr>
  </property>
</Properties>
</file>