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Dell\Desktop\Cemel\VERIFICATION\round 1\Round 2_Cemel VER\Round 3_Cemel VER\ROUND 4\SUBMIT\GS ROUND I\"/>
    </mc:Choice>
  </mc:AlternateContent>
  <xr:revisionPtr revIDLastSave="0" documentId="8_{7479F272-6F43-489E-8F1F-66FF317F9B2C}" xr6:coauthVersionLast="47" xr6:coauthVersionMax="47" xr10:uidLastSave="{00000000-0000-0000-0000-000000000000}"/>
  <bookViews>
    <workbookView xWindow="-120" yWindow="-120" windowWidth="29040" windowHeight="15720" tabRatio="605" activeTab="1" xr2:uid="{44329FA9-6C1D-4849-B062-8F7BEDA6485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 name="Use case" sheetId="11" r:id="rId10"/>
  </sheets>
  <externalReferences>
    <externalReference r:id="rId11"/>
    <externalReference r:id="rId12"/>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 localSheetId="9">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 localSheetId="9">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 localSheetId="9">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 localSheetId="9">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 localSheetId="9">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 localSheetId="9">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 localSheetId="9">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 localSheetId="9">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 localSheetId="9">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 localSheetId="9">Table5[[#Headers],[Climate change mitigation]:[Other]]</definedName>
    <definedName name="REC">Table5[[#Headers],[Climate change mitigation]:[Other]]</definedName>
    <definedName name="SAGR" localSheetId="1">Table791013[#Headers]</definedName>
    <definedName name="SAGR" localSheetId="0">[1]!Table791013[#Headers]</definedName>
    <definedName name="SAGR" localSheetId="9">Table791013[#Headers]</definedName>
    <definedName name="SAGR">Table791013[#Headers]</definedName>
    <definedName name="SAGRI" localSheetId="1">Table791013[]</definedName>
    <definedName name="SAGRI" localSheetId="0">[1]!Table791013[#Data]</definedName>
    <definedName name="SAGRI" localSheetId="9">Table791013[]</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 localSheetId="9">Table79[#Headers]</definedName>
    <definedName name="SCSA">Table79[#Headers]</definedName>
    <definedName name="SCSAI" localSheetId="1">Table79[]</definedName>
    <definedName name="SCSAI" localSheetId="0">[1]!Table79[#Data]</definedName>
    <definedName name="SCSAI" localSheetId="9">Table79[]</definedName>
    <definedName name="SCSAI">Table79[]</definedName>
    <definedName name="SF" localSheetId="1">Table7910[#Headers]</definedName>
    <definedName name="SF" localSheetId="0">[1]!Table7910[#Headers]</definedName>
    <definedName name="SF" localSheetId="9">Table7910[#Headers]</definedName>
    <definedName name="SF">Table7910[#Headers]</definedName>
    <definedName name="SFI" localSheetId="1">Table7910[]</definedName>
    <definedName name="SFI" localSheetId="0">[1]!Table7910[#Data]</definedName>
    <definedName name="SFI" localSheetId="9">Table7910[]</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 localSheetId="9">Table791016[]</definedName>
    <definedName name="SWM">Table791016[]</definedName>
    <definedName name="SWMI" localSheetId="1">Table791016[#Headers]</definedName>
    <definedName name="SWMI" localSheetId="0">[1]!Table791016[#Headers]</definedName>
    <definedName name="SWMI" localSheetId="9">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 localSheetId="9">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 localSheetId="9">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4" i="12" l="1"/>
  <c r="I65" i="12" s="1"/>
  <c r="H64" i="12"/>
  <c r="H65" i="12" s="1"/>
  <c r="G64" i="12"/>
  <c r="G65" i="12" s="1"/>
  <c r="I59" i="12"/>
  <c r="I58" i="12"/>
  <c r="D65" i="12"/>
  <c r="E65" i="12"/>
  <c r="C65" i="12"/>
  <c r="D64" i="12"/>
  <c r="E64" i="12"/>
  <c r="C64" i="12"/>
  <c r="E59" i="12"/>
  <c r="E58" i="12"/>
  <c r="N308" i="6" l="1"/>
  <c r="N307" i="6"/>
  <c r="N305" i="6"/>
  <c r="N306" i="6"/>
  <c r="N304" i="6"/>
  <c r="N303" i="6"/>
  <c r="N302" i="6"/>
  <c r="N301" i="6" l="1"/>
  <c r="N300" i="6"/>
  <c r="P138" i="6"/>
  <c r="AA274" i="8"/>
  <c r="AB272" i="8"/>
  <c r="AB302" i="8" s="1" a="1"/>
  <c r="AB302" i="8" s="1"/>
  <c r="AA336" i="8"/>
  <c r="AB334" i="8"/>
  <c r="AB337" i="8" s="1" a="1"/>
  <c r="AB337" i="8" s="1"/>
  <c r="A337" i="8"/>
  <c r="A338" i="8"/>
  <c r="A339" i="8"/>
  <c r="A340" i="8"/>
  <c r="A341" i="8"/>
  <c r="A342" i="8"/>
  <c r="A343" i="8"/>
  <c r="A344" i="8"/>
  <c r="A345" i="8"/>
  <c r="A346" i="8"/>
  <c r="A347" i="8"/>
  <c r="A348" i="8"/>
  <c r="A349" i="8"/>
  <c r="A350" i="8"/>
  <c r="A351" i="8"/>
  <c r="A352" i="8"/>
  <c r="A353" i="8"/>
  <c r="A334" i="8"/>
  <c r="N299" i="6"/>
  <c r="B26" i="12"/>
  <c r="AD26" i="12" s="1"/>
  <c r="B27" i="12"/>
  <c r="B36" i="12"/>
  <c r="B24" i="12"/>
  <c r="Z24" i="12" s="1"/>
  <c r="B23" i="12"/>
  <c r="AH23" i="12" s="1"/>
  <c r="J23" i="12"/>
  <c r="F23" i="12"/>
  <c r="XFD19" i="12" a="1"/>
  <c r="XFD19" i="12" s="1"/>
  <c r="XFD19" i="11" a="1"/>
  <c r="XFD19" i="11" s="1"/>
  <c r="AB217" i="8"/>
  <c r="AB255" i="8" s="1" a="1"/>
  <c r="AB255" i="8" s="1"/>
  <c r="AB107" i="8"/>
  <c r="AB112" i="8" s="1" a="1"/>
  <c r="AB112" i="8" s="1"/>
  <c r="AF112" i="8" s="1"/>
  <c r="AB53" i="8"/>
  <c r="AB61" i="8" s="1" a="1"/>
  <c r="AB61" i="8" s="1"/>
  <c r="P298" i="6"/>
  <c r="N298" i="6"/>
  <c r="A272" i="8"/>
  <c r="L4" i="6"/>
  <c r="P57" i="6"/>
  <c r="W30" i="12" s="1" a="1"/>
  <c r="W30" i="12" s="1"/>
  <c r="W42" i="12" s="1"/>
  <c r="P58" i="6"/>
  <c r="AM30" i="11" s="1" a="1"/>
  <c r="AM30" i="11" s="1"/>
  <c r="P61" i="6"/>
  <c r="P59" i="6"/>
  <c r="C30" i="5" s="1" a="1"/>
  <c r="C30" i="5" s="1"/>
  <c r="P60" i="6"/>
  <c r="P200"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N297" i="6"/>
  <c r="I58" i="11"/>
  <c r="E58" i="11"/>
  <c r="B58" i="11"/>
  <c r="B36" i="11"/>
  <c r="K30" i="11" a="1"/>
  <c r="K30" i="11" s="1"/>
  <c r="B27" i="11"/>
  <c r="AD27" i="11"/>
  <c r="Z26" i="11"/>
  <c r="N26" i="11"/>
  <c r="J26" i="11"/>
  <c r="B26" i="11"/>
  <c r="V24" i="11"/>
  <c r="R24" i="11"/>
  <c r="B24" i="11"/>
  <c r="N24" i="11"/>
  <c r="AD23" i="11"/>
  <c r="Z23" i="11"/>
  <c r="J23" i="11"/>
  <c r="B23" i="11"/>
  <c r="V23" i="11"/>
  <c r="C50" i="11" a="1"/>
  <c r="C50" i="11"/>
  <c r="N136" i="6"/>
  <c r="F27" i="11"/>
  <c r="AL27" i="11"/>
  <c r="AH23" i="11"/>
  <c r="Z24" i="11"/>
  <c r="R26" i="11"/>
  <c r="J27" i="11"/>
  <c r="K50" i="11" a="1"/>
  <c r="K50" i="11"/>
  <c r="F23" i="11"/>
  <c r="AL23" i="11"/>
  <c r="AD24" i="11"/>
  <c r="V26" i="11"/>
  <c r="N27" i="11"/>
  <c r="O50" i="11" a="1"/>
  <c r="O50" i="11"/>
  <c r="N23" i="11"/>
  <c r="F24" i="11"/>
  <c r="AL24" i="11"/>
  <c r="AD26" i="11"/>
  <c r="AE50" i="11" a="1"/>
  <c r="AE50" i="11"/>
  <c r="V27" i="11"/>
  <c r="AH27" i="11"/>
  <c r="AH24" i="11"/>
  <c r="R27" i="11"/>
  <c r="R23" i="11"/>
  <c r="J24" i="11"/>
  <c r="AH26" i="11"/>
  <c r="Z27" i="11"/>
  <c r="AA50" i="11" a="1"/>
  <c r="AA50" i="11"/>
  <c r="F26" i="11"/>
  <c r="G50" i="11" a="1"/>
  <c r="G50" i="11"/>
  <c r="AL26" i="11"/>
  <c r="AM50" i="11" a="1"/>
  <c r="AM50" i="11"/>
  <c r="S50" i="11" a="1"/>
  <c r="S50" i="11"/>
  <c r="AI50" i="11" a="1"/>
  <c r="AI50" i="11"/>
  <c r="W50" i="11" a="1"/>
  <c r="W50" i="11"/>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s="1"/>
  <c r="B24" i="5"/>
  <c r="B27" i="5"/>
  <c r="B26" i="5"/>
  <c r="B23" i="5"/>
  <c r="C50" i="5" a="1"/>
  <c r="C50" i="5"/>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O50" i="5" a="1"/>
  <c r="O50" i="5"/>
  <c r="G50" i="5" a="1"/>
  <c r="G50" i="5"/>
  <c r="AA50" i="5" a="1"/>
  <c r="AA50" i="5"/>
  <c r="AE50" i="5" a="1"/>
  <c r="AE50" i="5"/>
  <c r="W50" i="5" a="1"/>
  <c r="W50" i="5"/>
  <c r="K50" i="5" a="1"/>
  <c r="K50" i="5"/>
  <c r="AI50" i="5" a="1"/>
  <c r="AI50" i="5"/>
  <c r="S50" i="5" a="1"/>
  <c r="S50" i="5"/>
  <c r="AM50" i="5" a="1"/>
  <c r="AM50"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A109" i="8"/>
  <c r="N57" i="6"/>
  <c r="A6" i="6"/>
  <c r="A4" i="6"/>
  <c r="AB1" i="8" s="1"/>
  <c r="AB3" i="8" s="1" a="1"/>
  <c r="AB3" i="8" s="1"/>
  <c r="AC3" i="8" s="1"/>
  <c r="K30" i="5" a="1"/>
  <c r="K30" i="5" s="1"/>
  <c r="K39" i="5" s="1"/>
  <c r="S30" i="5" a="1"/>
  <c r="S30" i="5" s="1"/>
  <c r="AA219" i="8"/>
  <c r="AA217" i="8"/>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217" i="8"/>
  <c r="AA164" i="8"/>
  <c r="A162" i="8"/>
  <c r="A53" i="8"/>
  <c r="AA3" i="8"/>
  <c r="A1" i="8"/>
  <c r="A109" i="8"/>
  <c r="A110" i="8"/>
  <c r="A111" i="8"/>
  <c r="A112" i="8"/>
  <c r="A113" i="8"/>
  <c r="A114" i="8"/>
  <c r="A115" i="8"/>
  <c r="A116" i="8"/>
  <c r="A117" i="8"/>
  <c r="A118" i="8"/>
  <c r="A119" i="8"/>
  <c r="A120" i="8"/>
  <c r="A121" i="8"/>
  <c r="A122" i="8"/>
  <c r="A123" i="8"/>
  <c r="A124" i="8"/>
  <c r="A125" i="8"/>
  <c r="A126" i="8"/>
  <c r="AB162" i="8"/>
  <c r="AB181" i="8" s="1" a="1"/>
  <c r="AB181" i="8" s="1"/>
  <c r="AE181" i="8" s="1"/>
  <c r="A107" i="8"/>
  <c r="A3" i="8"/>
  <c r="A4" i="8"/>
  <c r="A5" i="8"/>
  <c r="A6" i="8"/>
  <c r="A7" i="8"/>
  <c r="A8" i="8"/>
  <c r="A9" i="8"/>
  <c r="A10" i="8"/>
  <c r="A11" i="8"/>
  <c r="A12" i="8"/>
  <c r="A13" i="8"/>
  <c r="A14" i="8"/>
  <c r="A15" i="8"/>
  <c r="A16" i="8"/>
  <c r="A17" i="8"/>
  <c r="A18" i="8"/>
  <c r="A19" i="8"/>
  <c r="A20" i="8"/>
  <c r="AE30" i="12" l="1" a="1"/>
  <c r="AE30" i="12" s="1"/>
  <c r="AE33" i="12" s="1"/>
  <c r="S30" i="11" a="1"/>
  <c r="S30" i="11" s="1"/>
  <c r="C30" i="12" a="1"/>
  <c r="C30" i="12" s="1"/>
  <c r="C39" i="12" s="1"/>
  <c r="AI30" i="12" a="1"/>
  <c r="AI30" i="12" s="1"/>
  <c r="W30" i="5" a="1"/>
  <c r="W30" i="5" s="1"/>
  <c r="W38" i="5" s="1"/>
  <c r="AE30" i="5" a="1"/>
  <c r="AE30" i="5" s="1"/>
  <c r="AE37" i="5" s="1"/>
  <c r="W30" i="11" a="1"/>
  <c r="W30" i="11" s="1"/>
  <c r="W38" i="11" s="1"/>
  <c r="G30" i="12" a="1"/>
  <c r="G30" i="12" s="1"/>
  <c r="G36" i="12" s="1"/>
  <c r="AM30" i="12" a="1"/>
  <c r="AM30" i="12" s="1"/>
  <c r="AA30" i="11" a="1"/>
  <c r="AA30" i="11" s="1"/>
  <c r="K30" i="12" a="1"/>
  <c r="K30" i="12" s="1"/>
  <c r="K38" i="12" s="1"/>
  <c r="G30" i="5" a="1"/>
  <c r="G30" i="5" s="1"/>
  <c r="G39" i="5" s="1"/>
  <c r="AI30" i="5" a="1"/>
  <c r="AI30" i="5" s="1"/>
  <c r="AE30" i="11" a="1"/>
  <c r="AE30" i="11" s="1"/>
  <c r="AE32" i="11" s="1"/>
  <c r="O30" i="12" a="1"/>
  <c r="O30" i="12" s="1"/>
  <c r="O32" i="12" s="1"/>
  <c r="O30" i="5" a="1"/>
  <c r="O30" i="5" s="1"/>
  <c r="O30" i="11" a="1"/>
  <c r="O30" i="11" s="1"/>
  <c r="AA30" i="5" a="1"/>
  <c r="AA30" i="5" s="1"/>
  <c r="AA41" i="5" s="1"/>
  <c r="C30" i="11" a="1"/>
  <c r="C30" i="11" s="1"/>
  <c r="C39" i="11" s="1"/>
  <c r="AI30" i="11" a="1"/>
  <c r="AI30" i="11" s="1"/>
  <c r="AI39" i="11" s="1"/>
  <c r="S30" i="12" a="1"/>
  <c r="S30" i="12" s="1"/>
  <c r="S31" i="12" s="1"/>
  <c r="AA30" i="12" a="1"/>
  <c r="AA30" i="12" s="1"/>
  <c r="AA42" i="12" s="1"/>
  <c r="AM30" i="5" a="1"/>
  <c r="AM30" i="5" s="1"/>
  <c r="AM41" i="5" s="1"/>
  <c r="G30" i="11" a="1"/>
  <c r="G30" i="11" s="1"/>
  <c r="G39" i="11" s="1"/>
  <c r="AB197" i="8" a="1"/>
  <c r="AB197" i="8" s="1"/>
  <c r="AB166" i="8" a="1"/>
  <c r="AB166" i="8" s="1"/>
  <c r="AB131" i="8" a="1"/>
  <c r="AB131" i="8" s="1"/>
  <c r="AD131" i="8" s="1"/>
  <c r="AB84" i="8" a="1"/>
  <c r="AB84" i="8" s="1"/>
  <c r="AD84" i="8" s="1"/>
  <c r="AB210" i="8" a="1"/>
  <c r="AB210" i="8" s="1"/>
  <c r="AB165" i="8" a="1"/>
  <c r="AB165" i="8" s="1"/>
  <c r="AD165" i="8" s="1"/>
  <c r="AB142" i="8" a="1"/>
  <c r="AB142" i="8" s="1"/>
  <c r="AD142" i="8" s="1"/>
  <c r="AB373" i="8" a="1"/>
  <c r="AB373" i="8" s="1"/>
  <c r="AD373" i="8" s="1"/>
  <c r="AB347" i="8" a="1"/>
  <c r="AB347" i="8" s="1"/>
  <c r="AD347" i="8" s="1"/>
  <c r="AB184" i="8" a="1"/>
  <c r="AB184" i="8" s="1"/>
  <c r="AB343" i="8" a="1"/>
  <c r="AB343" i="8" s="1"/>
  <c r="AE343" i="8" s="1"/>
  <c r="AB14" i="8" a="1"/>
  <c r="AB14" i="8" s="1"/>
  <c r="AC14" i="8" s="1"/>
  <c r="AG3" i="8"/>
  <c r="AB40" i="8" a="1"/>
  <c r="AB40" i="8" s="1"/>
  <c r="AC40" i="8" s="1"/>
  <c r="AB13" i="8" a="1"/>
  <c r="AB13" i="8" s="1"/>
  <c r="AD13" i="8" s="1"/>
  <c r="AB5" i="8" a="1"/>
  <c r="AB5" i="8" s="1"/>
  <c r="AC5" i="8" s="1"/>
  <c r="AN3" i="8"/>
  <c r="AB47" i="8" a="1"/>
  <c r="AB47" i="8" s="1"/>
  <c r="AE47" i="8" s="1"/>
  <c r="AO3" i="8"/>
  <c r="AB45" i="8" a="1"/>
  <c r="AB45" i="8" s="1"/>
  <c r="AG45" i="8" s="1"/>
  <c r="AB38" i="8" a="1"/>
  <c r="AB38" i="8" s="1"/>
  <c r="AF38" i="8" s="1"/>
  <c r="AB171" i="8" a="1"/>
  <c r="AB171" i="8" s="1"/>
  <c r="AC171" i="8" s="1"/>
  <c r="AB98" i="8" a="1"/>
  <c r="AB98" i="8" s="1"/>
  <c r="AD98" i="8" s="1"/>
  <c r="AB70" i="8" a="1"/>
  <c r="AB70" i="8" s="1"/>
  <c r="AD70" i="8" s="1"/>
  <c r="AB263" i="8" a="1"/>
  <c r="AB263" i="8" s="1"/>
  <c r="AE263" i="8" s="1"/>
  <c r="AB29" i="8" a="1"/>
  <c r="AB29" i="8" s="1"/>
  <c r="AO29" i="8" s="1"/>
  <c r="AB378" i="8" a="1"/>
  <c r="AB378" i="8" s="1"/>
  <c r="AF378" i="8" s="1"/>
  <c r="AB76" i="8" a="1"/>
  <c r="AB76" i="8" s="1"/>
  <c r="AC76" i="8" s="1"/>
  <c r="AB92" i="8" a="1"/>
  <c r="AB92" i="8" s="1"/>
  <c r="AE92" i="8" s="1"/>
  <c r="AB68" i="8" a="1"/>
  <c r="AB68" i="8" s="1"/>
  <c r="AF68" i="8" s="1"/>
  <c r="AB246" i="8" a="1"/>
  <c r="AB246" i="8" s="1"/>
  <c r="AE246" i="8" s="1"/>
  <c r="AB27" i="8" a="1"/>
  <c r="AB27" i="8" s="1"/>
  <c r="AC27" i="8" s="1"/>
  <c r="AB205" i="8" a="1"/>
  <c r="AB205" i="8" s="1"/>
  <c r="AC205" i="8" s="1"/>
  <c r="AB91" i="8" a="1"/>
  <c r="AB91" i="8" s="1"/>
  <c r="AB62" i="8" a="1"/>
  <c r="AB62" i="8" s="1"/>
  <c r="AE62" i="8" s="1"/>
  <c r="AB238" i="8" a="1"/>
  <c r="AB238" i="8" s="1"/>
  <c r="AF238" i="8" s="1"/>
  <c r="AB23" i="8" a="1"/>
  <c r="AB23" i="8" s="1"/>
  <c r="AB367" i="8" a="1"/>
  <c r="AB367" i="8" s="1"/>
  <c r="AC367" i="8" s="1"/>
  <c r="AB83" i="8" a="1"/>
  <c r="AB83" i="8" s="1"/>
  <c r="AC83" i="8" s="1"/>
  <c r="AB100" i="8" a="1"/>
  <c r="AB100" i="8" s="1"/>
  <c r="AC100" i="8" s="1"/>
  <c r="AB78" i="8" a="1"/>
  <c r="AB78" i="8" s="1"/>
  <c r="AD78" i="8" s="1"/>
  <c r="AB99" i="8" a="1"/>
  <c r="AB99" i="8" s="1"/>
  <c r="AF99" i="8" s="1"/>
  <c r="AH3" i="8"/>
  <c r="AB198" i="8" a="1"/>
  <c r="AB198" i="8" s="1"/>
  <c r="AF198" i="8" s="1"/>
  <c r="AB90" i="8" a="1"/>
  <c r="AB90" i="8" s="1"/>
  <c r="AF90" i="8" s="1"/>
  <c r="AB60" i="8" a="1"/>
  <c r="AB60" i="8" s="1"/>
  <c r="AC60" i="8" s="1"/>
  <c r="AB228" i="8" a="1"/>
  <c r="AB228" i="8" s="1"/>
  <c r="AC228" i="8" s="1"/>
  <c r="AB21" i="8" a="1"/>
  <c r="AB21" i="8" s="1"/>
  <c r="AB358" i="8" a="1"/>
  <c r="AB358" i="8" s="1"/>
  <c r="AD358" i="8" s="1"/>
  <c r="W38" i="12"/>
  <c r="AK3" i="8"/>
  <c r="AE3" i="8"/>
  <c r="AI3" i="8"/>
  <c r="AJ3" i="8"/>
  <c r="AF3" i="8"/>
  <c r="W31" i="12"/>
  <c r="AD3" i="8"/>
  <c r="AM3" i="8"/>
  <c r="AL3" i="8"/>
  <c r="AP3" i="8"/>
  <c r="AE61" i="8"/>
  <c r="AF61" i="8"/>
  <c r="AB97" i="8" a="1"/>
  <c r="AB97" i="8" s="1"/>
  <c r="AC97" i="8" s="1"/>
  <c r="AB89" i="8" a="1"/>
  <c r="AB89" i="8" s="1"/>
  <c r="AF89" i="8" s="1"/>
  <c r="AB75" i="8" a="1"/>
  <c r="AB75" i="8" s="1"/>
  <c r="AB67" i="8" a="1"/>
  <c r="AB67" i="8" s="1"/>
  <c r="AE67" i="8" s="1"/>
  <c r="AB59" i="8" a="1"/>
  <c r="AB59" i="8" s="1"/>
  <c r="AB96" i="8" a="1"/>
  <c r="AB96" i="8" s="1"/>
  <c r="AF96" i="8" s="1"/>
  <c r="AB88" i="8" a="1"/>
  <c r="AB88" i="8" s="1"/>
  <c r="AB82" i="8" a="1"/>
  <c r="AB82" i="8" s="1"/>
  <c r="AC82" i="8" s="1"/>
  <c r="AB74" i="8" a="1"/>
  <c r="AB74" i="8" s="1"/>
  <c r="AB66" i="8" a="1"/>
  <c r="AB66" i="8" s="1"/>
  <c r="AF66" i="8" s="1"/>
  <c r="AB58" i="8" a="1"/>
  <c r="AB58" i="8" s="1"/>
  <c r="AF84" i="8"/>
  <c r="AB95" i="8" a="1"/>
  <c r="AB95" i="8" s="1"/>
  <c r="AE95" i="8" s="1"/>
  <c r="AB87" i="8" a="1"/>
  <c r="AB87" i="8" s="1"/>
  <c r="AF87" i="8" s="1"/>
  <c r="AB81" i="8" a="1"/>
  <c r="AB81" i="8" s="1"/>
  <c r="AB73" i="8" a="1"/>
  <c r="AB73" i="8" s="1"/>
  <c r="AF73" i="8" s="1"/>
  <c r="AB65" i="8" a="1"/>
  <c r="AB65" i="8" s="1"/>
  <c r="AF65" i="8" s="1"/>
  <c r="AB57" i="8" a="1"/>
  <c r="AB57" i="8" s="1"/>
  <c r="AF57" i="8" s="1"/>
  <c r="AB102" i="8" a="1"/>
  <c r="AB102" i="8" s="1"/>
  <c r="AF102" i="8" s="1"/>
  <c r="AB94" i="8" a="1"/>
  <c r="AB94" i="8" s="1"/>
  <c r="AE94" i="8" s="1"/>
  <c r="AB86" i="8" a="1"/>
  <c r="AB86" i="8" s="1"/>
  <c r="AB80" i="8" a="1"/>
  <c r="AB80" i="8" s="1"/>
  <c r="AC80" i="8" s="1"/>
  <c r="AB72" i="8" a="1"/>
  <c r="AB72" i="8" s="1"/>
  <c r="AF72" i="8" s="1"/>
  <c r="AB64" i="8" a="1"/>
  <c r="AB64" i="8" s="1"/>
  <c r="AF64" i="8" s="1"/>
  <c r="AB56" i="8" a="1"/>
  <c r="AB56" i="8" s="1"/>
  <c r="AB101" i="8" a="1"/>
  <c r="AB101" i="8" s="1"/>
  <c r="AF101" i="8" s="1"/>
  <c r="AB93" i="8" a="1"/>
  <c r="AB93" i="8" s="1"/>
  <c r="AE93" i="8" s="1"/>
  <c r="AB85" i="8" a="1"/>
  <c r="AB85" i="8" s="1"/>
  <c r="AC85" i="8" s="1"/>
  <c r="AB79" i="8" a="1"/>
  <c r="AB79" i="8" s="1"/>
  <c r="AD79" i="8" s="1"/>
  <c r="AB71" i="8" a="1"/>
  <c r="AB71" i="8" s="1"/>
  <c r="AB63" i="8" a="1"/>
  <c r="AB63" i="8" s="1"/>
  <c r="AF63" i="8" s="1"/>
  <c r="AB55" i="8" a="1"/>
  <c r="AB55" i="8" s="1"/>
  <c r="AD55" i="8" s="1"/>
  <c r="AB77" i="8" a="1"/>
  <c r="AB77" i="8" s="1"/>
  <c r="AB69" i="8" a="1"/>
  <c r="AB69" i="8" s="1"/>
  <c r="AF69" i="8" s="1"/>
  <c r="AE255" i="8"/>
  <c r="AF255" i="8"/>
  <c r="AB185" i="8" a="1"/>
  <c r="AB185" i="8" s="1"/>
  <c r="AE185" i="8" s="1"/>
  <c r="AB175" i="8" a="1"/>
  <c r="AB175" i="8" s="1"/>
  <c r="AF175" i="8" s="1"/>
  <c r="AB194" i="8" a="1"/>
  <c r="AB194" i="8" s="1"/>
  <c r="AF194" i="8" s="1"/>
  <c r="G31" i="5"/>
  <c r="G33" i="5"/>
  <c r="G40" i="5"/>
  <c r="AF78" i="8"/>
  <c r="AE84" i="8"/>
  <c r="AB176" i="8" a="1"/>
  <c r="AB176" i="8" s="1"/>
  <c r="AB275" i="8" a="1"/>
  <c r="AB275" i="8" s="1"/>
  <c r="AF275" i="8" s="1"/>
  <c r="AB281" i="8" a="1"/>
  <c r="AB281" i="8" s="1"/>
  <c r="AD281" i="8" s="1"/>
  <c r="AB312" i="8" a="1"/>
  <c r="AB312" i="8" s="1"/>
  <c r="AB285" i="8" a="1"/>
  <c r="AB285" i="8" s="1"/>
  <c r="AF285" i="8" s="1"/>
  <c r="AB315" i="8" a="1"/>
  <c r="AB315" i="8" s="1"/>
  <c r="AB287" i="8" a="1"/>
  <c r="AB287" i="8" s="1"/>
  <c r="AB320" i="8" a="1"/>
  <c r="AB320" i="8" s="1"/>
  <c r="AB292" i="8" a="1"/>
  <c r="AB292" i="8" s="1"/>
  <c r="AC292" i="8" s="1"/>
  <c r="AB295" i="8" a="1"/>
  <c r="AB295" i="8" s="1"/>
  <c r="AB299" i="8" a="1"/>
  <c r="AB299" i="8" s="1"/>
  <c r="AB278" i="8" a="1"/>
  <c r="AB278" i="8" s="1"/>
  <c r="AC278" i="8" s="1"/>
  <c r="AB308" i="8" a="1"/>
  <c r="AB308" i="8" s="1"/>
  <c r="AE78" i="8"/>
  <c r="AB180" i="8" a="1"/>
  <c r="AB180" i="8" s="1"/>
  <c r="AE180" i="8" s="1"/>
  <c r="AB188" i="8" a="1"/>
  <c r="AB188" i="8" s="1"/>
  <c r="AB204" i="8" a="1"/>
  <c r="AB204" i="8" s="1"/>
  <c r="AB191" i="8" a="1"/>
  <c r="AB191" i="8" s="1"/>
  <c r="AE191" i="8" s="1"/>
  <c r="AB172" i="8" a="1"/>
  <c r="AB172" i="8" s="1"/>
  <c r="AE172" i="8" s="1"/>
  <c r="AB187" i="8" a="1"/>
  <c r="AB187" i="8" s="1"/>
  <c r="AC187" i="8" s="1"/>
  <c r="AB196" i="8" a="1"/>
  <c r="AB196" i="8" s="1"/>
  <c r="AD196" i="8" s="1"/>
  <c r="AB168" i="8" a="1"/>
  <c r="AB168" i="8" s="1"/>
  <c r="AC168" i="8" s="1"/>
  <c r="AB199" i="8" a="1"/>
  <c r="AB199" i="8" s="1"/>
  <c r="AD199" i="8" s="1"/>
  <c r="AB192" i="8" a="1"/>
  <c r="AB192" i="8" s="1"/>
  <c r="AD192" i="8" s="1"/>
  <c r="AB179" i="8" a="1"/>
  <c r="AB179" i="8" s="1"/>
  <c r="AE179" i="8" s="1"/>
  <c r="AB195" i="8" a="1"/>
  <c r="AB195" i="8" s="1"/>
  <c r="AD195" i="8" s="1"/>
  <c r="AB211" i="8" a="1"/>
  <c r="AB211" i="8" s="1"/>
  <c r="AB183" i="8" a="1"/>
  <c r="AB183" i="8" s="1"/>
  <c r="AC183" i="8" s="1"/>
  <c r="AB206" i="8" a="1"/>
  <c r="AB206" i="8" s="1"/>
  <c r="AC206" i="8" s="1"/>
  <c r="AB200" i="8" a="1"/>
  <c r="AB200" i="8" s="1"/>
  <c r="AD200" i="8" s="1"/>
  <c r="AB186" i="8" a="1"/>
  <c r="AB186" i="8" s="1"/>
  <c r="AD186" i="8" s="1"/>
  <c r="AB203" i="8" a="1"/>
  <c r="AB203" i="8" s="1"/>
  <c r="AE203" i="8" s="1"/>
  <c r="AB201" i="8" a="1"/>
  <c r="AB201" i="8" s="1"/>
  <c r="AE201" i="8" s="1"/>
  <c r="AB190" i="8" a="1"/>
  <c r="AB190" i="8" s="1"/>
  <c r="AF190" i="8" s="1"/>
  <c r="AB207" i="8" a="1"/>
  <c r="AB207" i="8" s="1"/>
  <c r="AD207" i="8" s="1"/>
  <c r="AD302" i="8"/>
  <c r="AF302" i="8"/>
  <c r="AB178" i="8" a="1"/>
  <c r="AB178" i="8" s="1"/>
  <c r="AE178" i="8" s="1"/>
  <c r="AB174" i="8" a="1"/>
  <c r="AB174" i="8" s="1"/>
  <c r="AC246" i="8"/>
  <c r="AF246" i="8"/>
  <c r="AC98" i="8"/>
  <c r="AE98" i="8"/>
  <c r="AB177" i="8" a="1"/>
  <c r="AB177" i="8" s="1"/>
  <c r="AF177" i="8" s="1"/>
  <c r="AB189" i="8" a="1"/>
  <c r="AB189" i="8" s="1"/>
  <c r="AD189" i="8" s="1"/>
  <c r="AB209" i="8" a="1"/>
  <c r="AB209" i="8" s="1"/>
  <c r="AF209" i="8" s="1"/>
  <c r="AE302" i="8"/>
  <c r="AB219" i="8" a="1"/>
  <c r="AB219" i="8" s="1"/>
  <c r="AB221" i="8" a="1"/>
  <c r="AB221" i="8" s="1"/>
  <c r="AB230" i="8" a="1"/>
  <c r="AB230" i="8" s="1"/>
  <c r="AB240" i="8" a="1"/>
  <c r="AB240" i="8" s="1"/>
  <c r="AB248" i="8" a="1"/>
  <c r="AB248" i="8" s="1"/>
  <c r="AB257" i="8" a="1"/>
  <c r="AB257" i="8" s="1"/>
  <c r="AC257" i="8" s="1"/>
  <c r="AB265" i="8" a="1"/>
  <c r="AB265" i="8" s="1"/>
  <c r="AE265" i="8" s="1"/>
  <c r="AB222" i="8" a="1"/>
  <c r="AB222" i="8" s="1"/>
  <c r="AF222" i="8" s="1"/>
  <c r="AB232" i="8" a="1"/>
  <c r="AB232" i="8" s="1"/>
  <c r="AB250" i="8" a="1"/>
  <c r="AB250" i="8" s="1"/>
  <c r="AC250" i="8" s="1"/>
  <c r="AB258" i="8" a="1"/>
  <c r="AB258" i="8" s="1"/>
  <c r="AB266" i="8" a="1"/>
  <c r="AB266" i="8" s="1"/>
  <c r="AB223" i="8" a="1"/>
  <c r="AB223" i="8" s="1"/>
  <c r="AB233" i="8" a="1"/>
  <c r="AB233" i="8" s="1"/>
  <c r="AD233" i="8" s="1"/>
  <c r="AB241" i="8" a="1"/>
  <c r="AB241" i="8" s="1"/>
  <c r="AB251" i="8" a="1"/>
  <c r="AB251" i="8" s="1"/>
  <c r="AB259" i="8" a="1"/>
  <c r="AB259" i="8" s="1"/>
  <c r="AC259" i="8" s="1"/>
  <c r="AB224" i="8" a="1"/>
  <c r="AB224" i="8" s="1"/>
  <c r="AB234" i="8" a="1"/>
  <c r="AB234" i="8" s="1"/>
  <c r="AF234" i="8" s="1"/>
  <c r="AB242" i="8" a="1"/>
  <c r="AB242" i="8" s="1"/>
  <c r="AB252" i="8" a="1"/>
  <c r="AB252" i="8" s="1"/>
  <c r="AC252" i="8" s="1"/>
  <c r="AB260" i="8" a="1"/>
  <c r="AB260" i="8" s="1"/>
  <c r="AB226" i="8" a="1"/>
  <c r="AB226" i="8" s="1"/>
  <c r="AB235" i="8" a="1"/>
  <c r="AB235" i="8" s="1"/>
  <c r="AB244" i="8" a="1"/>
  <c r="AB244" i="8" s="1"/>
  <c r="AB253" i="8" a="1"/>
  <c r="AB253" i="8" s="1"/>
  <c r="AD253" i="8" s="1"/>
  <c r="AB261" i="8" a="1"/>
  <c r="AB261" i="8" s="1"/>
  <c r="AB227" i="8" a="1"/>
  <c r="AB227" i="8" s="1"/>
  <c r="AB237" i="8" a="1"/>
  <c r="AB237" i="8" s="1"/>
  <c r="AB245" i="8" a="1"/>
  <c r="AB245" i="8" s="1"/>
  <c r="AD245" i="8" s="1"/>
  <c r="AB254" i="8" a="1"/>
  <c r="AB254" i="8" s="1"/>
  <c r="AE254" i="8" s="1"/>
  <c r="AB262" i="8" a="1"/>
  <c r="AB262" i="8" s="1"/>
  <c r="AB220" i="8" a="1"/>
  <c r="AB220" i="8" s="1"/>
  <c r="AB229" i="8" a="1"/>
  <c r="AB229" i="8" s="1"/>
  <c r="AB239" i="8" a="1"/>
  <c r="AB239" i="8" s="1"/>
  <c r="AB247" i="8" a="1"/>
  <c r="AB247" i="8" s="1"/>
  <c r="AB256" i="8" a="1"/>
  <c r="AB256" i="8" s="1"/>
  <c r="AC256" i="8" s="1"/>
  <c r="AB264" i="8" a="1"/>
  <c r="AB264" i="8" s="1"/>
  <c r="AF85" i="8"/>
  <c r="AF98" i="8"/>
  <c r="AB170" i="8" a="1"/>
  <c r="AB170" i="8" s="1"/>
  <c r="AF170" i="8" s="1"/>
  <c r="AB182" i="8" a="1"/>
  <c r="AB182" i="8" s="1"/>
  <c r="AF182" i="8" s="1"/>
  <c r="AB202" i="8" a="1"/>
  <c r="AB202" i="8" s="1"/>
  <c r="AE202" i="8" s="1"/>
  <c r="AB42" i="8" a="1"/>
  <c r="AB42" i="8" s="1"/>
  <c r="AB26" i="8" a="1"/>
  <c r="AB26" i="8" s="1"/>
  <c r="AB8" i="8" a="1"/>
  <c r="AB8" i="8" s="1"/>
  <c r="AB369" i="8" a="1"/>
  <c r="AB369" i="8" s="1"/>
  <c r="AD369" i="8" s="1"/>
  <c r="AB340" i="8" a="1"/>
  <c r="AB340" i="8" s="1"/>
  <c r="AF340" i="8" s="1"/>
  <c r="AB35" i="8" a="1"/>
  <c r="AB35" i="8" s="1"/>
  <c r="AB20" i="8" a="1"/>
  <c r="AB20" i="8" s="1"/>
  <c r="AB354" i="8" a="1"/>
  <c r="AB354" i="8" s="1"/>
  <c r="AD354" i="8" s="1"/>
  <c r="AB33" i="8" a="1"/>
  <c r="AB33" i="8" s="1"/>
  <c r="AB19" i="8" a="1"/>
  <c r="AB19" i="8" s="1"/>
  <c r="AB352" i="8" a="1"/>
  <c r="AB352" i="8" s="1"/>
  <c r="AC352" i="8" s="1"/>
  <c r="AB48" i="8" a="1"/>
  <c r="AB48" i="8" s="1"/>
  <c r="AB32" i="8" a="1"/>
  <c r="AB32" i="8" s="1"/>
  <c r="AB15" i="8" a="1"/>
  <c r="AB15" i="8" s="1"/>
  <c r="AB349" i="8" a="1"/>
  <c r="AB349" i="8" s="1"/>
  <c r="AE349" i="8" s="1"/>
  <c r="AM32" i="11"/>
  <c r="AM39" i="11"/>
  <c r="AM42" i="11"/>
  <c r="AM34" i="11"/>
  <c r="AM33" i="11"/>
  <c r="K35" i="11"/>
  <c r="K42" i="11"/>
  <c r="C35" i="5"/>
  <c r="C37" i="5"/>
  <c r="C33" i="5"/>
  <c r="C40" i="5"/>
  <c r="AD112" i="8"/>
  <c r="AC112" i="8"/>
  <c r="AE112" i="8"/>
  <c r="AB120" i="8" a="1"/>
  <c r="AB120" i="8" s="1"/>
  <c r="AD246" i="8"/>
  <c r="AB114" i="8" a="1"/>
  <c r="AB114" i="8" s="1"/>
  <c r="AC114" i="8" s="1"/>
  <c r="AB137" i="8" a="1"/>
  <c r="AB137" i="8" s="1"/>
  <c r="AC337" i="8"/>
  <c r="AD337" i="8"/>
  <c r="AE337" i="8"/>
  <c r="AF337" i="8"/>
  <c r="G32" i="5"/>
  <c r="G38" i="5"/>
  <c r="AB109" i="8" a="1"/>
  <c r="AB109" i="8" s="1"/>
  <c r="AB115" i="8" a="1"/>
  <c r="AB115" i="8" s="1"/>
  <c r="AD115" i="8" s="1"/>
  <c r="AB121" i="8" a="1"/>
  <c r="AB121" i="8" s="1"/>
  <c r="AB132" i="8" a="1"/>
  <c r="AB132" i="8" s="1"/>
  <c r="AB138" i="8" a="1"/>
  <c r="AB138" i="8" s="1"/>
  <c r="AE138" i="8" s="1"/>
  <c r="AB143" i="8" a="1"/>
  <c r="AB143" i="8" s="1"/>
  <c r="AB150" i="8" a="1"/>
  <c r="AB150" i="8" s="1"/>
  <c r="AE150" i="8" s="1"/>
  <c r="AB156" i="8" a="1"/>
  <c r="AB156" i="8" s="1"/>
  <c r="AD156" i="8" s="1"/>
  <c r="AB110" i="8" a="1"/>
  <c r="AB110" i="8" s="1"/>
  <c r="AD110" i="8" s="1"/>
  <c r="AB116" i="8" a="1"/>
  <c r="AB116" i="8" s="1"/>
  <c r="AD116" i="8" s="1"/>
  <c r="AB122" i="8" a="1"/>
  <c r="AB122" i="8" s="1"/>
  <c r="AB133" i="8" a="1"/>
  <c r="AB133" i="8" s="1"/>
  <c r="AB139" i="8" a="1"/>
  <c r="AB139" i="8" s="1"/>
  <c r="AD139" i="8" s="1"/>
  <c r="AB123" i="8" a="1"/>
  <c r="AB123" i="8" s="1"/>
  <c r="AF123" i="8" s="1"/>
  <c r="AB127" i="8" a="1"/>
  <c r="AB127" i="8" s="1"/>
  <c r="AB134" i="8" a="1"/>
  <c r="AB134" i="8" s="1"/>
  <c r="AB140" i="8" a="1"/>
  <c r="AB140" i="8" s="1"/>
  <c r="AB144" i="8" a="1"/>
  <c r="AB144" i="8" s="1"/>
  <c r="AB151" i="8" a="1"/>
  <c r="AB151" i="8" s="1"/>
  <c r="AC151" i="8" s="1"/>
  <c r="AB111" i="8" a="1"/>
  <c r="AB111" i="8" s="1"/>
  <c r="AB117" i="8" a="1"/>
  <c r="AB117" i="8" s="1"/>
  <c r="AB124" i="8" a="1"/>
  <c r="AB124" i="8" s="1"/>
  <c r="AB128" i="8" a="1"/>
  <c r="AB128" i="8" s="1"/>
  <c r="AB135" i="8" a="1"/>
  <c r="AB135" i="8" s="1"/>
  <c r="AF135" i="8" s="1"/>
  <c r="AB145" i="8" a="1"/>
  <c r="AB145" i="8" s="1"/>
  <c r="AE145" i="8" s="1"/>
  <c r="AB152" i="8" a="1"/>
  <c r="AB152" i="8" s="1"/>
  <c r="AF152" i="8" s="1"/>
  <c r="AB118" i="8" a="1"/>
  <c r="AB118" i="8" s="1"/>
  <c r="AB129" i="8" a="1"/>
  <c r="AB129" i="8" s="1"/>
  <c r="AE129" i="8" s="1"/>
  <c r="AB136" i="8" a="1"/>
  <c r="AB136" i="8" s="1"/>
  <c r="AE136" i="8" s="1"/>
  <c r="AB141" i="8" a="1"/>
  <c r="AB141" i="8" s="1"/>
  <c r="AD141" i="8" s="1"/>
  <c r="AB146" i="8" a="1"/>
  <c r="AB146" i="8" s="1"/>
  <c r="AB153" i="8" a="1"/>
  <c r="AB153" i="8" s="1"/>
  <c r="AD153" i="8" s="1"/>
  <c r="AB113" i="8" a="1"/>
  <c r="AB113" i="8" s="1"/>
  <c r="AD113" i="8" s="1"/>
  <c r="AB119" i="8" a="1"/>
  <c r="AB119" i="8" s="1"/>
  <c r="AD119" i="8" s="1"/>
  <c r="AB125" i="8" a="1"/>
  <c r="AB125" i="8" s="1"/>
  <c r="AD125" i="8" s="1"/>
  <c r="AB130" i="8" a="1"/>
  <c r="AB130" i="8" s="1"/>
  <c r="AF130" i="8" s="1"/>
  <c r="AB148" i="8" a="1"/>
  <c r="AB148" i="8" s="1"/>
  <c r="AD148" i="8" s="1"/>
  <c r="AB155" i="8" a="1"/>
  <c r="AB155" i="8" s="1"/>
  <c r="AC155" i="8" s="1"/>
  <c r="AD234" i="8"/>
  <c r="AC234" i="8"/>
  <c r="AE234" i="8"/>
  <c r="AC84" i="8"/>
  <c r="G34" i="5"/>
  <c r="AB154" i="8" a="1"/>
  <c r="AB154" i="8" s="1"/>
  <c r="AD154" i="8" s="1"/>
  <c r="AB164" i="8" a="1"/>
  <c r="AB164" i="8" s="1"/>
  <c r="AD164" i="8" s="1"/>
  <c r="AB173" i="8" a="1"/>
  <c r="AB173" i="8" s="1"/>
  <c r="AD173" i="8" s="1"/>
  <c r="AB208" i="8" a="1"/>
  <c r="AB208" i="8" s="1"/>
  <c r="AE208" i="8" s="1"/>
  <c r="AB167" i="8" a="1"/>
  <c r="AB167" i="8" s="1"/>
  <c r="AC167" i="8" s="1"/>
  <c r="AB193" i="8" a="1"/>
  <c r="AB193" i="8" s="1"/>
  <c r="AC193" i="8" s="1"/>
  <c r="AB169" i="8" a="1"/>
  <c r="AB169" i="8" s="1"/>
  <c r="AF169" i="8" s="1"/>
  <c r="W32" i="5"/>
  <c r="AB149" i="8" a="1"/>
  <c r="AB149" i="8" s="1"/>
  <c r="AB126" i="8" a="1"/>
  <c r="AB126" i="8" s="1"/>
  <c r="AD285" i="8"/>
  <c r="AE285" i="8"/>
  <c r="AC285" i="8"/>
  <c r="W39" i="5"/>
  <c r="AC254" i="8"/>
  <c r="AB147" i="8" a="1"/>
  <c r="AB147" i="8" s="1"/>
  <c r="AC281" i="8"/>
  <c r="AF347" i="8"/>
  <c r="AB380" i="8" a="1"/>
  <c r="AB380" i="8" s="1"/>
  <c r="AC380" i="8" s="1"/>
  <c r="AB374" i="8" a="1"/>
  <c r="AB374" i="8" s="1"/>
  <c r="AC374" i="8" s="1"/>
  <c r="AB364" i="8" a="1"/>
  <c r="AB364" i="8" s="1"/>
  <c r="AE364" i="8" s="1"/>
  <c r="AB359" i="8" a="1"/>
  <c r="AB359" i="8" s="1"/>
  <c r="AC354" i="8"/>
  <c r="AB350" i="8" a="1"/>
  <c r="AB350" i="8" s="1"/>
  <c r="AD350" i="8" s="1"/>
  <c r="AB344" i="8" a="1"/>
  <c r="AB344" i="8" s="1"/>
  <c r="AB336" i="8" a="1"/>
  <c r="AB336" i="8" s="1"/>
  <c r="AB316" i="8" a="1"/>
  <c r="AB316" i="8" s="1"/>
  <c r="AB309" i="8" a="1"/>
  <c r="AB309" i="8" s="1"/>
  <c r="AC309" i="8" s="1"/>
  <c r="AB303" i="8" a="1"/>
  <c r="AB303" i="8" s="1"/>
  <c r="AB296" i="8" a="1"/>
  <c r="AB296" i="8" s="1"/>
  <c r="AB288" i="8" a="1"/>
  <c r="AB288" i="8" s="1"/>
  <c r="AB274" i="8" a="1"/>
  <c r="AB274" i="8" s="1"/>
  <c r="AB46" i="8" a="1"/>
  <c r="AB46" i="8" s="1"/>
  <c r="AB41" i="8" a="1"/>
  <c r="AB41" i="8" s="1"/>
  <c r="AB37" i="8" a="1"/>
  <c r="AB37" i="8" s="1"/>
  <c r="AB31" i="8" a="1"/>
  <c r="AB31" i="8" s="1"/>
  <c r="AB25" i="8" a="1"/>
  <c r="AB25" i="8" s="1"/>
  <c r="AB12" i="8" a="1"/>
  <c r="AB12" i="8" s="1"/>
  <c r="AB7" i="8" a="1"/>
  <c r="AB7" i="8" s="1"/>
  <c r="AB379" i="8" a="1"/>
  <c r="AB379" i="8" s="1"/>
  <c r="AB368" i="8" a="1"/>
  <c r="AB368" i="8" s="1"/>
  <c r="AB363" i="8" a="1"/>
  <c r="AB363" i="8" s="1"/>
  <c r="AB348" i="8" a="1"/>
  <c r="AB348" i="8" s="1"/>
  <c r="AC348" i="8" s="1"/>
  <c r="AB342" i="8" a="1"/>
  <c r="AB342" i="8" s="1"/>
  <c r="AF342" i="8" s="1"/>
  <c r="AB314" i="8" a="1"/>
  <c r="AB314" i="8" s="1"/>
  <c r="AB301" i="8" a="1"/>
  <c r="AB301" i="8" s="1"/>
  <c r="AD301" i="8" s="1"/>
  <c r="AB294" i="8" a="1"/>
  <c r="AB294" i="8" s="1"/>
  <c r="AB286" i="8" a="1"/>
  <c r="AB286" i="8" s="1"/>
  <c r="AB280" i="8" a="1"/>
  <c r="AB280" i="8" s="1"/>
  <c r="AE354" i="8"/>
  <c r="AF354" i="8"/>
  <c r="AB36" i="8" a="1"/>
  <c r="AB36" i="8" s="1"/>
  <c r="AB30" i="8" a="1"/>
  <c r="AB30" i="8" s="1"/>
  <c r="AB24" i="8" a="1"/>
  <c r="AB24" i="8" s="1"/>
  <c r="AB18" i="8" a="1"/>
  <c r="AB18" i="8" s="1"/>
  <c r="AB11" i="8" a="1"/>
  <c r="AB11" i="8" s="1"/>
  <c r="AB6" i="8" a="1"/>
  <c r="AB6" i="8" s="1"/>
  <c r="AB383" i="8" a="1"/>
  <c r="AB383" i="8" s="1"/>
  <c r="AC383" i="8" s="1"/>
  <c r="AB372" i="8" a="1"/>
  <c r="AB372" i="8" s="1"/>
  <c r="AD372" i="8" s="1"/>
  <c r="AB362" i="8" a="1"/>
  <c r="AB362" i="8" s="1"/>
  <c r="AC362" i="8" s="1"/>
  <c r="AB357" i="8" a="1"/>
  <c r="AB357" i="8" s="1"/>
  <c r="AF357" i="8" s="1"/>
  <c r="AB353" i="8" a="1"/>
  <c r="AB353" i="8" s="1"/>
  <c r="AD353" i="8" s="1"/>
  <c r="AB341" i="8" a="1"/>
  <c r="AB341" i="8" s="1"/>
  <c r="AD341" i="8" s="1"/>
  <c r="AB321" i="8" a="1"/>
  <c r="AB321" i="8" s="1"/>
  <c r="AB313" i="8" a="1"/>
  <c r="AB313" i="8" s="1"/>
  <c r="AB307" i="8" a="1"/>
  <c r="AB307" i="8" s="1"/>
  <c r="AC307" i="8" s="1"/>
  <c r="AB300" i="8" a="1"/>
  <c r="AB300" i="8" s="1"/>
  <c r="AB293" i="8" a="1"/>
  <c r="AB293" i="8" s="1"/>
  <c r="AC293" i="8" s="1"/>
  <c r="AB279" i="8" a="1"/>
  <c r="AB279" i="8" s="1"/>
  <c r="AB249" i="8" a="1"/>
  <c r="AB249" i="8" s="1"/>
  <c r="AD249" i="8" s="1"/>
  <c r="AB243" i="8" a="1"/>
  <c r="AB243" i="8" s="1"/>
  <c r="AF243" i="8" s="1"/>
  <c r="AB236" i="8" a="1"/>
  <c r="AB236" i="8" s="1"/>
  <c r="AD236" i="8" s="1"/>
  <c r="AB231" i="8" a="1"/>
  <c r="AB231" i="8" s="1"/>
  <c r="AB225" i="8" a="1"/>
  <c r="AB225" i="8" s="1"/>
  <c r="AB50" i="8" a="1"/>
  <c r="AB50" i="8" s="1"/>
  <c r="AB44" i="8" a="1"/>
  <c r="AB44" i="8" s="1"/>
  <c r="AB34" i="8" a="1"/>
  <c r="AB34" i="8" s="1"/>
  <c r="AB28" i="8" a="1"/>
  <c r="AB28" i="8" s="1"/>
  <c r="AB22" i="8" a="1"/>
  <c r="AB22" i="8" s="1"/>
  <c r="AB17" i="8" a="1"/>
  <c r="AB17" i="8" s="1"/>
  <c r="AB10" i="8" a="1"/>
  <c r="AB10" i="8" s="1"/>
  <c r="AB4" i="8" a="1"/>
  <c r="AB4" i="8" s="1"/>
  <c r="AC302" i="8"/>
  <c r="AB382" i="8" a="1"/>
  <c r="AB382" i="8" s="1"/>
  <c r="AE382" i="8" s="1"/>
  <c r="AB377" i="8" a="1"/>
  <c r="AB377" i="8" s="1"/>
  <c r="AC377" i="8" s="1"/>
  <c r="AB371" i="8" a="1"/>
  <c r="AB371" i="8" s="1"/>
  <c r="AB366" i="8" a="1"/>
  <c r="AB366" i="8" s="1"/>
  <c r="AB361" i="8" a="1"/>
  <c r="AB361" i="8" s="1"/>
  <c r="AD361" i="8" s="1"/>
  <c r="AB339" i="8" a="1"/>
  <c r="AB339" i="8" s="1"/>
  <c r="AC339" i="8" s="1"/>
  <c r="AB319" i="8" a="1"/>
  <c r="AB319" i="8" s="1"/>
  <c r="AB306" i="8" a="1"/>
  <c r="AB306" i="8" s="1"/>
  <c r="AD306" i="8" s="1"/>
  <c r="AB291" i="8" a="1"/>
  <c r="AB291" i="8" s="1"/>
  <c r="AB284" i="8" a="1"/>
  <c r="AB284" i="8" s="1"/>
  <c r="AC284" i="8" s="1"/>
  <c r="AB277" i="8" a="1"/>
  <c r="AB277" i="8" s="1"/>
  <c r="AC277" i="8" s="1"/>
  <c r="AB49" i="8" a="1"/>
  <c r="AB49" i="8" s="1"/>
  <c r="AB43" i="8" a="1"/>
  <c r="AB43" i="8" s="1"/>
  <c r="AB39" i="8" a="1"/>
  <c r="AB39" i="8" s="1"/>
  <c r="AB16" i="8" a="1"/>
  <c r="AB16" i="8" s="1"/>
  <c r="AB9" i="8" a="1"/>
  <c r="AB9" i="8" s="1"/>
  <c r="AB381" i="8" a="1"/>
  <c r="AB381" i="8" s="1"/>
  <c r="AB376" i="8" a="1"/>
  <c r="AB376" i="8" s="1"/>
  <c r="AD376" i="8" s="1"/>
  <c r="AB356" i="8" a="1"/>
  <c r="AB356" i="8" s="1"/>
  <c r="AF356" i="8" s="1"/>
  <c r="AB351" i="8" a="1"/>
  <c r="AB351" i="8" s="1"/>
  <c r="AB346" i="8" a="1"/>
  <c r="AB346" i="8" s="1"/>
  <c r="AB338" i="8" a="1"/>
  <c r="AB338" i="8" s="1"/>
  <c r="AB318" i="8" a="1"/>
  <c r="AB318" i="8" s="1"/>
  <c r="AB311" i="8" a="1"/>
  <c r="AB311" i="8" s="1"/>
  <c r="AB305" i="8" a="1"/>
  <c r="AB305" i="8" s="1"/>
  <c r="AB298" i="8" a="1"/>
  <c r="AB298" i="8" s="1"/>
  <c r="AD298" i="8" s="1"/>
  <c r="AB290" i="8" a="1"/>
  <c r="AB290" i="8" s="1"/>
  <c r="AC290" i="8" s="1"/>
  <c r="AB283" i="8" a="1"/>
  <c r="AB283" i="8" s="1"/>
  <c r="AB276" i="8" a="1"/>
  <c r="AB276" i="8" s="1"/>
  <c r="AC276" i="8" s="1"/>
  <c r="AC299" i="8"/>
  <c r="AC287" i="8"/>
  <c r="AB375" i="8" a="1"/>
  <c r="AB375" i="8" s="1"/>
  <c r="AB370" i="8" a="1"/>
  <c r="AB370" i="8" s="1"/>
  <c r="AB365" i="8" a="1"/>
  <c r="AB365" i="8" s="1"/>
  <c r="AD365" i="8" s="1"/>
  <c r="AB360" i="8" a="1"/>
  <c r="AB360" i="8" s="1"/>
  <c r="AD360" i="8" s="1"/>
  <c r="AB355" i="8" a="1"/>
  <c r="AB355" i="8" s="1"/>
  <c r="AD355" i="8" s="1"/>
  <c r="AB345" i="8" a="1"/>
  <c r="AB345" i="8" s="1"/>
  <c r="AE345" i="8" s="1"/>
  <c r="AB317" i="8" a="1"/>
  <c r="AB317" i="8" s="1"/>
  <c r="AB310" i="8" a="1"/>
  <c r="AB310" i="8" s="1"/>
  <c r="AB304" i="8" a="1"/>
  <c r="AB304" i="8" s="1"/>
  <c r="AB297" i="8" a="1"/>
  <c r="AB297" i="8" s="1"/>
  <c r="AD297" i="8" s="1"/>
  <c r="AB289" i="8" a="1"/>
  <c r="AB289" i="8" s="1"/>
  <c r="AB282" i="8" a="1"/>
  <c r="AB282" i="8" s="1"/>
  <c r="J24" i="12"/>
  <c r="AD24" i="12"/>
  <c r="AH24" i="12"/>
  <c r="AL24" i="12"/>
  <c r="AL23" i="12"/>
  <c r="F24" i="12"/>
  <c r="N26" i="12"/>
  <c r="AH26" i="12"/>
  <c r="C50" i="12" a="1"/>
  <c r="C50" i="12" s="1"/>
  <c r="F26" i="12"/>
  <c r="J26" i="12"/>
  <c r="AL26" i="12"/>
  <c r="R26" i="12"/>
  <c r="V26" i="12"/>
  <c r="Z26" i="12"/>
  <c r="N23" i="12"/>
  <c r="R23" i="12"/>
  <c r="V23" i="12"/>
  <c r="N24" i="12"/>
  <c r="Z23" i="12"/>
  <c r="R24" i="12"/>
  <c r="AD23" i="12"/>
  <c r="V24" i="12"/>
  <c r="F27" i="12"/>
  <c r="N27" i="12"/>
  <c r="O50" i="12" s="1" a="1"/>
  <c r="O50" i="12" s="1"/>
  <c r="V27" i="12"/>
  <c r="AD27" i="12"/>
  <c r="AE50" i="12" s="1" a="1"/>
  <c r="AE50" i="12" s="1"/>
  <c r="AL27" i="12"/>
  <c r="J27" i="12"/>
  <c r="K50" i="12" s="1" a="1"/>
  <c r="K50" i="12" s="1"/>
  <c r="R27" i="12"/>
  <c r="Z27" i="12"/>
  <c r="AA50" i="12" s="1" a="1"/>
  <c r="AA50" i="12" s="1"/>
  <c r="AH27" i="12"/>
  <c r="AI50" i="12" s="1" a="1"/>
  <c r="AI50" i="12" s="1"/>
  <c r="AF184" i="8"/>
  <c r="AE184" i="8"/>
  <c r="AD184" i="8"/>
  <c r="AC184" i="8"/>
  <c r="AD76" i="8"/>
  <c r="AF76" i="8"/>
  <c r="AC188" i="8"/>
  <c r="AD188" i="8"/>
  <c r="AD210" i="8"/>
  <c r="AF210" i="8"/>
  <c r="AE210" i="8"/>
  <c r="AC210" i="8"/>
  <c r="S31" i="5"/>
  <c r="S42" i="5"/>
  <c r="S37" i="5"/>
  <c r="S38" i="5"/>
  <c r="S39" i="5"/>
  <c r="AA37" i="11"/>
  <c r="AA31" i="11"/>
  <c r="AA38" i="11"/>
  <c r="AA36" i="11"/>
  <c r="AA34" i="11"/>
  <c r="AA41" i="11"/>
  <c r="AA40" i="11"/>
  <c r="AA32" i="11"/>
  <c r="S34" i="5"/>
  <c r="S36" i="5"/>
  <c r="AI38" i="5"/>
  <c r="AI40" i="5"/>
  <c r="AI41" i="5"/>
  <c r="AF94" i="8"/>
  <c r="AC238" i="8"/>
  <c r="AE238" i="8"/>
  <c r="AD238" i="8"/>
  <c r="AE41" i="11"/>
  <c r="AE31" i="11"/>
  <c r="AF92" i="8"/>
  <c r="AE68" i="8"/>
  <c r="AC68" i="8"/>
  <c r="AD68" i="8"/>
  <c r="AF145" i="8"/>
  <c r="C31" i="5"/>
  <c r="C41" i="5"/>
  <c r="AE35" i="11"/>
  <c r="AE38" i="11"/>
  <c r="K33" i="11"/>
  <c r="K34" i="11"/>
  <c r="K32" i="11"/>
  <c r="K39" i="11"/>
  <c r="K38" i="11"/>
  <c r="O38" i="11"/>
  <c r="O41" i="11"/>
  <c r="G35" i="5"/>
  <c r="G36" i="5"/>
  <c r="AM41" i="11"/>
  <c r="AC226" i="8"/>
  <c r="AI39" i="12"/>
  <c r="AI34" i="12"/>
  <c r="AI33" i="12"/>
  <c r="AM36" i="12"/>
  <c r="AM32" i="12"/>
  <c r="G37" i="5"/>
  <c r="G42" i="5"/>
  <c r="AD242" i="8"/>
  <c r="AC242" i="8"/>
  <c r="G41" i="5"/>
  <c r="AD230" i="8"/>
  <c r="AC230" i="8"/>
  <c r="AC349" i="8"/>
  <c r="AD364" i="8"/>
  <c r="AC358" i="8"/>
  <c r="AF197" i="8"/>
  <c r="AC197" i="8"/>
  <c r="AD197" i="8"/>
  <c r="AE197" i="8"/>
  <c r="AD205" i="8"/>
  <c r="AE205" i="8"/>
  <c r="AD91" i="8"/>
  <c r="AE91" i="8"/>
  <c r="AF91" i="8"/>
  <c r="AC91" i="8"/>
  <c r="AF166" i="8"/>
  <c r="AD166" i="8"/>
  <c r="AE166" i="8"/>
  <c r="AC166" i="8"/>
  <c r="AF205" i="8"/>
  <c r="AD171" i="8"/>
  <c r="AE171" i="8"/>
  <c r="AF171" i="8"/>
  <c r="S37" i="11"/>
  <c r="S42" i="11"/>
  <c r="S40" i="11"/>
  <c r="S41" i="11"/>
  <c r="S31" i="11"/>
  <c r="S39" i="11"/>
  <c r="S35" i="11"/>
  <c r="S38" i="11"/>
  <c r="S33" i="11"/>
  <c r="S32" i="11"/>
  <c r="S34" i="11"/>
  <c r="S36" i="11"/>
  <c r="AI31" i="11"/>
  <c r="AI36" i="11"/>
  <c r="AI38" i="11"/>
  <c r="AI35" i="11"/>
  <c r="AI40" i="11"/>
  <c r="AI34" i="11"/>
  <c r="AI41" i="11"/>
  <c r="AI37" i="11"/>
  <c r="AI32" i="11"/>
  <c r="AI42" i="11"/>
  <c r="AI33" i="11"/>
  <c r="AC185" i="8"/>
  <c r="AD185" i="8"/>
  <c r="AF185" i="8"/>
  <c r="AC181" i="8"/>
  <c r="AD181" i="8"/>
  <c r="AF181" i="8"/>
  <c r="AC165" i="8"/>
  <c r="AD198" i="8"/>
  <c r="AE42" i="5"/>
  <c r="AE36" i="5"/>
  <c r="O31" i="11"/>
  <c r="C34" i="11"/>
  <c r="C32" i="11"/>
  <c r="C37" i="11"/>
  <c r="C38" i="11"/>
  <c r="C33" i="11"/>
  <c r="C40" i="11"/>
  <c r="C36" i="11"/>
  <c r="C31" i="11"/>
  <c r="C41" i="11"/>
  <c r="AC90" i="8"/>
  <c r="AD90" i="8"/>
  <c r="AE90" i="8"/>
  <c r="AA35" i="5"/>
  <c r="K38" i="5"/>
  <c r="K35" i="5"/>
  <c r="K33" i="5"/>
  <c r="K37" i="5"/>
  <c r="K42" i="5"/>
  <c r="K32" i="5"/>
  <c r="K36" i="5"/>
  <c r="K40" i="5"/>
  <c r="K31" i="5"/>
  <c r="C42" i="11"/>
  <c r="AF196" i="8"/>
  <c r="K41" i="5"/>
  <c r="AA40" i="5"/>
  <c r="C35" i="11"/>
  <c r="AD88" i="8"/>
  <c r="AE175" i="8"/>
  <c r="AC175" i="8"/>
  <c r="AD175" i="8"/>
  <c r="AE188" i="8"/>
  <c r="AF188" i="8"/>
  <c r="AI34" i="5"/>
  <c r="AI32" i="5"/>
  <c r="AI37" i="5"/>
  <c r="AI36" i="5"/>
  <c r="AI35" i="5"/>
  <c r="AI39" i="5"/>
  <c r="AI42" i="5"/>
  <c r="AI33" i="5"/>
  <c r="AI31" i="5"/>
  <c r="AC61" i="8"/>
  <c r="AD61" i="8"/>
  <c r="AD151" i="8"/>
  <c r="AE151" i="8"/>
  <c r="AF151" i="8"/>
  <c r="AF192" i="8"/>
  <c r="AC192" i="8"/>
  <c r="AE192" i="8"/>
  <c r="K34" i="5"/>
  <c r="W35" i="5"/>
  <c r="W36" i="5"/>
  <c r="W42" i="5"/>
  <c r="W41" i="5"/>
  <c r="W40" i="5"/>
  <c r="W31" i="5"/>
  <c r="W34" i="5"/>
  <c r="W33" i="5"/>
  <c r="W37" i="5"/>
  <c r="AD97" i="8"/>
  <c r="AE97" i="8"/>
  <c r="AF97" i="8"/>
  <c r="AC69" i="8"/>
  <c r="AA32" i="5"/>
  <c r="AA39" i="5"/>
  <c r="AA37" i="5"/>
  <c r="AA31" i="5"/>
  <c r="AA42" i="5"/>
  <c r="AA38" i="5"/>
  <c r="AA36" i="5"/>
  <c r="AA34" i="5"/>
  <c r="AA33" i="5"/>
  <c r="AM35" i="5"/>
  <c r="AM42" i="5"/>
  <c r="O40" i="11"/>
  <c r="O42" i="11"/>
  <c r="O32" i="11"/>
  <c r="O33" i="11"/>
  <c r="O36" i="11"/>
  <c r="O39" i="11"/>
  <c r="O35" i="11"/>
  <c r="O34" i="11"/>
  <c r="O37" i="11"/>
  <c r="AD64" i="8"/>
  <c r="AD99" i="8"/>
  <c r="AE99" i="8"/>
  <c r="AC95" i="8"/>
  <c r="AF266" i="8"/>
  <c r="AD266" i="8"/>
  <c r="AC152" i="8"/>
  <c r="AC265" i="8"/>
  <c r="AF265" i="8"/>
  <c r="AD265" i="8"/>
  <c r="AF261" i="8"/>
  <c r="AD261" i="8"/>
  <c r="AD255" i="8"/>
  <c r="AC255" i="8"/>
  <c r="AD239" i="8"/>
  <c r="AC239" i="8"/>
  <c r="AD228" i="8"/>
  <c r="AF228" i="8"/>
  <c r="AD222" i="8"/>
  <c r="AE222" i="8"/>
  <c r="AD75" i="8"/>
  <c r="AC75" i="8"/>
  <c r="AF259" i="8"/>
  <c r="AD227" i="8"/>
  <c r="AE227" i="8"/>
  <c r="S41" i="5"/>
  <c r="C32" i="5"/>
  <c r="C42" i="5"/>
  <c r="C39" i="5"/>
  <c r="C38" i="5"/>
  <c r="C36" i="5"/>
  <c r="K36" i="11"/>
  <c r="AM31" i="11"/>
  <c r="AM36" i="11"/>
  <c r="AM38" i="11"/>
  <c r="AM35" i="11"/>
  <c r="AM40" i="11"/>
  <c r="AD263" i="8"/>
  <c r="AC263" i="8"/>
  <c r="AF263" i="8"/>
  <c r="AD247" i="8"/>
  <c r="AC247" i="8"/>
  <c r="AC241" i="8"/>
  <c r="AD241" i="8"/>
  <c r="AC78" i="8"/>
  <c r="C34" i="5"/>
  <c r="AM37" i="11"/>
  <c r="AA35" i="11"/>
  <c r="AA33" i="11"/>
  <c r="AA42" i="11"/>
  <c r="AA39" i="11"/>
  <c r="S40" i="5"/>
  <c r="S33" i="5"/>
  <c r="S32" i="5"/>
  <c r="S35" i="5"/>
  <c r="K37" i="11"/>
  <c r="K31" i="11"/>
  <c r="K40" i="11"/>
  <c r="K41" i="11"/>
  <c r="AD95" i="8"/>
  <c r="AD114" i="8"/>
  <c r="AE114" i="8"/>
  <c r="AF114" i="8"/>
  <c r="AE39" i="12"/>
  <c r="AE35" i="12"/>
  <c r="AE31" i="12"/>
  <c r="AE40" i="12"/>
  <c r="AE36" i="12"/>
  <c r="AE41" i="12"/>
  <c r="AE34" i="12"/>
  <c r="AE38" i="12"/>
  <c r="AE42" i="12"/>
  <c r="AE37" i="12"/>
  <c r="AE32" i="12"/>
  <c r="AM38" i="12"/>
  <c r="AM34" i="12"/>
  <c r="AM42" i="12"/>
  <c r="AM39" i="12"/>
  <c r="AM37" i="12"/>
  <c r="AM31" i="12"/>
  <c r="AM40" i="12"/>
  <c r="AM35" i="12"/>
  <c r="AM33" i="12"/>
  <c r="AM41" i="12"/>
  <c r="S33" i="12"/>
  <c r="S40" i="12"/>
  <c r="S36" i="12"/>
  <c r="S34" i="12"/>
  <c r="S42" i="12"/>
  <c r="S38" i="12"/>
  <c r="S37" i="12"/>
  <c r="S32" i="12"/>
  <c r="S41" i="12"/>
  <c r="S39" i="12"/>
  <c r="AI35" i="12"/>
  <c r="AI31" i="12"/>
  <c r="AI42" i="12"/>
  <c r="AI38" i="12"/>
  <c r="AI32" i="12"/>
  <c r="AI41" i="12"/>
  <c r="AI36" i="12"/>
  <c r="AI37" i="12"/>
  <c r="AI40" i="12"/>
  <c r="W40" i="12"/>
  <c r="W36" i="12"/>
  <c r="W32" i="12"/>
  <c r="W41" i="12"/>
  <c r="W37" i="12"/>
  <c r="W34" i="12"/>
  <c r="W35" i="12"/>
  <c r="W39" i="12"/>
  <c r="W33" i="12"/>
  <c r="O41" i="12" l="1"/>
  <c r="K31" i="12"/>
  <c r="K42" i="12"/>
  <c r="K39" i="12"/>
  <c r="K35" i="12"/>
  <c r="K33" i="12"/>
  <c r="K37" i="12"/>
  <c r="K41" i="12"/>
  <c r="K34" i="12"/>
  <c r="K32" i="12"/>
  <c r="K36" i="12"/>
  <c r="C38" i="12"/>
  <c r="C41" i="12"/>
  <c r="C36" i="12"/>
  <c r="C32" i="12"/>
  <c r="C34" i="12"/>
  <c r="C42" i="12"/>
  <c r="C37" i="12"/>
  <c r="C31" i="12"/>
  <c r="C40" i="12"/>
  <c r="C35" i="12"/>
  <c r="C33" i="12"/>
  <c r="AC200" i="8"/>
  <c r="AC101" i="8"/>
  <c r="AF200" i="8"/>
  <c r="AD374" i="8"/>
  <c r="AD257" i="8"/>
  <c r="AD69" i="8"/>
  <c r="AE69" i="8"/>
  <c r="AD101" i="8"/>
  <c r="AE101" i="8"/>
  <c r="AF150" i="8"/>
  <c r="AD89" i="8"/>
  <c r="AE70" i="8"/>
  <c r="AF245" i="8"/>
  <c r="AF168" i="8"/>
  <c r="AD309" i="8"/>
  <c r="G34" i="11"/>
  <c r="AF349" i="8"/>
  <c r="AC347" i="8"/>
  <c r="AD349" i="8"/>
  <c r="AE228" i="8"/>
  <c r="AF180" i="8"/>
  <c r="AC209" i="8"/>
  <c r="AC172" i="8"/>
  <c r="AE209" i="8"/>
  <c r="AF202" i="8"/>
  <c r="AD209" i="8"/>
  <c r="AC119" i="8"/>
  <c r="AD252" i="8"/>
  <c r="AD259" i="8"/>
  <c r="AE373" i="8"/>
  <c r="AD100" i="8"/>
  <c r="G41" i="11"/>
  <c r="AF373" i="8"/>
  <c r="AC191" i="8"/>
  <c r="G35" i="11"/>
  <c r="G40" i="11"/>
  <c r="AD66" i="8"/>
  <c r="AE190" i="8"/>
  <c r="AC373" i="8"/>
  <c r="G37" i="11"/>
  <c r="AD191" i="8"/>
  <c r="AF191" i="8"/>
  <c r="AE66" i="8"/>
  <c r="AE259" i="8"/>
  <c r="AC89" i="8"/>
  <c r="AE89" i="8"/>
  <c r="AC70" i="8"/>
  <c r="G33" i="11"/>
  <c r="O33" i="12"/>
  <c r="O37" i="12"/>
  <c r="AM40" i="5"/>
  <c r="W35" i="11"/>
  <c r="W33" i="11"/>
  <c r="AE41" i="5"/>
  <c r="AE37" i="11"/>
  <c r="AE33" i="11"/>
  <c r="AA37" i="12"/>
  <c r="AM38" i="5"/>
  <c r="AA40" i="12"/>
  <c r="AM34" i="5"/>
  <c r="AE35" i="5"/>
  <c r="W31" i="11"/>
  <c r="AE31" i="5"/>
  <c r="AE32" i="5"/>
  <c r="O36" i="12"/>
  <c r="AE42" i="11"/>
  <c r="AA34" i="12"/>
  <c r="AA38" i="12"/>
  <c r="W32" i="11"/>
  <c r="O31" i="12"/>
  <c r="AA33" i="12"/>
  <c r="AA36" i="12"/>
  <c r="AA39" i="12"/>
  <c r="O34" i="12"/>
  <c r="AE34" i="11"/>
  <c r="AM36" i="5"/>
  <c r="W42" i="11"/>
  <c r="AE34" i="5"/>
  <c r="AM37" i="5"/>
  <c r="O35" i="12"/>
  <c r="AE40" i="11"/>
  <c r="AE39" i="5"/>
  <c r="W40" i="11"/>
  <c r="AA35" i="12"/>
  <c r="O42" i="12"/>
  <c r="W34" i="11"/>
  <c r="AM32" i="5"/>
  <c r="W37" i="11"/>
  <c r="AE33" i="5"/>
  <c r="O40" i="12"/>
  <c r="AE36" i="11"/>
  <c r="AE38" i="5"/>
  <c r="W41" i="11"/>
  <c r="AM31" i="5"/>
  <c r="AA32" i="12"/>
  <c r="AA31" i="12"/>
  <c r="AM39" i="5"/>
  <c r="W36" i="11"/>
  <c r="AE40" i="5"/>
  <c r="AE39" i="11"/>
  <c r="W39" i="11"/>
  <c r="AM33" i="5"/>
  <c r="O39" i="12"/>
  <c r="O38" i="12"/>
  <c r="AE194" i="8"/>
  <c r="AF195" i="8"/>
  <c r="G38" i="12"/>
  <c r="G41" i="12"/>
  <c r="G34" i="12"/>
  <c r="G37" i="12"/>
  <c r="G33" i="12"/>
  <c r="G39" i="12"/>
  <c r="G42" i="12"/>
  <c r="AF343" i="8"/>
  <c r="AF187" i="8"/>
  <c r="AC115" i="8"/>
  <c r="AD102" i="8"/>
  <c r="AD93" i="8"/>
  <c r="AF116" i="8"/>
  <c r="AD152" i="8"/>
  <c r="AD343" i="8"/>
  <c r="AC343" i="8"/>
  <c r="AE340" i="8"/>
  <c r="G35" i="12"/>
  <c r="G32" i="12"/>
  <c r="S35" i="12"/>
  <c r="G32" i="11"/>
  <c r="G42" i="11"/>
  <c r="G40" i="12"/>
  <c r="G36" i="11"/>
  <c r="G31" i="12"/>
  <c r="G38" i="11"/>
  <c r="G31" i="11"/>
  <c r="K40" i="12"/>
  <c r="O36" i="5"/>
  <c r="O40" i="5"/>
  <c r="O34" i="5"/>
  <c r="O42" i="5"/>
  <c r="O38" i="5"/>
  <c r="O32" i="5"/>
  <c r="O39" i="5"/>
  <c r="O35" i="5"/>
  <c r="O33" i="5"/>
  <c r="O31" i="5"/>
  <c r="O37" i="5"/>
  <c r="O41" i="5"/>
  <c r="AF131" i="8"/>
  <c r="AC131" i="8"/>
  <c r="AA41" i="12"/>
  <c r="AC365" i="8"/>
  <c r="AH40" i="8"/>
  <c r="AE85" i="8"/>
  <c r="AC222" i="8"/>
  <c r="AE200" i="8"/>
  <c r="AD40" i="8"/>
  <c r="AP40" i="8"/>
  <c r="AE168" i="8"/>
  <c r="AD378" i="8"/>
  <c r="AO40" i="8"/>
  <c r="AD123" i="8"/>
  <c r="AE165" i="8"/>
  <c r="AC87" i="8"/>
  <c r="AF165" i="8"/>
  <c r="AD168" i="8"/>
  <c r="AE378" i="8"/>
  <c r="AG40" i="8"/>
  <c r="AC378" i="8"/>
  <c r="AM40" i="8"/>
  <c r="AD67" i="8"/>
  <c r="AD150" i="8"/>
  <c r="AC142" i="8"/>
  <c r="AK40" i="8"/>
  <c r="AE380" i="8"/>
  <c r="AE367" i="8"/>
  <c r="AE142" i="8"/>
  <c r="AD243" i="8"/>
  <c r="AF380" i="8"/>
  <c r="AC125" i="8"/>
  <c r="AD277" i="8"/>
  <c r="AD367" i="8"/>
  <c r="AF367" i="8"/>
  <c r="AC341" i="8"/>
  <c r="AC150" i="8"/>
  <c r="AG13" i="8"/>
  <c r="AE169" i="8"/>
  <c r="AD202" i="8"/>
  <c r="AE183" i="8"/>
  <c r="AE199" i="8"/>
  <c r="AD178" i="8"/>
  <c r="AE177" i="8"/>
  <c r="AD203" i="8"/>
  <c r="AD183" i="8"/>
  <c r="AE198" i="8"/>
  <c r="AD169" i="8"/>
  <c r="AC199" i="8"/>
  <c r="AC198" i="8"/>
  <c r="AF183" i="8"/>
  <c r="AE206" i="8"/>
  <c r="AD206" i="8"/>
  <c r="AF206" i="8"/>
  <c r="AC196" i="8"/>
  <c r="AE196" i="8"/>
  <c r="AC202" i="8"/>
  <c r="AF207" i="8"/>
  <c r="AD193" i="8"/>
  <c r="AF199" i="8"/>
  <c r="AD348" i="8"/>
  <c r="AF348" i="8"/>
  <c r="AE347" i="8"/>
  <c r="AE348" i="8"/>
  <c r="AC203" i="8"/>
  <c r="AC178" i="8"/>
  <c r="AF203" i="8"/>
  <c r="AC186" i="8"/>
  <c r="AC169" i="8"/>
  <c r="AF173" i="8"/>
  <c r="AF178" i="8"/>
  <c r="AC180" i="8"/>
  <c r="AE186" i="8"/>
  <c r="AD182" i="8"/>
  <c r="AD180" i="8"/>
  <c r="AF186" i="8"/>
  <c r="AE182" i="8"/>
  <c r="AC182" i="8"/>
  <c r="AD138" i="8"/>
  <c r="AD155" i="8"/>
  <c r="AE131" i="8"/>
  <c r="AF142" i="8"/>
  <c r="AF155" i="8"/>
  <c r="AC154" i="8"/>
  <c r="AF148" i="8"/>
  <c r="AD130" i="8"/>
  <c r="AE152" i="8"/>
  <c r="AC141" i="8"/>
  <c r="AE63" i="8"/>
  <c r="AE80" i="8"/>
  <c r="AC73" i="8"/>
  <c r="AF80" i="8"/>
  <c r="AD60" i="8"/>
  <c r="AD80" i="8"/>
  <c r="AD92" i="8"/>
  <c r="AC94" i="8"/>
  <c r="AF100" i="8"/>
  <c r="AF95" i="8"/>
  <c r="AD94" i="8"/>
  <c r="AE100" i="8"/>
  <c r="AE73" i="8"/>
  <c r="AD73" i="8"/>
  <c r="AL40" i="8"/>
  <c r="AF40" i="8"/>
  <c r="AD377" i="8"/>
  <c r="AJ40" i="8"/>
  <c r="AC249" i="8"/>
  <c r="AF382" i="8"/>
  <c r="AI40" i="8"/>
  <c r="AF253" i="8"/>
  <c r="AC353" i="8"/>
  <c r="AF179" i="8"/>
  <c r="AD382" i="8"/>
  <c r="AF189" i="8"/>
  <c r="AE135" i="8"/>
  <c r="AE170" i="8"/>
  <c r="AC135" i="8"/>
  <c r="AC170" i="8"/>
  <c r="AC298" i="8"/>
  <c r="AD135" i="8"/>
  <c r="AD170" i="8"/>
  <c r="AC201" i="8"/>
  <c r="AE40" i="8"/>
  <c r="AN40" i="8"/>
  <c r="AE164" i="8"/>
  <c r="AD339" i="8"/>
  <c r="AF364" i="8"/>
  <c r="AF164" i="8"/>
  <c r="AC364" i="8"/>
  <c r="AE342" i="8"/>
  <c r="AD342" i="8"/>
  <c r="AE155" i="8"/>
  <c r="AK14" i="8"/>
  <c r="AC342" i="8"/>
  <c r="AJ45" i="8"/>
  <c r="AO13" i="8"/>
  <c r="AO47" i="8"/>
  <c r="AL13" i="8"/>
  <c r="AG47" i="8"/>
  <c r="AH13" i="8"/>
  <c r="AI5" i="8"/>
  <c r="AM47" i="8"/>
  <c r="AI47" i="8"/>
  <c r="AM5" i="8"/>
  <c r="AJ47" i="8"/>
  <c r="AD29" i="8"/>
  <c r="AJ14" i="8"/>
  <c r="AH45" i="8"/>
  <c r="AJ27" i="8"/>
  <c r="AJ29" i="8"/>
  <c r="AF14" i="8"/>
  <c r="AG14" i="8"/>
  <c r="AM45" i="8"/>
  <c r="AC45" i="8"/>
  <c r="AJ13" i="8"/>
  <c r="AH5" i="8"/>
  <c r="AF45" i="8"/>
  <c r="AN14" i="8"/>
  <c r="AI45" i="8"/>
  <c r="AC13" i="8"/>
  <c r="AH38" i="8"/>
  <c r="AF5" i="8"/>
  <c r="AL14" i="8"/>
  <c r="AH14" i="8"/>
  <c r="AD14" i="8"/>
  <c r="AP14" i="8"/>
  <c r="AI14" i="8"/>
  <c r="AO45" i="8"/>
  <c r="AO14" i="8"/>
  <c r="AF29" i="8"/>
  <c r="AP5" i="8"/>
  <c r="AI13" i="8"/>
  <c r="AK13" i="8"/>
  <c r="AG29" i="8"/>
  <c r="AL5" i="8"/>
  <c r="AE14" i="8"/>
  <c r="AN5" i="8"/>
  <c r="AJ5" i="8"/>
  <c r="AM14" i="8"/>
  <c r="AE13" i="8"/>
  <c r="AK29" i="8"/>
  <c r="AN13" i="8"/>
  <c r="AM13" i="8"/>
  <c r="AP45" i="8"/>
  <c r="AN45" i="8"/>
  <c r="AD45" i="8"/>
  <c r="AK45" i="8"/>
  <c r="AO5" i="8"/>
  <c r="AP13" i="8"/>
  <c r="AH29" i="8"/>
  <c r="AC47" i="8"/>
  <c r="AH47" i="8"/>
  <c r="AP47" i="8"/>
  <c r="AK47" i="8"/>
  <c r="AL47" i="8"/>
  <c r="AD47" i="8"/>
  <c r="AF47" i="8"/>
  <c r="AN47" i="8"/>
  <c r="AL45" i="8"/>
  <c r="AG5" i="8"/>
  <c r="AE45" i="8"/>
  <c r="AF13" i="8"/>
  <c r="AE5" i="8"/>
  <c r="AD5" i="8"/>
  <c r="AK5" i="8"/>
  <c r="AC138" i="8"/>
  <c r="AD136" i="8"/>
  <c r="AC189" i="8"/>
  <c r="AC148" i="8"/>
  <c r="AC92" i="8"/>
  <c r="AD201" i="8"/>
  <c r="AE148" i="8"/>
  <c r="AC382" i="8"/>
  <c r="AE372" i="8"/>
  <c r="AE96" i="8"/>
  <c r="AF79" i="8"/>
  <c r="AF201" i="8"/>
  <c r="AC96" i="8"/>
  <c r="AD96" i="8"/>
  <c r="AE189" i="8"/>
  <c r="AE139" i="8"/>
  <c r="AF138" i="8"/>
  <c r="AI38" i="8"/>
  <c r="AD293" i="8"/>
  <c r="AE38" i="8"/>
  <c r="AF358" i="8"/>
  <c r="AE358" i="8"/>
  <c r="AC21" i="8"/>
  <c r="AK21" i="8"/>
  <c r="AN21" i="8"/>
  <c r="AG21" i="8"/>
  <c r="AO21" i="8"/>
  <c r="AM21" i="8"/>
  <c r="AE21" i="8"/>
  <c r="AI21" i="8"/>
  <c r="AH21" i="8"/>
  <c r="AD21" i="8"/>
  <c r="AJ21" i="8"/>
  <c r="AF21" i="8"/>
  <c r="AL21" i="8"/>
  <c r="AP21" i="8"/>
  <c r="AD62" i="8"/>
  <c r="AF62" i="8"/>
  <c r="AD208" i="8"/>
  <c r="AD380" i="8"/>
  <c r="AD362" i="8"/>
  <c r="AE357" i="8"/>
  <c r="AF369" i="8"/>
  <c r="AF233" i="8"/>
  <c r="AO27" i="8"/>
  <c r="AF60" i="8"/>
  <c r="AE60" i="8"/>
  <c r="AC38" i="8"/>
  <c r="AL38" i="8"/>
  <c r="AO38" i="8"/>
  <c r="AN38" i="8"/>
  <c r="AP38" i="8"/>
  <c r="AM38" i="8"/>
  <c r="AG38" i="8"/>
  <c r="AK38" i="8"/>
  <c r="AD38" i="8"/>
  <c r="AJ38" i="8"/>
  <c r="AC164" i="8"/>
  <c r="AC297" i="8"/>
  <c r="AD357" i="8"/>
  <c r="AE167" i="8"/>
  <c r="AC369" i="8"/>
  <c r="AF70" i="8"/>
  <c r="AF27" i="8"/>
  <c r="AE76" i="8"/>
  <c r="AC29" i="8"/>
  <c r="AL29" i="8"/>
  <c r="AI29" i="8"/>
  <c r="AN29" i="8"/>
  <c r="AP29" i="8"/>
  <c r="AM29" i="8"/>
  <c r="AE29" i="8"/>
  <c r="AD345" i="8"/>
  <c r="AC357" i="8"/>
  <c r="AD167" i="8"/>
  <c r="AE369" i="8"/>
  <c r="AC99" i="8"/>
  <c r="AC62" i="8"/>
  <c r="AD83" i="8"/>
  <c r="AE83" i="8"/>
  <c r="AF83" i="8"/>
  <c r="AD27" i="8"/>
  <c r="AL27" i="8"/>
  <c r="AG27" i="8"/>
  <c r="AM27" i="8"/>
  <c r="AN27" i="8"/>
  <c r="AH27" i="8"/>
  <c r="AK27" i="8"/>
  <c r="AP27" i="8"/>
  <c r="AE27" i="8"/>
  <c r="AI27" i="8"/>
  <c r="AC23" i="8"/>
  <c r="AF23" i="8"/>
  <c r="AE23" i="8"/>
  <c r="AG23" i="8"/>
  <c r="AM23" i="8"/>
  <c r="AO23" i="8"/>
  <c r="AH23" i="8"/>
  <c r="AD23" i="8"/>
  <c r="AK23" i="8"/>
  <c r="AJ23" i="8"/>
  <c r="AN23" i="8"/>
  <c r="AI23" i="8"/>
  <c r="AL23" i="8"/>
  <c r="AP23" i="8"/>
  <c r="AC301" i="8"/>
  <c r="AD290" i="8"/>
  <c r="AF254" i="8"/>
  <c r="AF352" i="8"/>
  <c r="AE352" i="8"/>
  <c r="AD352" i="8"/>
  <c r="AD254" i="8"/>
  <c r="AF372" i="8"/>
  <c r="AF153" i="8"/>
  <c r="AC63" i="8"/>
  <c r="AF56" i="8"/>
  <c r="AE56" i="8"/>
  <c r="AD58" i="8"/>
  <c r="AF58" i="8"/>
  <c r="AE58" i="8"/>
  <c r="AC58" i="8"/>
  <c r="AD59" i="8"/>
  <c r="AF59" i="8"/>
  <c r="AE59" i="8"/>
  <c r="AC59" i="8"/>
  <c r="AD74" i="8"/>
  <c r="AE74" i="8"/>
  <c r="AC74" i="8"/>
  <c r="AF74" i="8"/>
  <c r="AE75" i="8"/>
  <c r="AF75" i="8"/>
  <c r="AE55" i="8"/>
  <c r="AF55" i="8"/>
  <c r="AC57" i="8"/>
  <c r="AF71" i="8"/>
  <c r="AE71" i="8"/>
  <c r="AD81" i="8"/>
  <c r="AC81" i="8"/>
  <c r="AF81" i="8"/>
  <c r="AE81" i="8"/>
  <c r="AF82" i="8"/>
  <c r="AE82" i="8"/>
  <c r="AD82" i="8"/>
  <c r="AC72" i="8"/>
  <c r="AE79" i="8"/>
  <c r="AF88" i="8"/>
  <c r="AE88" i="8"/>
  <c r="AC79" i="8"/>
  <c r="AD63" i="8"/>
  <c r="AD86" i="8"/>
  <c r="AF86" i="8"/>
  <c r="AE86" i="8"/>
  <c r="AC86" i="8"/>
  <c r="AE64" i="8"/>
  <c r="AE72" i="8"/>
  <c r="AC65" i="8"/>
  <c r="AC71" i="8"/>
  <c r="AD56" i="8"/>
  <c r="AD85" i="8"/>
  <c r="AF67" i="8"/>
  <c r="AC64" i="8"/>
  <c r="AD87" i="8"/>
  <c r="AD72" i="8"/>
  <c r="AF93" i="8"/>
  <c r="AC93" i="8"/>
  <c r="AC102" i="8"/>
  <c r="AE102" i="8"/>
  <c r="AD77" i="8"/>
  <c r="AC77" i="8"/>
  <c r="AE77" i="8"/>
  <c r="AF77" i="8"/>
  <c r="AE57" i="8"/>
  <c r="AD57" i="8"/>
  <c r="AC56" i="8"/>
  <c r="AD71" i="8"/>
  <c r="AE65" i="8"/>
  <c r="AC67" i="8"/>
  <c r="AE87" i="8"/>
  <c r="AC88" i="8"/>
  <c r="AC66" i="8"/>
  <c r="AC55" i="8"/>
  <c r="AD65" i="8"/>
  <c r="AE173" i="8"/>
  <c r="AD275" i="8"/>
  <c r="AC32" i="8"/>
  <c r="AJ32" i="8"/>
  <c r="AD32" i="8"/>
  <c r="AE32" i="8"/>
  <c r="AK32" i="8"/>
  <c r="AI32" i="8"/>
  <c r="AG32" i="8"/>
  <c r="AO32" i="8"/>
  <c r="AM32" i="8"/>
  <c r="AH32" i="8"/>
  <c r="AL32" i="8"/>
  <c r="AP32" i="8"/>
  <c r="AF32" i="8"/>
  <c r="AN32" i="8"/>
  <c r="AC35" i="8"/>
  <c r="AK35" i="8"/>
  <c r="AN35" i="8"/>
  <c r="AI35" i="8"/>
  <c r="AE35" i="8"/>
  <c r="AF35" i="8"/>
  <c r="AP35" i="8"/>
  <c r="AJ35" i="8"/>
  <c r="AL35" i="8"/>
  <c r="AD35" i="8"/>
  <c r="AH35" i="8"/>
  <c r="AG35" i="8"/>
  <c r="AM35" i="8"/>
  <c r="AO35" i="8"/>
  <c r="AD229" i="8"/>
  <c r="AC229" i="8"/>
  <c r="AE229" i="8"/>
  <c r="AF229" i="8"/>
  <c r="AC253" i="8"/>
  <c r="AE253" i="8"/>
  <c r="AD224" i="8"/>
  <c r="AE224" i="8"/>
  <c r="AF224" i="8"/>
  <c r="AC224" i="8"/>
  <c r="AD250" i="8"/>
  <c r="AF250" i="8"/>
  <c r="AE250" i="8"/>
  <c r="AD221" i="8"/>
  <c r="AC221" i="8"/>
  <c r="AF221" i="8"/>
  <c r="AE221" i="8"/>
  <c r="AC207" i="8"/>
  <c r="AE207" i="8"/>
  <c r="AC211" i="8"/>
  <c r="AF211" i="8"/>
  <c r="AD211" i="8"/>
  <c r="AE211" i="8"/>
  <c r="AD172" i="8"/>
  <c r="AF172" i="8"/>
  <c r="AD299" i="8"/>
  <c r="AF299" i="8"/>
  <c r="AE299" i="8"/>
  <c r="AE281" i="8"/>
  <c r="AF281" i="8"/>
  <c r="AE176" i="8"/>
  <c r="AF176" i="8"/>
  <c r="AC176" i="8"/>
  <c r="AD176" i="8"/>
  <c r="AD194" i="8"/>
  <c r="AC194" i="8"/>
  <c r="AD232" i="8"/>
  <c r="AE232" i="8"/>
  <c r="AF232" i="8"/>
  <c r="AF174" i="8"/>
  <c r="AD174" i="8"/>
  <c r="AE174" i="8"/>
  <c r="AC174" i="8"/>
  <c r="AD220" i="8"/>
  <c r="AE220" i="8"/>
  <c r="AC220" i="8"/>
  <c r="AF220" i="8"/>
  <c r="AD244" i="8"/>
  <c r="AF244" i="8"/>
  <c r="AC244" i="8"/>
  <c r="AE244" i="8"/>
  <c r="AC145" i="8"/>
  <c r="AE195" i="8"/>
  <c r="AD262" i="8"/>
  <c r="AE262" i="8"/>
  <c r="AC262" i="8"/>
  <c r="AF262" i="8"/>
  <c r="AD235" i="8"/>
  <c r="AF235" i="8"/>
  <c r="AC235" i="8"/>
  <c r="AE235" i="8"/>
  <c r="AD251" i="8"/>
  <c r="AF251" i="8"/>
  <c r="AE251" i="8"/>
  <c r="AC251" i="8"/>
  <c r="AC179" i="8"/>
  <c r="AD179" i="8"/>
  <c r="AF204" i="8"/>
  <c r="AD204" i="8"/>
  <c r="AC204" i="8"/>
  <c r="AE204" i="8"/>
  <c r="AD292" i="8"/>
  <c r="AE292" i="8"/>
  <c r="AF292" i="8"/>
  <c r="AC48" i="8"/>
  <c r="AN48" i="8"/>
  <c r="AJ48" i="8"/>
  <c r="AL48" i="8"/>
  <c r="AH48" i="8"/>
  <c r="AP48" i="8"/>
  <c r="AK48" i="8"/>
  <c r="AI48" i="8"/>
  <c r="AG48" i="8"/>
  <c r="AO48" i="8"/>
  <c r="AF48" i="8"/>
  <c r="AD48" i="8"/>
  <c r="AM48" i="8"/>
  <c r="AE48" i="8"/>
  <c r="AD219" i="8"/>
  <c r="AF219" i="8"/>
  <c r="AE219" i="8"/>
  <c r="AC219" i="8"/>
  <c r="AD295" i="8"/>
  <c r="AC295" i="8"/>
  <c r="AF295" i="8"/>
  <c r="AE295" i="8"/>
  <c r="AE236" i="8"/>
  <c r="AD145" i="8"/>
  <c r="AC195" i="8"/>
  <c r="AC19" i="8"/>
  <c r="AG19" i="8"/>
  <c r="AN19" i="8"/>
  <c r="AE19" i="8"/>
  <c r="AH19" i="8"/>
  <c r="AD19" i="8"/>
  <c r="AM19" i="8"/>
  <c r="AJ19" i="8"/>
  <c r="AP19" i="8"/>
  <c r="AO19" i="8"/>
  <c r="AI19" i="8"/>
  <c r="AK19" i="8"/>
  <c r="AL19" i="8"/>
  <c r="AF19" i="8"/>
  <c r="AC340" i="8"/>
  <c r="AD340" i="8"/>
  <c r="AD226" i="8"/>
  <c r="AF226" i="8"/>
  <c r="AE226" i="8"/>
  <c r="AF241" i="8"/>
  <c r="AE241" i="8"/>
  <c r="AD320" i="8"/>
  <c r="AE320" i="8"/>
  <c r="AC320" i="8"/>
  <c r="AF320" i="8"/>
  <c r="AD177" i="8"/>
  <c r="AD383" i="8"/>
  <c r="AC190" i="8"/>
  <c r="AC33" i="8"/>
  <c r="AO33" i="8"/>
  <c r="AJ33" i="8"/>
  <c r="AE33" i="8"/>
  <c r="AF33" i="8"/>
  <c r="AD33" i="8"/>
  <c r="AH33" i="8"/>
  <c r="AI33" i="8"/>
  <c r="AG33" i="8"/>
  <c r="AP33" i="8"/>
  <c r="AL33" i="8"/>
  <c r="AM33" i="8"/>
  <c r="AN33" i="8"/>
  <c r="AK33" i="8"/>
  <c r="AD264" i="8"/>
  <c r="AF264" i="8"/>
  <c r="AC264" i="8"/>
  <c r="AE264" i="8"/>
  <c r="AE245" i="8"/>
  <c r="AC245" i="8"/>
  <c r="AD260" i="8"/>
  <c r="AC260" i="8"/>
  <c r="AF260" i="8"/>
  <c r="AE260" i="8"/>
  <c r="AC233" i="8"/>
  <c r="AE233" i="8"/>
  <c r="AE257" i="8"/>
  <c r="AF257" i="8"/>
  <c r="AD287" i="8"/>
  <c r="AE287" i="8"/>
  <c r="AF287" i="8"/>
  <c r="AC177" i="8"/>
  <c r="AD190" i="8"/>
  <c r="AF110" i="8"/>
  <c r="AC275" i="8"/>
  <c r="AC8" i="8"/>
  <c r="AD8" i="8"/>
  <c r="AG8" i="8"/>
  <c r="AK8" i="8"/>
  <c r="AI8" i="8"/>
  <c r="AF8" i="8"/>
  <c r="AE8" i="8"/>
  <c r="AP8" i="8"/>
  <c r="AH8" i="8"/>
  <c r="AN8" i="8"/>
  <c r="AL8" i="8"/>
  <c r="AO8" i="8"/>
  <c r="AJ8" i="8"/>
  <c r="AM8" i="8"/>
  <c r="AD256" i="8"/>
  <c r="AF256" i="8"/>
  <c r="AE256" i="8"/>
  <c r="AD237" i="8"/>
  <c r="AC237" i="8"/>
  <c r="AF237" i="8"/>
  <c r="AE237" i="8"/>
  <c r="AF252" i="8"/>
  <c r="AE252" i="8"/>
  <c r="AD223" i="8"/>
  <c r="AF223" i="8"/>
  <c r="AE223" i="8"/>
  <c r="AC223" i="8"/>
  <c r="AD248" i="8"/>
  <c r="AE248" i="8"/>
  <c r="AF248" i="8"/>
  <c r="AC248" i="8"/>
  <c r="AD315" i="8"/>
  <c r="AE315" i="8"/>
  <c r="AC315" i="8"/>
  <c r="AF315" i="8"/>
  <c r="AF113" i="8"/>
  <c r="AC232" i="8"/>
  <c r="AE275" i="8"/>
  <c r="AC26" i="8"/>
  <c r="AK26" i="8"/>
  <c r="AE26" i="8"/>
  <c r="AH26" i="8"/>
  <c r="AP26" i="8"/>
  <c r="AF26" i="8"/>
  <c r="AL26" i="8"/>
  <c r="AD26" i="8"/>
  <c r="AI26" i="8"/>
  <c r="AJ26" i="8"/>
  <c r="AM26" i="8"/>
  <c r="AN26" i="8"/>
  <c r="AO26" i="8"/>
  <c r="AG26" i="8"/>
  <c r="AF247" i="8"/>
  <c r="AE247" i="8"/>
  <c r="AF227" i="8"/>
  <c r="AC227" i="8"/>
  <c r="AE242" i="8"/>
  <c r="AF242" i="8"/>
  <c r="AE266" i="8"/>
  <c r="AC266" i="8"/>
  <c r="AD240" i="8"/>
  <c r="AC240" i="8"/>
  <c r="AF240" i="8"/>
  <c r="AE240" i="8"/>
  <c r="AD308" i="8"/>
  <c r="AC308" i="8"/>
  <c r="AF308" i="8"/>
  <c r="AE308" i="8"/>
  <c r="AC173" i="8"/>
  <c r="AC15" i="8"/>
  <c r="AL15" i="8"/>
  <c r="AF15" i="8"/>
  <c r="AG15" i="8"/>
  <c r="AD15" i="8"/>
  <c r="AM15" i="8"/>
  <c r="AK15" i="8"/>
  <c r="AI15" i="8"/>
  <c r="AN15" i="8"/>
  <c r="AJ15" i="8"/>
  <c r="AH15" i="8"/>
  <c r="AO15" i="8"/>
  <c r="AP15" i="8"/>
  <c r="AE15" i="8"/>
  <c r="AC20" i="8"/>
  <c r="AM20" i="8"/>
  <c r="AH20" i="8"/>
  <c r="AK20" i="8"/>
  <c r="AF20" i="8"/>
  <c r="AP20" i="8"/>
  <c r="AD20" i="8"/>
  <c r="AN20" i="8"/>
  <c r="AJ20" i="8"/>
  <c r="AG20" i="8"/>
  <c r="AL20" i="8"/>
  <c r="AO20" i="8"/>
  <c r="AE20" i="8"/>
  <c r="AI20" i="8"/>
  <c r="AC42" i="8"/>
  <c r="AD42" i="8"/>
  <c r="AH42" i="8"/>
  <c r="AF42" i="8"/>
  <c r="AN42" i="8"/>
  <c r="AG42" i="8"/>
  <c r="AK42" i="8"/>
  <c r="AJ42" i="8"/>
  <c r="AM42" i="8"/>
  <c r="AE42" i="8"/>
  <c r="AL42" i="8"/>
  <c r="AI42" i="8"/>
  <c r="AO42" i="8"/>
  <c r="AP42" i="8"/>
  <c r="AE239" i="8"/>
  <c r="AF239" i="8"/>
  <c r="AC261" i="8"/>
  <c r="AE261" i="8"/>
  <c r="AD258" i="8"/>
  <c r="AC258" i="8"/>
  <c r="AF258" i="8"/>
  <c r="AE258" i="8"/>
  <c r="AF230" i="8"/>
  <c r="AE230" i="8"/>
  <c r="AD187" i="8"/>
  <c r="AE187" i="8"/>
  <c r="AD278" i="8"/>
  <c r="AF278" i="8"/>
  <c r="AE278" i="8"/>
  <c r="AD312" i="8"/>
  <c r="AC312" i="8"/>
  <c r="AE312" i="8"/>
  <c r="AF312" i="8"/>
  <c r="AD317" i="8"/>
  <c r="AF317" i="8"/>
  <c r="AE317" i="8"/>
  <c r="AC317" i="8"/>
  <c r="AD283" i="8"/>
  <c r="AF283" i="8"/>
  <c r="AE283" i="8"/>
  <c r="AC283" i="8"/>
  <c r="AC351" i="8"/>
  <c r="AF351" i="8"/>
  <c r="AE351" i="8"/>
  <c r="AD351" i="8"/>
  <c r="AC49" i="8"/>
  <c r="AH49" i="8"/>
  <c r="AJ49" i="8"/>
  <c r="AN49" i="8"/>
  <c r="AI49" i="8"/>
  <c r="AG49" i="8"/>
  <c r="AE49" i="8"/>
  <c r="AP49" i="8"/>
  <c r="AF49" i="8"/>
  <c r="AK49" i="8"/>
  <c r="AO49" i="8"/>
  <c r="AL49" i="8"/>
  <c r="AD49" i="8"/>
  <c r="AM49" i="8"/>
  <c r="AF361" i="8"/>
  <c r="AE361" i="8"/>
  <c r="AC17" i="8"/>
  <c r="AN17" i="8"/>
  <c r="AG17" i="8"/>
  <c r="AI17" i="8"/>
  <c r="AD17" i="8"/>
  <c r="AF17" i="8"/>
  <c r="AE17" i="8"/>
  <c r="AP17" i="8"/>
  <c r="AJ17" i="8"/>
  <c r="AM17" i="8"/>
  <c r="AK17" i="8"/>
  <c r="AL17" i="8"/>
  <c r="AO17" i="8"/>
  <c r="AH17" i="8"/>
  <c r="AD300" i="8"/>
  <c r="AC300" i="8"/>
  <c r="AE300" i="8"/>
  <c r="AF300" i="8"/>
  <c r="AF362" i="8"/>
  <c r="AE362" i="8"/>
  <c r="AC24" i="8"/>
  <c r="AD24" i="8"/>
  <c r="AK24" i="8"/>
  <c r="AG24" i="8"/>
  <c r="AI24" i="8"/>
  <c r="AP24" i="8"/>
  <c r="AE24" i="8"/>
  <c r="AF24" i="8"/>
  <c r="AO24" i="8"/>
  <c r="AN24" i="8"/>
  <c r="AM24" i="8"/>
  <c r="AL24" i="8"/>
  <c r="AJ24" i="8"/>
  <c r="AH24" i="8"/>
  <c r="AD286" i="8"/>
  <c r="AC286" i="8"/>
  <c r="AE286" i="8"/>
  <c r="AF286" i="8"/>
  <c r="AF379" i="8"/>
  <c r="AE379" i="8"/>
  <c r="AC379" i="8"/>
  <c r="AD379" i="8"/>
  <c r="AC46" i="8"/>
  <c r="AL46" i="8"/>
  <c r="AF46" i="8"/>
  <c r="AI46" i="8"/>
  <c r="AE46" i="8"/>
  <c r="AK46" i="8"/>
  <c r="AJ46" i="8"/>
  <c r="AN46" i="8"/>
  <c r="AO46" i="8"/>
  <c r="AD46" i="8"/>
  <c r="AM46" i="8"/>
  <c r="AG46" i="8"/>
  <c r="AP46" i="8"/>
  <c r="AH46" i="8"/>
  <c r="AC344" i="8"/>
  <c r="AE344" i="8"/>
  <c r="AD344" i="8"/>
  <c r="AF344" i="8"/>
  <c r="AF193" i="8"/>
  <c r="AE193" i="8"/>
  <c r="AC130" i="8"/>
  <c r="AE130" i="8"/>
  <c r="AD129" i="8"/>
  <c r="AC129" i="8"/>
  <c r="AF129" i="8"/>
  <c r="AD111" i="8"/>
  <c r="AF111" i="8"/>
  <c r="AC111" i="8"/>
  <c r="AE111" i="8"/>
  <c r="AD133" i="8"/>
  <c r="AC133" i="8"/>
  <c r="AF133" i="8"/>
  <c r="AE133" i="8"/>
  <c r="AD132" i="8"/>
  <c r="AE132" i="8"/>
  <c r="AF132" i="8"/>
  <c r="AC132" i="8"/>
  <c r="AD120" i="8"/>
  <c r="AC120" i="8"/>
  <c r="AE120" i="8"/>
  <c r="AF120" i="8"/>
  <c r="AC22" i="8"/>
  <c r="AE22" i="8"/>
  <c r="AH22" i="8"/>
  <c r="AN22" i="8"/>
  <c r="AL22" i="8"/>
  <c r="AM22" i="8"/>
  <c r="AJ22" i="8"/>
  <c r="AI22" i="8"/>
  <c r="AG22" i="8"/>
  <c r="AO22" i="8"/>
  <c r="AK22" i="8"/>
  <c r="AD22" i="8"/>
  <c r="AP22" i="8"/>
  <c r="AF22" i="8"/>
  <c r="AD294" i="8"/>
  <c r="AC294" i="8"/>
  <c r="AE294" i="8"/>
  <c r="AF294" i="8"/>
  <c r="AD274" i="8"/>
  <c r="AC274" i="8"/>
  <c r="AE274" i="8"/>
  <c r="AF274" i="8"/>
  <c r="AF350" i="8"/>
  <c r="AE350" i="8"/>
  <c r="AE125" i="8"/>
  <c r="AF125" i="8"/>
  <c r="AD118" i="8"/>
  <c r="AE118" i="8"/>
  <c r="AF118" i="8"/>
  <c r="AC118" i="8"/>
  <c r="AD122" i="8"/>
  <c r="AC122" i="8"/>
  <c r="AE122" i="8"/>
  <c r="AF122" i="8"/>
  <c r="AD121" i="8"/>
  <c r="AC121" i="8"/>
  <c r="AF121" i="8"/>
  <c r="AE121" i="8"/>
  <c r="AE290" i="8"/>
  <c r="AF290" i="8"/>
  <c r="AD356" i="8"/>
  <c r="AC356" i="8"/>
  <c r="AF366" i="8"/>
  <c r="AE366" i="8"/>
  <c r="AD225" i="8"/>
  <c r="AF225" i="8"/>
  <c r="AC225" i="8"/>
  <c r="AE225" i="8"/>
  <c r="AD307" i="8"/>
  <c r="AF307" i="8"/>
  <c r="AE307" i="8"/>
  <c r="AC30" i="8"/>
  <c r="AJ30" i="8"/>
  <c r="AP30" i="8"/>
  <c r="AF30" i="8"/>
  <c r="AK30" i="8"/>
  <c r="AL30" i="8"/>
  <c r="AH30" i="8"/>
  <c r="AM30" i="8"/>
  <c r="AG30" i="8"/>
  <c r="AE30" i="8"/>
  <c r="AO30" i="8"/>
  <c r="AD30" i="8"/>
  <c r="AI30" i="8"/>
  <c r="AN30" i="8"/>
  <c r="AC350" i="8"/>
  <c r="AE356" i="8"/>
  <c r="AC361" i="8"/>
  <c r="AC372" i="8"/>
  <c r="AC355" i="8"/>
  <c r="AF355" i="8"/>
  <c r="AE355" i="8"/>
  <c r="AF298" i="8"/>
  <c r="AE298" i="8"/>
  <c r="AC376" i="8"/>
  <c r="AF376" i="8"/>
  <c r="AE376" i="8"/>
  <c r="AF277" i="8"/>
  <c r="AE277" i="8"/>
  <c r="AD371" i="8"/>
  <c r="AF371" i="8"/>
  <c r="AE371" i="8"/>
  <c r="AC371" i="8"/>
  <c r="AC28" i="8"/>
  <c r="AF28" i="8"/>
  <c r="AM28" i="8"/>
  <c r="AD28" i="8"/>
  <c r="AK28" i="8"/>
  <c r="AL28" i="8"/>
  <c r="AJ28" i="8"/>
  <c r="AH28" i="8"/>
  <c r="AN28" i="8"/>
  <c r="AP28" i="8"/>
  <c r="AG28" i="8"/>
  <c r="AE28" i="8"/>
  <c r="AI28" i="8"/>
  <c r="AO28" i="8"/>
  <c r="AD231" i="8"/>
  <c r="AF231" i="8"/>
  <c r="AE231" i="8"/>
  <c r="AC231" i="8"/>
  <c r="AD313" i="8"/>
  <c r="AC313" i="8"/>
  <c r="AE313" i="8"/>
  <c r="AF313" i="8"/>
  <c r="AC36" i="8"/>
  <c r="AF36" i="8"/>
  <c r="AD36" i="8"/>
  <c r="AO36" i="8"/>
  <c r="AJ36" i="8"/>
  <c r="AK36" i="8"/>
  <c r="AG36" i="8"/>
  <c r="AL36" i="8"/>
  <c r="AP36" i="8"/>
  <c r="AH36" i="8"/>
  <c r="AN36" i="8"/>
  <c r="AI36" i="8"/>
  <c r="AM36" i="8"/>
  <c r="AE36" i="8"/>
  <c r="AF301" i="8"/>
  <c r="AE301" i="8"/>
  <c r="AC7" i="8"/>
  <c r="AP7" i="8"/>
  <c r="AI7" i="8"/>
  <c r="AJ7" i="8"/>
  <c r="AD7" i="8"/>
  <c r="AH7" i="8"/>
  <c r="AK7" i="8"/>
  <c r="AG7" i="8"/>
  <c r="AF7" i="8"/>
  <c r="AN7" i="8"/>
  <c r="AE7" i="8"/>
  <c r="AL7" i="8"/>
  <c r="AM7" i="8"/>
  <c r="AO7" i="8"/>
  <c r="AD288" i="8"/>
  <c r="AC288" i="8"/>
  <c r="AF288" i="8"/>
  <c r="AE288" i="8"/>
  <c r="AF208" i="8"/>
  <c r="AC208" i="8"/>
  <c r="AE119" i="8"/>
  <c r="AF119" i="8"/>
  <c r="AD144" i="8"/>
  <c r="AC144" i="8"/>
  <c r="AF144" i="8"/>
  <c r="AE144" i="8"/>
  <c r="AE116" i="8"/>
  <c r="AC116" i="8"/>
  <c r="AF115" i="8"/>
  <c r="AE115" i="8"/>
  <c r="AD282" i="8"/>
  <c r="AC282" i="8"/>
  <c r="AE282" i="8"/>
  <c r="AF282" i="8"/>
  <c r="AC360" i="8"/>
  <c r="AF360" i="8"/>
  <c r="AE360" i="8"/>
  <c r="AD305" i="8"/>
  <c r="AC305" i="8"/>
  <c r="AE305" i="8"/>
  <c r="AF305" i="8"/>
  <c r="AC381" i="8"/>
  <c r="AF381" i="8"/>
  <c r="AE381" i="8"/>
  <c r="AD381" i="8"/>
  <c r="AD284" i="8"/>
  <c r="AE284" i="8"/>
  <c r="AF284" i="8"/>
  <c r="AF377" i="8"/>
  <c r="AE377" i="8"/>
  <c r="AC34" i="8"/>
  <c r="AE34" i="8"/>
  <c r="AL34" i="8"/>
  <c r="AJ34" i="8"/>
  <c r="AF34" i="8"/>
  <c r="AN34" i="8"/>
  <c r="AP34" i="8"/>
  <c r="AK34" i="8"/>
  <c r="AD34" i="8"/>
  <c r="AI34" i="8"/>
  <c r="AH34" i="8"/>
  <c r="AO34" i="8"/>
  <c r="AG34" i="8"/>
  <c r="AM34" i="8"/>
  <c r="AC236" i="8"/>
  <c r="AF236" i="8"/>
  <c r="AD321" i="8"/>
  <c r="AC321" i="8"/>
  <c r="AE321" i="8"/>
  <c r="AF321" i="8"/>
  <c r="AF383" i="8"/>
  <c r="AE383" i="8"/>
  <c r="AD314" i="8"/>
  <c r="AE314" i="8"/>
  <c r="AC314" i="8"/>
  <c r="AF314" i="8"/>
  <c r="AC12" i="8"/>
  <c r="AH12" i="8"/>
  <c r="AN12" i="8"/>
  <c r="AJ12" i="8"/>
  <c r="AK12" i="8"/>
  <c r="AD12" i="8"/>
  <c r="AG12" i="8"/>
  <c r="AL12" i="8"/>
  <c r="AM12" i="8"/>
  <c r="AP12" i="8"/>
  <c r="AO12" i="8"/>
  <c r="AE12" i="8"/>
  <c r="AI12" i="8"/>
  <c r="AF12" i="8"/>
  <c r="AD296" i="8"/>
  <c r="AC296" i="8"/>
  <c r="AE296" i="8"/>
  <c r="AF296" i="8"/>
  <c r="AC359" i="8"/>
  <c r="AD359" i="8"/>
  <c r="AF359" i="8"/>
  <c r="AE359" i="8"/>
  <c r="AD126" i="8"/>
  <c r="AE126" i="8"/>
  <c r="AC126" i="8"/>
  <c r="AF126" i="8"/>
  <c r="AC113" i="8"/>
  <c r="AE113" i="8"/>
  <c r="AE140" i="8"/>
  <c r="AD140" i="8"/>
  <c r="AF140" i="8"/>
  <c r="AC140" i="8"/>
  <c r="AC110" i="8"/>
  <c r="AE110" i="8"/>
  <c r="AD109" i="8"/>
  <c r="AC109" i="8"/>
  <c r="AF109" i="8"/>
  <c r="AE109" i="8"/>
  <c r="AD366" i="8"/>
  <c r="AD289" i="8"/>
  <c r="AC289" i="8"/>
  <c r="AF289" i="8"/>
  <c r="AE289" i="8"/>
  <c r="AF365" i="8"/>
  <c r="AE365" i="8"/>
  <c r="AD311" i="8"/>
  <c r="AC311" i="8"/>
  <c r="AE311" i="8"/>
  <c r="AF311" i="8"/>
  <c r="AC9" i="8"/>
  <c r="AJ9" i="8"/>
  <c r="AM9" i="8"/>
  <c r="AO9" i="8"/>
  <c r="AP9" i="8"/>
  <c r="AK9" i="8"/>
  <c r="AE9" i="8"/>
  <c r="AL9" i="8"/>
  <c r="AG9" i="8"/>
  <c r="AF9" i="8"/>
  <c r="AN9" i="8"/>
  <c r="AH9" i="8"/>
  <c r="AI9" i="8"/>
  <c r="AD9" i="8"/>
  <c r="AD291" i="8"/>
  <c r="AF291" i="8"/>
  <c r="AE291" i="8"/>
  <c r="AC291" i="8"/>
  <c r="AC44" i="8"/>
  <c r="AI44" i="8"/>
  <c r="AF44" i="8"/>
  <c r="AE44" i="8"/>
  <c r="AD44" i="8"/>
  <c r="AJ44" i="8"/>
  <c r="AK44" i="8"/>
  <c r="AM44" i="8"/>
  <c r="AO44" i="8"/>
  <c r="AN44" i="8"/>
  <c r="AG44" i="8"/>
  <c r="AP44" i="8"/>
  <c r="AH44" i="8"/>
  <c r="AL44" i="8"/>
  <c r="AC243" i="8"/>
  <c r="AE243" i="8"/>
  <c r="AE341" i="8"/>
  <c r="AF341" i="8"/>
  <c r="AC25" i="8"/>
  <c r="AD25" i="8"/>
  <c r="AN25" i="8"/>
  <c r="AI25" i="8"/>
  <c r="AP25" i="8"/>
  <c r="AE25" i="8"/>
  <c r="AH25" i="8"/>
  <c r="AJ25" i="8"/>
  <c r="AM25" i="8"/>
  <c r="AL25" i="8"/>
  <c r="AF25" i="8"/>
  <c r="AK25" i="8"/>
  <c r="AO25" i="8"/>
  <c r="AG25" i="8"/>
  <c r="AD303" i="8"/>
  <c r="AC303" i="8"/>
  <c r="AE303" i="8"/>
  <c r="AF303" i="8"/>
  <c r="AD147" i="8"/>
  <c r="AE147" i="8"/>
  <c r="AC147" i="8"/>
  <c r="AF147" i="8"/>
  <c r="AD149" i="8"/>
  <c r="AE149" i="8"/>
  <c r="AC149" i="8"/>
  <c r="AF149" i="8"/>
  <c r="AE153" i="8"/>
  <c r="AC153" i="8"/>
  <c r="AD134" i="8"/>
  <c r="AF134" i="8"/>
  <c r="AE134" i="8"/>
  <c r="AC134" i="8"/>
  <c r="AC156" i="8"/>
  <c r="AE156" i="8"/>
  <c r="AF156" i="8"/>
  <c r="AC366" i="8"/>
  <c r="AF345" i="8"/>
  <c r="AF167" i="8"/>
  <c r="AE297" i="8"/>
  <c r="AF297" i="8"/>
  <c r="AC370" i="8"/>
  <c r="AF370" i="8"/>
  <c r="AE370" i="8"/>
  <c r="AD370" i="8"/>
  <c r="AD318" i="8"/>
  <c r="AF318" i="8"/>
  <c r="AC318" i="8"/>
  <c r="AE318" i="8"/>
  <c r="AC16" i="8"/>
  <c r="AP16" i="8"/>
  <c r="AM16" i="8"/>
  <c r="AH16" i="8"/>
  <c r="AD16" i="8"/>
  <c r="AL16" i="8"/>
  <c r="AN16" i="8"/>
  <c r="AJ16" i="8"/>
  <c r="AK16" i="8"/>
  <c r="AE16" i="8"/>
  <c r="AO16" i="8"/>
  <c r="AF16" i="8"/>
  <c r="AG16" i="8"/>
  <c r="AI16" i="8"/>
  <c r="AC306" i="8"/>
  <c r="AE306" i="8"/>
  <c r="AF306" i="8"/>
  <c r="AC50" i="8"/>
  <c r="AG50" i="8"/>
  <c r="AK50" i="8"/>
  <c r="AP50" i="8"/>
  <c r="AJ50" i="8"/>
  <c r="AI50" i="8"/>
  <c r="AH50" i="8"/>
  <c r="AF50" i="8"/>
  <c r="AE50" i="8"/>
  <c r="AL50" i="8"/>
  <c r="AM50" i="8"/>
  <c r="AO50" i="8"/>
  <c r="AN50" i="8"/>
  <c r="AD50" i="8"/>
  <c r="AE249" i="8"/>
  <c r="AF249" i="8"/>
  <c r="AC6" i="8"/>
  <c r="AF6" i="8"/>
  <c r="AO6" i="8"/>
  <c r="AL6" i="8"/>
  <c r="AG6" i="8"/>
  <c r="AN6" i="8"/>
  <c r="AP6" i="8"/>
  <c r="AD6" i="8"/>
  <c r="AK6" i="8"/>
  <c r="AE6" i="8"/>
  <c r="AJ6" i="8"/>
  <c r="AM6" i="8"/>
  <c r="AH6" i="8"/>
  <c r="AI6" i="8"/>
  <c r="AC31" i="8"/>
  <c r="AF31" i="8"/>
  <c r="AG31" i="8"/>
  <c r="AK31" i="8"/>
  <c r="AL31" i="8"/>
  <c r="AH31" i="8"/>
  <c r="AM31" i="8"/>
  <c r="AE31" i="8"/>
  <c r="AP31" i="8"/>
  <c r="AD31" i="8"/>
  <c r="AO31" i="8"/>
  <c r="AN31" i="8"/>
  <c r="AJ31" i="8"/>
  <c r="AI31" i="8"/>
  <c r="AF309" i="8"/>
  <c r="AE309" i="8"/>
  <c r="AD146" i="8"/>
  <c r="AC146" i="8"/>
  <c r="AE146" i="8"/>
  <c r="AF146" i="8"/>
  <c r="AD128" i="8"/>
  <c r="AE128" i="8"/>
  <c r="AC128" i="8"/>
  <c r="AF128" i="8"/>
  <c r="AD127" i="8"/>
  <c r="AC127" i="8"/>
  <c r="AF127" i="8"/>
  <c r="AE127" i="8"/>
  <c r="AD137" i="8"/>
  <c r="AF137" i="8"/>
  <c r="AE137" i="8"/>
  <c r="AC137" i="8"/>
  <c r="AD304" i="8"/>
  <c r="AC304" i="8"/>
  <c r="AE304" i="8"/>
  <c r="AF304" i="8"/>
  <c r="AC375" i="8"/>
  <c r="AD375" i="8"/>
  <c r="AF375" i="8"/>
  <c r="AE375" i="8"/>
  <c r="AC338" i="8"/>
  <c r="AD338" i="8"/>
  <c r="AE338" i="8"/>
  <c r="AF338" i="8"/>
  <c r="AC39" i="8"/>
  <c r="AO39" i="8"/>
  <c r="AE39" i="8"/>
  <c r="AK39" i="8"/>
  <c r="AL39" i="8"/>
  <c r="AM39" i="8"/>
  <c r="AG39" i="8"/>
  <c r="AP39" i="8"/>
  <c r="AN39" i="8"/>
  <c r="AH39" i="8"/>
  <c r="AF39" i="8"/>
  <c r="AI39" i="8"/>
  <c r="AD39" i="8"/>
  <c r="AJ39" i="8"/>
  <c r="AD319" i="8"/>
  <c r="AC319" i="8"/>
  <c r="AF319" i="8"/>
  <c r="AE319" i="8"/>
  <c r="AC4" i="8"/>
  <c r="AF4" i="8"/>
  <c r="AM4" i="8"/>
  <c r="AK4" i="8"/>
  <c r="AJ4" i="8"/>
  <c r="AD4" i="8"/>
  <c r="AL4" i="8"/>
  <c r="AO4" i="8"/>
  <c r="AG4" i="8"/>
  <c r="AI4" i="8"/>
  <c r="AN4" i="8"/>
  <c r="AE4" i="8"/>
  <c r="AP4" i="8"/>
  <c r="AH4" i="8"/>
  <c r="AD279" i="8"/>
  <c r="AC279" i="8"/>
  <c r="AF279" i="8"/>
  <c r="AE279" i="8"/>
  <c r="AF353" i="8"/>
  <c r="AE353" i="8"/>
  <c r="AC11" i="8"/>
  <c r="AD11" i="8"/>
  <c r="AF11" i="8"/>
  <c r="AE11" i="8"/>
  <c r="AH11" i="8"/>
  <c r="AP11" i="8"/>
  <c r="AK11" i="8"/>
  <c r="AN11" i="8"/>
  <c r="AM11" i="8"/>
  <c r="AJ11" i="8"/>
  <c r="AL11" i="8"/>
  <c r="AG11" i="8"/>
  <c r="AO11" i="8"/>
  <c r="AI11" i="8"/>
  <c r="AD363" i="8"/>
  <c r="AF363" i="8"/>
  <c r="AE363" i="8"/>
  <c r="AC363" i="8"/>
  <c r="AC37" i="8"/>
  <c r="AJ37" i="8"/>
  <c r="AG37" i="8"/>
  <c r="AF37" i="8"/>
  <c r="AN37" i="8"/>
  <c r="AP37" i="8"/>
  <c r="AI37" i="8"/>
  <c r="AK37" i="8"/>
  <c r="AD37" i="8"/>
  <c r="AM37" i="8"/>
  <c r="AE37" i="8"/>
  <c r="AH37" i="8"/>
  <c r="AL37" i="8"/>
  <c r="AO37" i="8"/>
  <c r="AD316" i="8"/>
  <c r="AE316" i="8"/>
  <c r="AC316" i="8"/>
  <c r="AF316" i="8"/>
  <c r="AF374" i="8"/>
  <c r="AE374" i="8"/>
  <c r="AE141" i="8"/>
  <c r="AF141" i="8"/>
  <c r="AD124" i="8"/>
  <c r="AF124" i="8"/>
  <c r="AC124" i="8"/>
  <c r="AE124" i="8"/>
  <c r="AE123" i="8"/>
  <c r="AC123" i="8"/>
  <c r="AD143" i="8"/>
  <c r="AF143" i="8"/>
  <c r="AE143" i="8"/>
  <c r="AC143" i="8"/>
  <c r="AC345" i="8"/>
  <c r="AD310" i="8"/>
  <c r="AC310" i="8"/>
  <c r="AF310" i="8"/>
  <c r="AE310" i="8"/>
  <c r="AD276" i="8"/>
  <c r="AE276" i="8"/>
  <c r="AF276" i="8"/>
  <c r="AC346" i="8"/>
  <c r="AD346" i="8"/>
  <c r="AE346" i="8"/>
  <c r="AF346" i="8"/>
  <c r="AC43" i="8"/>
  <c r="AK43" i="8"/>
  <c r="AO43" i="8"/>
  <c r="AL43" i="8"/>
  <c r="AH43" i="8"/>
  <c r="AG43" i="8"/>
  <c r="AD43" i="8"/>
  <c r="AN43" i="8"/>
  <c r="AP43" i="8"/>
  <c r="AI43" i="8"/>
  <c r="AF43" i="8"/>
  <c r="AE43" i="8"/>
  <c r="AM43" i="8"/>
  <c r="AJ43" i="8"/>
  <c r="AF339" i="8"/>
  <c r="AE339" i="8"/>
  <c r="AC10" i="8"/>
  <c r="AL10" i="8"/>
  <c r="AI10" i="8"/>
  <c r="AM10" i="8"/>
  <c r="AK10" i="8"/>
  <c r="AD10" i="8"/>
  <c r="AH10" i="8"/>
  <c r="AG10" i="8"/>
  <c r="AE10" i="8"/>
  <c r="AN10" i="8"/>
  <c r="AP10" i="8"/>
  <c r="AF10" i="8"/>
  <c r="AJ10" i="8"/>
  <c r="AO10" i="8"/>
  <c r="AF293" i="8"/>
  <c r="AE293" i="8"/>
  <c r="AC18" i="8"/>
  <c r="AE18" i="8"/>
  <c r="AG18" i="8"/>
  <c r="AL18" i="8"/>
  <c r="AI18" i="8"/>
  <c r="AF18" i="8"/>
  <c r="AK18" i="8"/>
  <c r="AH18" i="8"/>
  <c r="AD18" i="8"/>
  <c r="AP18" i="8"/>
  <c r="AO18" i="8"/>
  <c r="AJ18" i="8"/>
  <c r="AN18" i="8"/>
  <c r="AM18" i="8"/>
  <c r="AD280" i="8"/>
  <c r="AC280" i="8"/>
  <c r="AE280" i="8"/>
  <c r="AF280" i="8"/>
  <c r="AC368" i="8"/>
  <c r="AD368" i="8"/>
  <c r="AF368" i="8"/>
  <c r="AE368" i="8"/>
  <c r="AC41" i="8"/>
  <c r="AK41" i="8"/>
  <c r="AL41" i="8"/>
  <c r="AO41" i="8"/>
  <c r="AP41" i="8"/>
  <c r="AD41" i="8"/>
  <c r="AM41" i="8"/>
  <c r="AG41" i="8"/>
  <c r="AE41" i="8"/>
  <c r="AH41" i="8"/>
  <c r="AF41" i="8"/>
  <c r="AJ41" i="8"/>
  <c r="AI41" i="8"/>
  <c r="AN41" i="8"/>
  <c r="AC336" i="8"/>
  <c r="AD336" i="8"/>
  <c r="AE336" i="8"/>
  <c r="AF336" i="8"/>
  <c r="AE154" i="8"/>
  <c r="AF154" i="8"/>
  <c r="AF136" i="8"/>
  <c r="AC136" i="8"/>
  <c r="AD117" i="8"/>
  <c r="AF117" i="8"/>
  <c r="AE117" i="8"/>
  <c r="AC117" i="8"/>
  <c r="AC139" i="8"/>
  <c r="AF139" i="8"/>
  <c r="G50" i="12" a="1"/>
  <c r="G50" i="12" s="1"/>
  <c r="AM50" i="12" a="1"/>
  <c r="AM50" i="12" s="1"/>
  <c r="W50" i="12" a="1"/>
  <c r="W50" i="12" s="1"/>
  <c r="S50" i="12" a="1"/>
  <c r="S50" i="12" s="1"/>
  <c r="BC53" i="8" l="1"/>
  <c r="BK53" i="8"/>
  <c r="BA334" i="8"/>
  <c r="BH272" i="8"/>
  <c r="BK217" i="8"/>
  <c r="BH162" i="8"/>
  <c r="BH186" i="8" s="1" a="1"/>
  <c r="BH186" i="8" s="1"/>
  <c r="BM162" i="8"/>
  <c r="BM170" i="8" s="1" a="1"/>
  <c r="BM170" i="8" s="1"/>
  <c r="BA217" i="8"/>
  <c r="BA255" i="8" s="1" a="1"/>
  <c r="BA255" i="8" s="1"/>
  <c r="BH53" i="8"/>
  <c r="BH68" i="8" s="1" a="1"/>
  <c r="BH68" i="8" s="1"/>
  <c r="BD162" i="8"/>
  <c r="BF162" i="8"/>
  <c r="BF196" i="8" s="1" a="1"/>
  <c r="BF196" i="8" s="1"/>
  <c r="BB217" i="8"/>
  <c r="BA162" i="8"/>
  <c r="BE107" i="8"/>
  <c r="BJ107" i="8"/>
  <c r="BJ123" i="8" s="1" a="1"/>
  <c r="BJ123" i="8" s="1"/>
  <c r="BI107" i="8"/>
  <c r="BI129" i="8" s="1" a="1"/>
  <c r="BI129" i="8" s="1"/>
  <c r="AY162" i="8"/>
  <c r="AY201" i="8" s="1" a="1"/>
  <c r="AY201" i="8" s="1"/>
  <c r="BC162" i="8"/>
  <c r="BL217" i="8"/>
  <c r="BC217" i="8"/>
  <c r="BM217" i="8"/>
  <c r="BL162" i="8"/>
  <c r="BN162" i="8"/>
  <c r="BN186" i="8" s="1" a="1"/>
  <c r="BN186" i="8" s="1"/>
  <c r="BC107" i="8"/>
  <c r="BK162" i="8"/>
  <c r="BK184" i="8" s="1" a="1"/>
  <c r="BK184" i="8" s="1"/>
  <c r="BN107" i="8"/>
  <c r="BG162" i="8"/>
  <c r="AZ162" i="8"/>
  <c r="BI162" i="8"/>
  <c r="BJ162" i="8"/>
  <c r="BE162" i="8"/>
  <c r="BB162" i="8"/>
  <c r="AX162" i="8"/>
  <c r="AX183" i="8" s="1" a="1"/>
  <c r="AX183" i="8" s="1"/>
  <c r="AZ217" i="8"/>
  <c r="AY107" i="8"/>
  <c r="J217" i="8"/>
  <c r="M162" i="8"/>
  <c r="N107" i="8"/>
  <c r="D162" i="8"/>
  <c r="D194" i="8" s="1" a="1"/>
  <c r="D194" i="8" s="1"/>
  <c r="N217" i="8"/>
  <c r="N266" i="8" s="1" a="1"/>
  <c r="N266" i="8" s="1"/>
  <c r="K53" i="8"/>
  <c r="K88" i="8" s="1" a="1"/>
  <c r="K88" i="8" s="1"/>
  <c r="G272" i="8"/>
  <c r="G300" i="8" s="1" a="1"/>
  <c r="G300" i="8" s="1"/>
  <c r="I162" i="8"/>
  <c r="Q217" i="8"/>
  <c r="K217" i="8"/>
  <c r="F53" i="8"/>
  <c r="S162" i="8"/>
  <c r="S197" i="8" s="1" a="1"/>
  <c r="S197" i="8" s="1"/>
  <c r="Q53" i="8"/>
  <c r="Q56" i="8" s="1" a="1"/>
  <c r="Q56" i="8" s="1"/>
  <c r="C272" i="8"/>
  <c r="C278" i="8" s="1" a="1"/>
  <c r="C278" i="8" s="1"/>
  <c r="M53" i="8"/>
  <c r="M73" i="8" s="1" a="1"/>
  <c r="M73" i="8" s="1"/>
  <c r="F272" i="8"/>
  <c r="F277" i="8" s="1" a="1"/>
  <c r="F277" i="8" s="1"/>
  <c r="P162" i="8"/>
  <c r="N162" i="8"/>
  <c r="H162" i="8"/>
  <c r="F217" i="8"/>
  <c r="F265" i="8" s="1" a="1"/>
  <c r="F265" i="8" s="1"/>
  <c r="P107" i="8"/>
  <c r="E334" i="8"/>
  <c r="E358" i="8" s="1" a="1"/>
  <c r="E358" i="8" s="1"/>
  <c r="M272" i="8"/>
  <c r="M308" i="8" s="1" a="1"/>
  <c r="M308" i="8" s="1"/>
  <c r="R162" i="8"/>
  <c r="R204" i="8" s="1" a="1"/>
  <c r="R204" i="8" s="1"/>
  <c r="B217" i="8"/>
  <c r="B262" i="8" s="1" a="1"/>
  <c r="B262" i="8" s="1"/>
  <c r="BE53" i="8"/>
  <c r="BE150" i="8" s="1" a="1"/>
  <c r="BE150" i="8" s="1"/>
  <c r="BL53" i="8"/>
  <c r="R53" i="8"/>
  <c r="R74" i="8" s="1" a="1"/>
  <c r="R74" i="8" s="1"/>
  <c r="BB53" i="8"/>
  <c r="BN53" i="8"/>
  <c r="N53" i="8"/>
  <c r="L53" i="8"/>
  <c r="AX53" i="8"/>
  <c r="AX65" i="8" s="1" a="1"/>
  <c r="AX65" i="8" s="1"/>
  <c r="BA53" i="8"/>
  <c r="BA83" i="8" s="1" a="1"/>
  <c r="BA83" i="8" s="1"/>
  <c r="E53" i="8"/>
  <c r="E92" i="8" s="1" a="1"/>
  <c r="E92" i="8" s="1"/>
  <c r="P53" i="8"/>
  <c r="P82" i="8" s="1" a="1"/>
  <c r="P82" i="8" s="1"/>
  <c r="I53" i="8"/>
  <c r="I59" i="8" s="1" a="1"/>
  <c r="I59" i="8" s="1"/>
  <c r="AY53" i="8"/>
  <c r="BJ53" i="8"/>
  <c r="BM53" i="8"/>
  <c r="D53" i="8"/>
  <c r="C53" i="8"/>
  <c r="BI53" i="8"/>
  <c r="BI100" i="8" s="1" a="1"/>
  <c r="BI100" i="8" s="1"/>
  <c r="AZ53" i="8"/>
  <c r="AZ97" i="8" s="1" a="1"/>
  <c r="AZ97" i="8" s="1"/>
  <c r="BD53" i="8"/>
  <c r="BD76" i="8" s="1" a="1"/>
  <c r="BD76" i="8" s="1"/>
  <c r="O53" i="8"/>
  <c r="S53" i="8"/>
  <c r="J53" i="8"/>
  <c r="J96" i="8" s="1" a="1"/>
  <c r="J96" i="8" s="1"/>
  <c r="BG53" i="8"/>
  <c r="BF53" i="8"/>
  <c r="BF66" i="8" s="1" a="1"/>
  <c r="BF66" i="8" s="1"/>
  <c r="G53" i="8"/>
  <c r="G73" i="8" s="1" a="1"/>
  <c r="G73" i="8" s="1"/>
  <c r="H53" i="8"/>
  <c r="H94" i="8" s="1" a="1"/>
  <c r="H94" i="8" s="1"/>
  <c r="B53" i="8"/>
  <c r="BI334" i="8"/>
  <c r="BE334" i="8"/>
  <c r="S107" i="8"/>
  <c r="J107" i="8"/>
  <c r="J124" i="8" s="1" a="1"/>
  <c r="J124" i="8" s="1"/>
  <c r="BG334" i="8"/>
  <c r="BG365" i="8" s="1" a="1"/>
  <c r="BG365" i="8" s="1"/>
  <c r="BC334" i="8"/>
  <c r="C107" i="8"/>
  <c r="C137" i="8" s="1" a="1"/>
  <c r="C137" i="8" s="1"/>
  <c r="BN334" i="8"/>
  <c r="BN370" i="8" s="1" a="1"/>
  <c r="BN370" i="8" s="1"/>
  <c r="BB334" i="8"/>
  <c r="D217" i="8"/>
  <c r="G217" i="8"/>
  <c r="BM107" i="8"/>
  <c r="BH93" i="8" a="1"/>
  <c r="BH93" i="8" s="1"/>
  <c r="BD334" i="8"/>
  <c r="BD344" i="8" s="1" a="1"/>
  <c r="BD344" i="8" s="1"/>
  <c r="L162" i="8"/>
  <c r="L170" i="8" s="1" a="1"/>
  <c r="L170" i="8" s="1"/>
  <c r="G107" i="8"/>
  <c r="E272" i="8"/>
  <c r="L107" i="8"/>
  <c r="L152" i="8" s="1" a="1"/>
  <c r="L152" i="8" s="1"/>
  <c r="BJ217" i="8"/>
  <c r="BD107" i="8"/>
  <c r="BD217" i="8"/>
  <c r="D334" i="8"/>
  <c r="BK334" i="8"/>
  <c r="BK363" i="8" s="1" a="1"/>
  <c r="BK363" i="8" s="1"/>
  <c r="BF334" i="8"/>
  <c r="M107" i="8"/>
  <c r="M147" i="8" s="1" a="1"/>
  <c r="M147" i="8" s="1"/>
  <c r="BF107" i="8"/>
  <c r="I107" i="8"/>
  <c r="O162" i="8"/>
  <c r="F162" i="8"/>
  <c r="O217" i="8"/>
  <c r="R107" i="8"/>
  <c r="BF217" i="8"/>
  <c r="BF251" i="8" s="1" a="1"/>
  <c r="BF251" i="8" s="1"/>
  <c r="BN217" i="8"/>
  <c r="AX88" i="8" a="1"/>
  <c r="AX88" i="8" s="1"/>
  <c r="AX91" i="8" a="1"/>
  <c r="AX91" i="8" s="1"/>
  <c r="BH70" i="8" a="1"/>
  <c r="BH70" i="8" s="1"/>
  <c r="BC272" i="8"/>
  <c r="BC311" i="8" s="1" a="1"/>
  <c r="BC311" i="8" s="1"/>
  <c r="AY217" i="8"/>
  <c r="E107" i="8"/>
  <c r="E130" i="8" s="1" a="1"/>
  <c r="E130" i="8" s="1"/>
  <c r="I217" i="8"/>
  <c r="I265" i="8" s="1" a="1"/>
  <c r="I265" i="8" s="1"/>
  <c r="AZ334" i="8"/>
  <c r="AZ336" i="8" s="1" a="1"/>
  <c r="AZ336" i="8" s="1"/>
  <c r="L217" i="8"/>
  <c r="C162" i="8"/>
  <c r="C196" i="8" s="1" a="1"/>
  <c r="C196" i="8" s="1"/>
  <c r="BG217" i="8"/>
  <c r="E217" i="8"/>
  <c r="AX217" i="8"/>
  <c r="BH334" i="8"/>
  <c r="BH371" i="8" s="1" a="1"/>
  <c r="BH371" i="8" s="1"/>
  <c r="BM334" i="8"/>
  <c r="BM367" i="8" s="1" a="1"/>
  <c r="BM367" i="8" s="1"/>
  <c r="H217" i="8"/>
  <c r="BL107" i="8"/>
  <c r="S217" i="8"/>
  <c r="S235" i="8" s="1" a="1"/>
  <c r="S235" i="8" s="1"/>
  <c r="B162" i="8"/>
  <c r="B176" i="8" s="1" a="1"/>
  <c r="B176" i="8" s="1"/>
  <c r="E162" i="8"/>
  <c r="E205" i="8" s="1" a="1"/>
  <c r="E205" i="8" s="1"/>
  <c r="B107" i="8"/>
  <c r="B148" i="8" s="1" a="1"/>
  <c r="B148" i="8" s="1"/>
  <c r="C217" i="8"/>
  <c r="C252" i="8" s="1" a="1"/>
  <c r="C252" i="8" s="1"/>
  <c r="BE217" i="8"/>
  <c r="BE262" i="8" s="1" a="1"/>
  <c r="BE262" i="8" s="1"/>
  <c r="M217" i="8"/>
  <c r="AX95" i="8" a="1"/>
  <c r="AX95" i="8" s="1"/>
  <c r="AX102" i="8" a="1"/>
  <c r="AX102" i="8" s="1"/>
  <c r="BJ272" i="8"/>
  <c r="BJ302" i="8" s="1" a="1"/>
  <c r="BJ302" i="8" s="1"/>
  <c r="Q162" i="8"/>
  <c r="AZ107" i="8"/>
  <c r="AZ153" i="8" s="1" a="1"/>
  <c r="AZ153" i="8" s="1"/>
  <c r="BA107" i="8"/>
  <c r="BA129" i="8" s="1" a="1"/>
  <c r="BA129" i="8" s="1"/>
  <c r="BB107" i="8"/>
  <c r="D107" i="8"/>
  <c r="K162" i="8"/>
  <c r="K208" i="8" s="1" a="1"/>
  <c r="K208" i="8" s="1"/>
  <c r="G162" i="8"/>
  <c r="G165" i="8" s="1" a="1"/>
  <c r="G165" i="8" s="1"/>
  <c r="F107" i="8"/>
  <c r="BI217" i="8"/>
  <c r="BI261" i="8" s="1" a="1"/>
  <c r="BI261" i="8" s="1"/>
  <c r="R217" i="8"/>
  <c r="AX63" i="8" a="1"/>
  <c r="AX63" i="8" s="1"/>
  <c r="AX101" i="8" a="1"/>
  <c r="AX101" i="8" s="1"/>
  <c r="AX57" i="8" a="1"/>
  <c r="AX57" i="8" s="1"/>
  <c r="BL334" i="8"/>
  <c r="BL344" i="8" s="1" a="1"/>
  <c r="BL344" i="8" s="1"/>
  <c r="K272" i="8"/>
  <c r="K300" i="8" s="1" a="1"/>
  <c r="K300" i="8" s="1"/>
  <c r="AY334" i="8"/>
  <c r="AY369" i="8" s="1" a="1"/>
  <c r="AY369" i="8" s="1"/>
  <c r="BJ334" i="8"/>
  <c r="BJ358" i="8" s="1" a="1"/>
  <c r="BJ358" i="8" s="1"/>
  <c r="P217" i="8"/>
  <c r="BG107" i="8"/>
  <c r="BG146" i="8" s="1" a="1"/>
  <c r="BG146" i="8" s="1"/>
  <c r="O107" i="8"/>
  <c r="O143" i="8" s="1" a="1"/>
  <c r="O143" i="8" s="1"/>
  <c r="J162" i="8"/>
  <c r="Q107" i="8"/>
  <c r="Q134" i="8" s="1" a="1"/>
  <c r="Q134" i="8" s="1"/>
  <c r="BH217" i="8"/>
  <c r="AX62" i="8" a="1"/>
  <c r="AX62" i="8" s="1"/>
  <c r="AX98" i="8" a="1"/>
  <c r="AX98" i="8" s="1"/>
  <c r="AX76" i="8" a="1"/>
  <c r="AX76" i="8" s="1"/>
  <c r="AX107" i="8"/>
  <c r="AX152" i="8" s="1" a="1"/>
  <c r="AX152" i="8" s="1"/>
  <c r="K107" i="8"/>
  <c r="G334" i="8"/>
  <c r="K334" i="8"/>
  <c r="J334" i="8"/>
  <c r="Q334" i="8"/>
  <c r="R334" i="8"/>
  <c r="B334" i="8"/>
  <c r="P334" i="8"/>
  <c r="F334" i="8"/>
  <c r="O334" i="8"/>
  <c r="H334" i="8"/>
  <c r="S334" i="8"/>
  <c r="B272" i="8"/>
  <c r="L334" i="8"/>
  <c r="C334" i="8"/>
  <c r="C370" i="8" s="1" a="1"/>
  <c r="C370" i="8" s="1"/>
  <c r="BN272" i="8"/>
  <c r="BN287" i="8" s="1" a="1"/>
  <c r="BN287" i="8" s="1"/>
  <c r="BE272" i="8"/>
  <c r="BE275" i="8" s="1" a="1"/>
  <c r="BE275" i="8" s="1"/>
  <c r="BK272" i="8"/>
  <c r="BB272" i="8"/>
  <c r="BA272" i="8"/>
  <c r="BI272" i="8"/>
  <c r="BI302" i="8" s="1" a="1"/>
  <c r="BI302" i="8" s="1"/>
  <c r="BL272" i="8"/>
  <c r="AY272" i="8"/>
  <c r="AY277" i="8" s="1" a="1"/>
  <c r="AY277" i="8" s="1"/>
  <c r="BM272" i="8"/>
  <c r="BM302" i="8" s="1" a="1"/>
  <c r="BM302" i="8" s="1"/>
  <c r="BD272" i="8"/>
  <c r="BD276" i="8" s="1" a="1"/>
  <c r="BD276" i="8" s="1"/>
  <c r="S272" i="8"/>
  <c r="S280" i="8" s="1" a="1"/>
  <c r="S280" i="8" s="1"/>
  <c r="BH107" i="8"/>
  <c r="BK107" i="8"/>
  <c r="BK130" i="8" s="1" a="1"/>
  <c r="BK130" i="8" s="1"/>
  <c r="H107" i="8"/>
  <c r="H132" i="8" s="1" a="1"/>
  <c r="H132" i="8" s="1"/>
  <c r="BL373" i="8" a="1"/>
  <c r="BL373" i="8" s="1"/>
  <c r="BF272" i="8"/>
  <c r="BF317" i="8" s="1" a="1"/>
  <c r="BF317" i="8" s="1"/>
  <c r="AX272" i="8"/>
  <c r="I334" i="8"/>
  <c r="M334" i="8"/>
  <c r="BG272" i="8"/>
  <c r="N334" i="8"/>
  <c r="I272" i="8"/>
  <c r="I299" i="8" s="1" a="1"/>
  <c r="I299" i="8" s="1"/>
  <c r="D272" i="8"/>
  <c r="D282" i="8" s="1" a="1"/>
  <c r="D282" i="8" s="1"/>
  <c r="N272" i="8"/>
  <c r="N286" i="8" s="1" a="1"/>
  <c r="N286" i="8" s="1"/>
  <c r="J272" i="8"/>
  <c r="O272" i="8"/>
  <c r="O277" i="8" s="1" a="1"/>
  <c r="O277" i="8" s="1"/>
  <c r="H272" i="8"/>
  <c r="H277" i="8" s="1" a="1"/>
  <c r="H277" i="8" s="1"/>
  <c r="O1" i="8"/>
  <c r="M1" i="8"/>
  <c r="J1" i="8"/>
  <c r="L1" i="8"/>
  <c r="N1" i="8"/>
  <c r="S1" i="8"/>
  <c r="C1" i="8"/>
  <c r="G1" i="8"/>
  <c r="D1" i="8"/>
  <c r="Q1" i="8"/>
  <c r="F1" i="8"/>
  <c r="R1" i="8"/>
  <c r="H1" i="8"/>
  <c r="I1" i="8"/>
  <c r="E1" i="8"/>
  <c r="P1" i="8"/>
  <c r="K1" i="8"/>
  <c r="B1" i="8"/>
  <c r="R272" i="8"/>
  <c r="R275" i="8" s="1" a="1"/>
  <c r="R275" i="8" s="1"/>
  <c r="P272" i="8"/>
  <c r="P285" i="8" s="1" a="1"/>
  <c r="P285" i="8" s="1"/>
  <c r="L272" i="8"/>
  <c r="L303" i="8" s="1" a="1"/>
  <c r="L303" i="8" s="1"/>
  <c r="AX334" i="8"/>
  <c r="AZ272" i="8"/>
  <c r="Q272" i="8"/>
  <c r="BA1" i="8"/>
  <c r="BJ1" i="8"/>
  <c r="AZ1" i="8"/>
  <c r="BF1" i="8"/>
  <c r="BE1" i="8"/>
  <c r="BL1" i="8"/>
  <c r="BH1" i="8"/>
  <c r="BC1" i="8"/>
  <c r="BK1" i="8"/>
  <c r="BB1" i="8"/>
  <c r="AX1" i="8"/>
  <c r="BN1" i="8"/>
  <c r="AY1" i="8"/>
  <c r="BD1" i="8"/>
  <c r="BM1" i="8"/>
  <c r="BI1" i="8"/>
  <c r="BI3" i="8" s="1" a="1"/>
  <c r="BI3" i="8" s="1"/>
  <c r="BG1" i="8"/>
  <c r="BJ274" i="8" a="1"/>
  <c r="BJ274" i="8" s="1"/>
  <c r="BJ279" i="8" a="1"/>
  <c r="BJ279" i="8" s="1"/>
  <c r="BJ290" i="8" a="1"/>
  <c r="BJ290" i="8" s="1"/>
  <c r="BJ295" i="8" a="1"/>
  <c r="BJ295" i="8" s="1"/>
  <c r="BJ308" i="8" a="1"/>
  <c r="BJ308" i="8" s="1"/>
  <c r="BJ276" i="8" a="1"/>
  <c r="BJ276" i="8" s="1"/>
  <c r="BJ282" i="8" a="1"/>
  <c r="BJ282" i="8" s="1"/>
  <c r="BJ288" i="8" a="1"/>
  <c r="BJ288" i="8" s="1"/>
  <c r="BJ294" i="8" a="1"/>
  <c r="BJ294" i="8" s="1"/>
  <c r="BJ301" i="8" a="1"/>
  <c r="BJ301" i="8" s="1"/>
  <c r="BJ309" i="8" a="1"/>
  <c r="BJ309" i="8" s="1"/>
  <c r="BJ285" i="8" a="1"/>
  <c r="BJ285" i="8" s="1"/>
  <c r="BJ291" i="8" a="1"/>
  <c r="BJ291" i="8" s="1"/>
  <c r="BJ298" i="8" a="1"/>
  <c r="BJ298" i="8" s="1"/>
  <c r="BJ305" i="8" a="1"/>
  <c r="BJ305" i="8" s="1"/>
  <c r="BJ312" i="8" a="1"/>
  <c r="BJ312" i="8" s="1"/>
  <c r="BJ280" i="8" a="1"/>
  <c r="BJ280" i="8" s="1"/>
  <c r="BJ286" i="8" a="1"/>
  <c r="BJ286" i="8" s="1"/>
  <c r="BJ306" i="8" a="1"/>
  <c r="BJ306" i="8" s="1"/>
  <c r="BJ313" i="8" a="1"/>
  <c r="BJ313" i="8" s="1"/>
  <c r="BJ319" i="8" a="1"/>
  <c r="BJ319" i="8" s="1"/>
  <c r="BJ289" i="8" a="1"/>
  <c r="BJ289" i="8" s="1"/>
  <c r="BJ300" i="8" a="1"/>
  <c r="BJ300" i="8" s="1"/>
  <c r="BJ311" i="8" a="1"/>
  <c r="BJ311" i="8" s="1"/>
  <c r="BJ303" i="8" a="1"/>
  <c r="BJ303" i="8" s="1"/>
  <c r="BJ293" i="8" a="1"/>
  <c r="BJ293" i="8" s="1"/>
  <c r="BJ304" i="8" a="1"/>
  <c r="BJ304" i="8" s="1"/>
  <c r="BJ316" i="8" a="1"/>
  <c r="BJ316" i="8" s="1"/>
  <c r="BJ277" i="8" a="1"/>
  <c r="BJ277" i="8" s="1"/>
  <c r="BJ287" i="8" a="1"/>
  <c r="BJ287" i="8" s="1"/>
  <c r="BJ297" i="8" a="1"/>
  <c r="BJ297" i="8" s="1"/>
  <c r="BJ310" i="8" a="1"/>
  <c r="BJ310" i="8" s="1"/>
  <c r="BJ284" i="8" a="1"/>
  <c r="BJ284" i="8" s="1"/>
  <c r="BJ307" i="8" a="1"/>
  <c r="BJ307" i="8" s="1"/>
  <c r="BJ314" i="8" a="1"/>
  <c r="BJ314" i="8" s="1"/>
  <c r="BJ275" i="8" a="1"/>
  <c r="BJ275" i="8" s="1"/>
  <c r="BJ317" i="8" a="1"/>
  <c r="BJ317" i="8" s="1"/>
  <c r="BJ296" i="8" a="1"/>
  <c r="BJ296" i="8" s="1"/>
  <c r="BJ318" i="8" a="1"/>
  <c r="BJ318" i="8" s="1"/>
  <c r="BJ299" i="8" a="1"/>
  <c r="BJ299" i="8" s="1"/>
  <c r="BJ321" i="8" a="1"/>
  <c r="BJ321" i="8" s="1"/>
  <c r="BJ281" i="8" a="1"/>
  <c r="BJ281" i="8" s="1"/>
  <c r="M287" i="8" a="1"/>
  <c r="M287" i="8" s="1"/>
  <c r="M297" i="8" a="1"/>
  <c r="M297" i="8" s="1"/>
  <c r="M278" i="8" a="1"/>
  <c r="M278" i="8" s="1"/>
  <c r="M292" i="8" a="1"/>
  <c r="M292" i="8" s="1"/>
  <c r="M290" i="8" a="1"/>
  <c r="M290" i="8" s="1"/>
  <c r="M298" i="8" a="1"/>
  <c r="M298" i="8" s="1"/>
  <c r="M319" i="8" a="1"/>
  <c r="M319" i="8" s="1"/>
  <c r="M275" i="8" a="1"/>
  <c r="M275" i="8" s="1"/>
  <c r="M280" i="8" a="1"/>
  <c r="M280" i="8" s="1"/>
  <c r="M293" i="8" a="1"/>
  <c r="M293" i="8" s="1"/>
  <c r="M285" i="8" a="1"/>
  <c r="M285" i="8" s="1"/>
  <c r="M289" i="8" a="1"/>
  <c r="M289" i="8" s="1"/>
  <c r="G289" i="8" a="1"/>
  <c r="G289" i="8" s="1"/>
  <c r="G315" i="8" a="1"/>
  <c r="G315" i="8" s="1"/>
  <c r="G285" i="8" a="1"/>
  <c r="G285" i="8" s="1"/>
  <c r="G295" i="8" a="1"/>
  <c r="G295" i="8" s="1"/>
  <c r="G280" i="8" a="1"/>
  <c r="G280" i="8" s="1"/>
  <c r="G304" i="8" a="1"/>
  <c r="G304" i="8" s="1"/>
  <c r="G320" i="8" a="1"/>
  <c r="G320" i="8" s="1"/>
  <c r="G313" i="8" a="1"/>
  <c r="G313" i="8" s="1"/>
  <c r="G291" i="8" a="1"/>
  <c r="G291" i="8" s="1"/>
  <c r="G290" i="8" a="1"/>
  <c r="G290" i="8" s="1"/>
  <c r="G319" i="8" a="1"/>
  <c r="G319" i="8" s="1"/>
  <c r="G282" i="8" a="1"/>
  <c r="G282" i="8" s="1"/>
  <c r="BN292" i="8" a="1"/>
  <c r="BN292" i="8" s="1"/>
  <c r="S292" i="8" a="1"/>
  <c r="S292" i="8" s="1"/>
  <c r="S283" i="8" a="1"/>
  <c r="S283" i="8" s="1"/>
  <c r="S319" i="8" a="1"/>
  <c r="S319" i="8" s="1"/>
  <c r="AX86" i="8" a="1"/>
  <c r="AX86" i="8" s="1"/>
  <c r="AX68" i="8" a="1"/>
  <c r="AX68" i="8" s="1"/>
  <c r="AX67" i="8" a="1"/>
  <c r="AX67" i="8" s="1"/>
  <c r="AX66" i="8" a="1"/>
  <c r="AX66" i="8" s="1"/>
  <c r="AX74" i="8" a="1"/>
  <c r="AX74" i="8" s="1"/>
  <c r="AX58" i="8" a="1"/>
  <c r="AX58" i="8" s="1"/>
  <c r="J62" i="8" a="1"/>
  <c r="J62" i="8" s="1"/>
  <c r="J56" i="8" a="1"/>
  <c r="J56" i="8" s="1"/>
  <c r="J61" i="8" a="1"/>
  <c r="J61" i="8" s="1"/>
  <c r="J59" i="8" a="1"/>
  <c r="J59" i="8" s="1"/>
  <c r="J75" i="8" a="1"/>
  <c r="J75" i="8" s="1"/>
  <c r="J55" i="8" a="1"/>
  <c r="J55" i="8" s="1"/>
  <c r="BH77" i="8" a="1"/>
  <c r="BH77" i="8" s="1"/>
  <c r="BC276" i="8" a="1"/>
  <c r="BC276" i="8" s="1"/>
  <c r="BC284" i="8" a="1"/>
  <c r="BC284" i="8" s="1"/>
  <c r="BC290" i="8" a="1"/>
  <c r="BC290" i="8" s="1"/>
  <c r="BC302" i="8" a="1"/>
  <c r="BC302" i="8" s="1"/>
  <c r="BH277" i="8" a="1"/>
  <c r="BH277" i="8" s="1"/>
  <c r="BH278" i="8" a="1"/>
  <c r="BH278" i="8" s="1"/>
  <c r="BH290" i="8" a="1"/>
  <c r="BH290" i="8" s="1"/>
  <c r="BH306" i="8" a="1"/>
  <c r="BH306" i="8" s="1"/>
  <c r="BH274" i="8" a="1"/>
  <c r="BH274" i="8" s="1"/>
  <c r="BH299" i="8" a="1"/>
  <c r="BH299" i="8" s="1"/>
  <c r="BH315" i="8" a="1"/>
  <c r="BH315" i="8" s="1"/>
  <c r="BH287" i="8" a="1"/>
  <c r="BH287" i="8" s="1"/>
  <c r="BH310" i="8" a="1"/>
  <c r="BH310" i="8" s="1"/>
  <c r="BH294" i="8" a="1"/>
  <c r="BH294" i="8" s="1"/>
  <c r="BH314" i="8" a="1"/>
  <c r="BH314" i="8" s="1"/>
  <c r="BH279" i="8" a="1"/>
  <c r="BH279" i="8" s="1"/>
  <c r="BH295" i="8" a="1"/>
  <c r="BH295" i="8" s="1"/>
  <c r="BH318" i="8" a="1"/>
  <c r="BH318" i="8" s="1"/>
  <c r="BH283" i="8" a="1"/>
  <c r="BH283" i="8" s="1"/>
  <c r="BH303" i="8" a="1"/>
  <c r="BH303" i="8" s="1"/>
  <c r="BH319" i="8" a="1"/>
  <c r="BH319" i="8" s="1"/>
  <c r="BH282" i="8" a="1"/>
  <c r="BH282" i="8" s="1"/>
  <c r="BH286" i="8" a="1"/>
  <c r="BH286" i="8" s="1"/>
  <c r="BH291" i="8" a="1"/>
  <c r="BH291" i="8" s="1"/>
  <c r="BH298" i="8" a="1"/>
  <c r="BH298" i="8" s="1"/>
  <c r="BH302" i="8" a="1"/>
  <c r="BH302" i="8" s="1"/>
  <c r="BH307" i="8" a="1"/>
  <c r="BH307" i="8" s="1"/>
  <c r="BH275" i="8" a="1"/>
  <c r="BH275" i="8" s="1"/>
  <c r="BH311" i="8" a="1"/>
  <c r="BH311" i="8" s="1"/>
  <c r="BH312" i="8" a="1"/>
  <c r="BH312" i="8" s="1"/>
  <c r="BH280" i="8" a="1"/>
  <c r="BH280" i="8" s="1"/>
  <c r="BH293" i="8" a="1"/>
  <c r="BH293" i="8" s="1"/>
  <c r="BH296" i="8" a="1"/>
  <c r="BH296" i="8" s="1"/>
  <c r="BH309" i="8" a="1"/>
  <c r="BH309" i="8" s="1"/>
  <c r="BH320" i="8" a="1"/>
  <c r="BH320" i="8" s="1"/>
  <c r="BH308" i="8" a="1"/>
  <c r="BH308" i="8" s="1"/>
  <c r="BH276" i="8" a="1"/>
  <c r="BH276" i="8" s="1"/>
  <c r="BH321" i="8" a="1"/>
  <c r="BH321" i="8" s="1"/>
  <c r="BH289" i="8" a="1"/>
  <c r="BH289" i="8" s="1"/>
  <c r="BH281" i="8" a="1"/>
  <c r="BH281" i="8" s="1"/>
  <c r="BH305" i="8" a="1"/>
  <c r="BH305" i="8" s="1"/>
  <c r="BH304" i="8" a="1"/>
  <c r="BH304" i="8" s="1"/>
  <c r="BH317" i="8" a="1"/>
  <c r="BH317" i="8" s="1"/>
  <c r="BH285" i="8" a="1"/>
  <c r="BH285" i="8" s="1"/>
  <c r="BH292" i="8" a="1"/>
  <c r="BH292" i="8" s="1"/>
  <c r="BH288" i="8" a="1"/>
  <c r="BH288" i="8" s="1"/>
  <c r="BH316" i="8" a="1"/>
  <c r="BH316" i="8" s="1"/>
  <c r="BH284" i="8" a="1"/>
  <c r="BH284" i="8" s="1"/>
  <c r="BH297" i="8" a="1"/>
  <c r="BH297" i="8" s="1"/>
  <c r="BH300" i="8" a="1"/>
  <c r="BH300" i="8" s="1"/>
  <c r="BH313" i="8" a="1"/>
  <c r="BH313" i="8" s="1"/>
  <c r="BH301" i="8" a="1"/>
  <c r="BH301" i="8" s="1"/>
  <c r="C277" i="8" a="1"/>
  <c r="C277" i="8" s="1"/>
  <c r="C313" i="8" a="1"/>
  <c r="C313" i="8" s="1"/>
  <c r="C315" i="8" a="1"/>
  <c r="C315" i="8" s="1"/>
  <c r="C316" i="8" a="1"/>
  <c r="C316" i="8" s="1"/>
  <c r="C291" i="8" a="1"/>
  <c r="C291" i="8" s="1"/>
  <c r="C276" i="8" a="1"/>
  <c r="C276" i="8" s="1"/>
  <c r="K277" i="8" a="1"/>
  <c r="K277" i="8" s="1"/>
  <c r="K318" i="8" a="1"/>
  <c r="K318" i="8" s="1"/>
  <c r="K313" i="8" a="1"/>
  <c r="K313" i="8" s="1"/>
  <c r="BM306" i="8" a="1"/>
  <c r="BM306" i="8" s="1"/>
  <c r="I301" i="8" a="1"/>
  <c r="I301" i="8" s="1"/>
  <c r="I275" i="8" a="1"/>
  <c r="I275" i="8" s="1"/>
  <c r="AX75" i="8" a="1"/>
  <c r="AX75" i="8" s="1"/>
  <c r="AX94" i="8" a="1"/>
  <c r="AX94" i="8" s="1"/>
  <c r="AX89" i="8" a="1"/>
  <c r="AX89" i="8" s="1"/>
  <c r="AX56" i="8" a="1"/>
  <c r="AX56" i="8" s="1"/>
  <c r="AX78" i="8" a="1"/>
  <c r="AX78" i="8" s="1"/>
  <c r="AX83" i="8" a="1"/>
  <c r="AX83" i="8" s="1"/>
  <c r="J79" i="8" a="1"/>
  <c r="J79" i="8" s="1"/>
  <c r="J94" i="8" a="1"/>
  <c r="J94" i="8" s="1"/>
  <c r="J65" i="8" a="1"/>
  <c r="J65" i="8" s="1"/>
  <c r="J87" i="8" a="1"/>
  <c r="J87" i="8" s="1"/>
  <c r="J81" i="8" a="1"/>
  <c r="J81" i="8" s="1"/>
  <c r="J98" i="8" a="1"/>
  <c r="J98" i="8" s="1"/>
  <c r="BH69" i="8" a="1"/>
  <c r="BH69" i="8" s="1"/>
  <c r="BF291" i="8" a="1"/>
  <c r="BF291" i="8" s="1"/>
  <c r="BG284" i="8" a="1"/>
  <c r="BG284" i="8" s="1"/>
  <c r="BG316" i="8" a="1"/>
  <c r="BG316" i="8" s="1"/>
  <c r="BG301" i="8" a="1"/>
  <c r="BG301" i="8" s="1"/>
  <c r="BG282" i="8" a="1"/>
  <c r="BG282" i="8" s="1"/>
  <c r="BG314" i="8" a="1"/>
  <c r="BG314" i="8" s="1"/>
  <c r="BG299" i="8" a="1"/>
  <c r="BG299" i="8" s="1"/>
  <c r="BG279" i="8" a="1"/>
  <c r="BG279" i="8" s="1"/>
  <c r="BG304" i="8" a="1"/>
  <c r="BG304" i="8" s="1"/>
  <c r="BG302" i="8" a="1"/>
  <c r="BG302" i="8" s="1"/>
  <c r="BG319" i="8" a="1"/>
  <c r="BG319" i="8" s="1"/>
  <c r="BG288" i="8" a="1"/>
  <c r="BG288" i="8" s="1"/>
  <c r="BG320" i="8" a="1"/>
  <c r="BG320" i="8" s="1"/>
  <c r="BG305" i="8" a="1"/>
  <c r="BG305" i="8" s="1"/>
  <c r="BG286" i="8" a="1"/>
  <c r="BG286" i="8" s="1"/>
  <c r="BG318" i="8" a="1"/>
  <c r="BG318" i="8" s="1"/>
  <c r="BG303" i="8" a="1"/>
  <c r="BG303" i="8" s="1"/>
  <c r="BG283" i="8" a="1"/>
  <c r="BG283" i="8" s="1"/>
  <c r="BG289" i="8" a="1"/>
  <c r="BG289" i="8" s="1"/>
  <c r="BG287" i="8" a="1"/>
  <c r="BG287" i="8" s="1"/>
  <c r="BG276" i="8" a="1"/>
  <c r="BG276" i="8" s="1"/>
  <c r="BG308" i="8" a="1"/>
  <c r="BG308" i="8" s="1"/>
  <c r="BG293" i="8" a="1"/>
  <c r="BG293" i="8" s="1"/>
  <c r="BG274" i="8" a="1"/>
  <c r="BG274" i="8" s="1"/>
  <c r="BG292" i="8" a="1"/>
  <c r="BG292" i="8" s="1"/>
  <c r="BG277" i="8" a="1"/>
  <c r="BG277" i="8" s="1"/>
  <c r="BG309" i="8" a="1"/>
  <c r="BG309" i="8" s="1"/>
  <c r="BG290" i="8" a="1"/>
  <c r="BG290" i="8" s="1"/>
  <c r="BG275" i="8" a="1"/>
  <c r="BG275" i="8" s="1"/>
  <c r="BG307" i="8" a="1"/>
  <c r="BG307" i="8" s="1"/>
  <c r="BG296" i="8" a="1"/>
  <c r="BG296" i="8" s="1"/>
  <c r="BG281" i="8" a="1"/>
  <c r="BG281" i="8" s="1"/>
  <c r="BG313" i="8" a="1"/>
  <c r="BG313" i="8" s="1"/>
  <c r="BG294" i="8" a="1"/>
  <c r="BG294" i="8" s="1"/>
  <c r="BG311" i="8" a="1"/>
  <c r="BG311" i="8" s="1"/>
  <c r="BG300" i="8" a="1"/>
  <c r="BG300" i="8" s="1"/>
  <c r="BG285" i="8" a="1"/>
  <c r="BG285" i="8" s="1"/>
  <c r="BG298" i="8" a="1"/>
  <c r="BG298" i="8" s="1"/>
  <c r="BG315" i="8" a="1"/>
  <c r="BG315" i="8" s="1"/>
  <c r="BG321" i="8" a="1"/>
  <c r="BG321" i="8" s="1"/>
  <c r="BG291" i="8" a="1"/>
  <c r="BG291" i="8" s="1"/>
  <c r="BG280" i="8" a="1"/>
  <c r="BG280" i="8" s="1"/>
  <c r="BG312" i="8" a="1"/>
  <c r="BG312" i="8" s="1"/>
  <c r="BG297" i="8" a="1"/>
  <c r="BG297" i="8" s="1"/>
  <c r="BG278" i="8" a="1"/>
  <c r="BG278" i="8" s="1"/>
  <c r="BG310" i="8" a="1"/>
  <c r="BG310" i="8" s="1"/>
  <c r="BG295" i="8" a="1"/>
  <c r="BG295" i="8" s="1"/>
  <c r="BG317" i="8" a="1"/>
  <c r="BG317" i="8" s="1"/>
  <c r="BG306" i="8" a="1"/>
  <c r="BG306" i="8" s="1"/>
  <c r="E274" i="8" a="1"/>
  <c r="E274" i="8" s="1"/>
  <c r="E310" i="8" a="1"/>
  <c r="E310" i="8" s="1"/>
  <c r="E305" i="8" a="1"/>
  <c r="E305" i="8" s="1"/>
  <c r="E291" i="8" a="1"/>
  <c r="E291" i="8" s="1"/>
  <c r="E301" i="8" a="1"/>
  <c r="E301" i="8" s="1"/>
  <c r="E282" i="8" a="1"/>
  <c r="E282" i="8" s="1"/>
  <c r="E314" i="8" a="1"/>
  <c r="E314" i="8" s="1"/>
  <c r="E319" i="8" a="1"/>
  <c r="E319" i="8" s="1"/>
  <c r="E278" i="8" a="1"/>
  <c r="E278" i="8" s="1"/>
  <c r="E287" i="8" a="1"/>
  <c r="E287" i="8" s="1"/>
  <c r="E275" i="8" a="1"/>
  <c r="E275" i="8" s="1"/>
  <c r="E306" i="8" a="1"/>
  <c r="E306" i="8" s="1"/>
  <c r="E284" i="8" a="1"/>
  <c r="E284" i="8" s="1"/>
  <c r="E316" i="8" a="1"/>
  <c r="E316" i="8" s="1"/>
  <c r="E318" i="8" a="1"/>
  <c r="E318" i="8" s="1"/>
  <c r="E296" i="8" a="1"/>
  <c r="E296" i="8" s="1"/>
  <c r="E300" i="8" a="1"/>
  <c r="E300" i="8" s="1"/>
  <c r="E285" i="8" a="1"/>
  <c r="E285" i="8" s="1"/>
  <c r="E297" i="8" a="1"/>
  <c r="E297" i="8" s="1"/>
  <c r="E288" i="8" a="1"/>
  <c r="E288" i="8" s="1"/>
  <c r="E320" i="8" a="1"/>
  <c r="E320" i="8" s="1"/>
  <c r="E309" i="8" a="1"/>
  <c r="E309" i="8" s="1"/>
  <c r="E317" i="8" a="1"/>
  <c r="E317" i="8" s="1"/>
  <c r="E321" i="8" a="1"/>
  <c r="E321" i="8" s="1"/>
  <c r="E293" i="8" a="1"/>
  <c r="E293" i="8" s="1"/>
  <c r="E277" i="8" a="1"/>
  <c r="E277" i="8" s="1"/>
  <c r="E299" i="8" a="1"/>
  <c r="E299" i="8" s="1"/>
  <c r="E290" i="8" a="1"/>
  <c r="E290" i="8" s="1"/>
  <c r="E311" i="8" a="1"/>
  <c r="E311" i="8" s="1"/>
  <c r="E283" i="8" a="1"/>
  <c r="E283" i="8" s="1"/>
  <c r="E292" i="8" a="1"/>
  <c r="E292" i="8" s="1"/>
  <c r="E295" i="8" a="1"/>
  <c r="E295" i="8" s="1"/>
  <c r="E303" i="8" a="1"/>
  <c r="E303" i="8" s="1"/>
  <c r="E294" i="8" a="1"/>
  <c r="E294" i="8" s="1"/>
  <c r="E307" i="8" a="1"/>
  <c r="E307" i="8" s="1"/>
  <c r="E279" i="8" a="1"/>
  <c r="E279" i="8" s="1"/>
  <c r="E298" i="8" a="1"/>
  <c r="E298" i="8" s="1"/>
  <c r="E289" i="8" a="1"/>
  <c r="E289" i="8" s="1"/>
  <c r="E315" i="8" a="1"/>
  <c r="E315" i="8" s="1"/>
  <c r="E280" i="8" a="1"/>
  <c r="E280" i="8" s="1"/>
  <c r="E312" i="8" a="1"/>
  <c r="E312" i="8" s="1"/>
  <c r="E302" i="8" a="1"/>
  <c r="E302" i="8" s="1"/>
  <c r="E286" i="8" a="1"/>
  <c r="E286" i="8" s="1"/>
  <c r="E313" i="8" a="1"/>
  <c r="E313" i="8" s="1"/>
  <c r="E304" i="8" a="1"/>
  <c r="E304" i="8" s="1"/>
  <c r="E276" i="8" a="1"/>
  <c r="E276" i="8" s="1"/>
  <c r="E308" i="8" a="1"/>
  <c r="E308" i="8" s="1"/>
  <c r="E281" i="8" a="1"/>
  <c r="E281" i="8" s="1"/>
  <c r="AX92" i="8" a="1"/>
  <c r="AX92" i="8" s="1"/>
  <c r="AX61" i="8" a="1"/>
  <c r="AX61" i="8" s="1"/>
  <c r="AX77" i="8" a="1"/>
  <c r="AX77" i="8" s="1"/>
  <c r="AX60" i="8" a="1"/>
  <c r="AX60" i="8" s="1"/>
  <c r="AX90" i="8" a="1"/>
  <c r="AX90" i="8" s="1"/>
  <c r="AX93" i="8" a="1"/>
  <c r="AX93" i="8" s="1"/>
  <c r="J76" i="8" a="1"/>
  <c r="J76" i="8" s="1"/>
  <c r="J72" i="8" a="1"/>
  <c r="J72" i="8" s="1"/>
  <c r="J92" i="8" a="1"/>
  <c r="J92" i="8" s="1"/>
  <c r="J64" i="8" a="1"/>
  <c r="J64" i="8" s="1"/>
  <c r="J93" i="8" a="1"/>
  <c r="J93" i="8" s="1"/>
  <c r="J83" i="8" a="1"/>
  <c r="J83" i="8" s="1"/>
  <c r="AY279" i="8" a="1"/>
  <c r="AY279" i="8" s="1"/>
  <c r="BI282" i="8" a="1"/>
  <c r="BI282" i="8" s="1"/>
  <c r="BI307" i="8" a="1"/>
  <c r="BI307" i="8" s="1"/>
  <c r="AX64" i="8" a="1"/>
  <c r="AX64" i="8" s="1"/>
  <c r="AX82" i="8" a="1"/>
  <c r="AX82" i="8" s="1"/>
  <c r="AX73" i="8" a="1"/>
  <c r="AX73" i="8" s="1"/>
  <c r="AX96" i="8" a="1"/>
  <c r="AX96" i="8" s="1"/>
  <c r="AX84" i="8" a="1"/>
  <c r="AX84" i="8" s="1"/>
  <c r="J84" i="8" a="1"/>
  <c r="J84" i="8" s="1"/>
  <c r="J99" i="8" a="1"/>
  <c r="J99" i="8" s="1"/>
  <c r="J97" i="8" a="1"/>
  <c r="J97" i="8" s="1"/>
  <c r="J95" i="8" a="1"/>
  <c r="J95" i="8" s="1"/>
  <c r="J66" i="8" a="1"/>
  <c r="J66" i="8" s="1"/>
  <c r="BH55" i="8" a="1"/>
  <c r="BH55" i="8" s="1"/>
  <c r="BB282" i="8" a="1"/>
  <c r="BB282" i="8" s="1"/>
  <c r="BB288" i="8" a="1"/>
  <c r="BB288" i="8" s="1"/>
  <c r="BB300" i="8" a="1"/>
  <c r="BB300" i="8" s="1"/>
  <c r="BB305" i="8" a="1"/>
  <c r="BB305" i="8" s="1"/>
  <c r="BB316" i="8" a="1"/>
  <c r="BB316" i="8" s="1"/>
  <c r="BB279" i="8" a="1"/>
  <c r="BB279" i="8" s="1"/>
  <c r="BB286" i="8" a="1"/>
  <c r="BB286" i="8" s="1"/>
  <c r="BB293" i="8" a="1"/>
  <c r="BB293" i="8" s="1"/>
  <c r="BB306" i="8" a="1"/>
  <c r="BB306" i="8" s="1"/>
  <c r="BB312" i="8" a="1"/>
  <c r="BB312" i="8" s="1"/>
  <c r="BB287" i="8" a="1"/>
  <c r="BB287" i="8" s="1"/>
  <c r="BB295" i="8" a="1"/>
  <c r="BB295" i="8" s="1"/>
  <c r="BB302" i="8" a="1"/>
  <c r="BB302" i="8" s="1"/>
  <c r="BB307" i="8" a="1"/>
  <c r="BB307" i="8" s="1"/>
  <c r="BB313" i="8" a="1"/>
  <c r="BB313" i="8" s="1"/>
  <c r="BB320" i="8" a="1"/>
  <c r="BB320" i="8" s="1"/>
  <c r="BB275" i="8" a="1"/>
  <c r="BB275" i="8" s="1"/>
  <c r="BB281" i="8" a="1"/>
  <c r="BB281" i="8" s="1"/>
  <c r="BB289" i="8" a="1"/>
  <c r="BB289" i="8" s="1"/>
  <c r="BB296" i="8" a="1"/>
  <c r="BB296" i="8" s="1"/>
  <c r="BB308" i="8" a="1"/>
  <c r="BB308" i="8" s="1"/>
  <c r="BB314" i="8" a="1"/>
  <c r="BB314" i="8" s="1"/>
  <c r="BB321" i="8" a="1"/>
  <c r="BB321" i="8" s="1"/>
  <c r="BB278" i="8" a="1"/>
  <c r="BB278" i="8" s="1"/>
  <c r="BB284" i="8" a="1"/>
  <c r="BB284" i="8" s="1"/>
  <c r="BB291" i="8" a="1"/>
  <c r="BB291" i="8" s="1"/>
  <c r="BB304" i="8" a="1"/>
  <c r="BB304" i="8" s="1"/>
  <c r="BB310" i="8" a="1"/>
  <c r="BB310" i="8" s="1"/>
  <c r="BB317" i="8" a="1"/>
  <c r="BB317" i="8" s="1"/>
  <c r="BB297" i="8" a="1"/>
  <c r="BB297" i="8" s="1"/>
  <c r="BB283" i="8" a="1"/>
  <c r="BB283" i="8" s="1"/>
  <c r="BB298" i="8" a="1"/>
  <c r="BB298" i="8" s="1"/>
  <c r="BB309" i="8" a="1"/>
  <c r="BB309" i="8" s="1"/>
  <c r="BB285" i="8" a="1"/>
  <c r="BB285" i="8" s="1"/>
  <c r="BB299" i="8" a="1"/>
  <c r="BB299" i="8" s="1"/>
  <c r="BB311" i="8" a="1"/>
  <c r="BB311" i="8" s="1"/>
  <c r="BB274" i="8" a="1"/>
  <c r="BB274" i="8" s="1"/>
  <c r="BB301" i="8" a="1"/>
  <c r="BB301" i="8" s="1"/>
  <c r="BB276" i="8" a="1"/>
  <c r="BB276" i="8" s="1"/>
  <c r="BB290" i="8" a="1"/>
  <c r="BB290" i="8" s="1"/>
  <c r="BB303" i="8" a="1"/>
  <c r="BB303" i="8" s="1"/>
  <c r="BB277" i="8" a="1"/>
  <c r="BB277" i="8" s="1"/>
  <c r="BB315" i="8" a="1"/>
  <c r="BB315" i="8" s="1"/>
  <c r="BB292" i="8" a="1"/>
  <c r="BB292" i="8" s="1"/>
  <c r="BB318" i="8" a="1"/>
  <c r="BB318" i="8" s="1"/>
  <c r="BB280" i="8" a="1"/>
  <c r="BB280" i="8" s="1"/>
  <c r="BB294" i="8" a="1"/>
  <c r="BB294" i="8" s="1"/>
  <c r="BB319" i="8" a="1"/>
  <c r="BB319" i="8" s="1"/>
  <c r="BK274" i="8" a="1"/>
  <c r="BK274" i="8" s="1"/>
  <c r="BK289" i="8" a="1"/>
  <c r="BK289" i="8" s="1"/>
  <c r="BK299" i="8" a="1"/>
  <c r="BK299" i="8" s="1"/>
  <c r="BK308" i="8" a="1"/>
  <c r="BK308" i="8" s="1"/>
  <c r="BK317" i="8" a="1"/>
  <c r="BK317" i="8" s="1"/>
  <c r="BK277" i="8" a="1"/>
  <c r="BK277" i="8" s="1"/>
  <c r="BK285" i="8" a="1"/>
  <c r="BK285" i="8" s="1"/>
  <c r="BK295" i="8" a="1"/>
  <c r="BK295" i="8" s="1"/>
  <c r="BK312" i="8" a="1"/>
  <c r="BK312" i="8" s="1"/>
  <c r="BK321" i="8" a="1"/>
  <c r="BK321" i="8" s="1"/>
  <c r="BK279" i="8" a="1"/>
  <c r="BK279" i="8" s="1"/>
  <c r="BK287" i="8" a="1"/>
  <c r="BK287" i="8" s="1"/>
  <c r="BK304" i="8" a="1"/>
  <c r="BK304" i="8" s="1"/>
  <c r="BK313" i="8" a="1"/>
  <c r="BK313" i="8" s="1"/>
  <c r="BK288" i="8" a="1"/>
  <c r="BK288" i="8" s="1"/>
  <c r="BK303" i="8" a="1"/>
  <c r="BK303" i="8" s="1"/>
  <c r="BK319" i="8" a="1"/>
  <c r="BK319" i="8" s="1"/>
  <c r="BK292" i="8" a="1"/>
  <c r="BK292" i="8" s="1"/>
  <c r="BK307" i="8" a="1"/>
  <c r="BK307" i="8" s="1"/>
  <c r="BK320" i="8" a="1"/>
  <c r="BK320" i="8" s="1"/>
  <c r="BK280" i="8" a="1"/>
  <c r="BK280" i="8" s="1"/>
  <c r="BK293" i="8" a="1"/>
  <c r="BK293" i="8" s="1"/>
  <c r="BK309" i="8" a="1"/>
  <c r="BK309" i="8" s="1"/>
  <c r="BK284" i="8" a="1"/>
  <c r="BK284" i="8" s="1"/>
  <c r="BK300" i="8" a="1"/>
  <c r="BK300" i="8" s="1"/>
  <c r="BK315" i="8" a="1"/>
  <c r="BK315" i="8" s="1"/>
  <c r="BK281" i="8" a="1"/>
  <c r="BK281" i="8" s="1"/>
  <c r="BK311" i="8" a="1"/>
  <c r="BK311" i="8" s="1"/>
  <c r="BK283" i="8" a="1"/>
  <c r="BK283" i="8" s="1"/>
  <c r="BK316" i="8" a="1"/>
  <c r="BK316" i="8" s="1"/>
  <c r="BK291" i="8" a="1"/>
  <c r="BK291" i="8" s="1"/>
  <c r="BK296" i="8" a="1"/>
  <c r="BK296" i="8" s="1"/>
  <c r="BK297" i="8" a="1"/>
  <c r="BK297" i="8" s="1"/>
  <c r="BK275" i="8" a="1"/>
  <c r="BK275" i="8" s="1"/>
  <c r="BK301" i="8" a="1"/>
  <c r="BK301" i="8" s="1"/>
  <c r="BK276" i="8" a="1"/>
  <c r="BK276" i="8" s="1"/>
  <c r="BK305" i="8" a="1"/>
  <c r="BK305" i="8" s="1"/>
  <c r="BK314" i="8" a="1"/>
  <c r="BK314" i="8" s="1"/>
  <c r="BK282" i="8" a="1"/>
  <c r="BK282" i="8" s="1"/>
  <c r="BK298" i="8" a="1"/>
  <c r="BK298" i="8" s="1"/>
  <c r="BK310" i="8" a="1"/>
  <c r="BK310" i="8" s="1"/>
  <c r="BK278" i="8" a="1"/>
  <c r="BK278" i="8" s="1"/>
  <c r="BK306" i="8" a="1"/>
  <c r="BK306" i="8" s="1"/>
  <c r="BK294" i="8" a="1"/>
  <c r="BK294" i="8" s="1"/>
  <c r="BK318" i="8" a="1"/>
  <c r="BK318" i="8" s="1"/>
  <c r="BK286" i="8" a="1"/>
  <c r="BK286" i="8" s="1"/>
  <c r="BK302" i="8" a="1"/>
  <c r="BK302" i="8" s="1"/>
  <c r="BK290" i="8" a="1"/>
  <c r="BK290" i="8" s="1"/>
  <c r="O307" i="8" a="1"/>
  <c r="O307" i="8" s="1"/>
  <c r="O317" i="8" a="1"/>
  <c r="O317" i="8" s="1"/>
  <c r="O319" i="8" a="1"/>
  <c r="O319" i="8" s="1"/>
  <c r="O311" i="8" a="1"/>
  <c r="O311" i="8" s="1"/>
  <c r="O313" i="8" a="1"/>
  <c r="O313" i="8" s="1"/>
  <c r="O304" i="8" a="1"/>
  <c r="O304" i="8" s="1"/>
  <c r="H318" i="8" a="1"/>
  <c r="H318" i="8" s="1"/>
  <c r="H300" i="8" a="1"/>
  <c r="H300" i="8" s="1"/>
  <c r="H294" i="8" a="1"/>
  <c r="H294" i="8" s="1"/>
  <c r="H316" i="8" a="1"/>
  <c r="H316" i="8" s="1"/>
  <c r="H303" i="8" a="1"/>
  <c r="H303" i="8" s="1"/>
  <c r="H320" i="8" a="1"/>
  <c r="H320" i="8" s="1"/>
  <c r="BN69" i="8" a="1"/>
  <c r="BN69" i="8" s="1"/>
  <c r="BN70" i="8" a="1"/>
  <c r="BN70" i="8" s="1"/>
  <c r="BN63" i="8" a="1"/>
  <c r="BN63" i="8" s="1"/>
  <c r="BN72" i="8" a="1"/>
  <c r="BN72" i="8" s="1"/>
  <c r="BN65" i="8" a="1"/>
  <c r="BN65" i="8" s="1"/>
  <c r="BN89" i="8" a="1"/>
  <c r="BN89" i="8" s="1"/>
  <c r="BN66" i="8" a="1"/>
  <c r="BN66" i="8" s="1"/>
  <c r="BN94" i="8" a="1"/>
  <c r="BN94" i="8" s="1"/>
  <c r="BN93" i="8" a="1"/>
  <c r="BN93" i="8" s="1"/>
  <c r="BN82" i="8" a="1"/>
  <c r="BN82" i="8" s="1"/>
  <c r="BN57" i="8" a="1"/>
  <c r="BN57" i="8" s="1"/>
  <c r="BN83" i="8" a="1"/>
  <c r="BN83" i="8" s="1"/>
  <c r="BN58" i="8" a="1"/>
  <c r="BN58" i="8" s="1"/>
  <c r="BN102" i="8" a="1"/>
  <c r="BN102" i="8" s="1"/>
  <c r="BN67" i="8" a="1"/>
  <c r="BN67" i="8" s="1"/>
  <c r="BN97" i="8" a="1"/>
  <c r="BN97" i="8" s="1"/>
  <c r="BN81" i="8" a="1"/>
  <c r="BN81" i="8" s="1"/>
  <c r="BN88" i="8" a="1"/>
  <c r="BN88" i="8" s="1"/>
  <c r="BN92" i="8" a="1"/>
  <c r="BN92" i="8" s="1"/>
  <c r="BN87" i="8" a="1"/>
  <c r="BN87" i="8" s="1"/>
  <c r="BN60" i="8" a="1"/>
  <c r="BN60" i="8" s="1"/>
  <c r="BN77" i="8" a="1"/>
  <c r="BN77" i="8" s="1"/>
  <c r="BN80" i="8" a="1"/>
  <c r="BN80" i="8" s="1"/>
  <c r="BN56" i="8" a="1"/>
  <c r="BN56" i="8" s="1"/>
  <c r="BN64" i="8" a="1"/>
  <c r="BN64" i="8" s="1"/>
  <c r="BN61" i="8" a="1"/>
  <c r="BN61" i="8" s="1"/>
  <c r="BN74" i="8" a="1"/>
  <c r="BN74" i="8" s="1"/>
  <c r="BN101" i="8" a="1"/>
  <c r="BN101" i="8" s="1"/>
  <c r="BN73" i="8" a="1"/>
  <c r="BN73" i="8" s="1"/>
  <c r="BN84" i="8" a="1"/>
  <c r="BN84" i="8" s="1"/>
  <c r="BN98" i="8" a="1"/>
  <c r="BN98" i="8" s="1"/>
  <c r="BN100" i="8" a="1"/>
  <c r="BN100" i="8" s="1"/>
  <c r="BN85" i="8" a="1"/>
  <c r="BN85" i="8" s="1"/>
  <c r="BN79" i="8" a="1"/>
  <c r="BN79" i="8" s="1"/>
  <c r="BN96" i="8" a="1"/>
  <c r="BN96" i="8" s="1"/>
  <c r="BN55" i="8" a="1"/>
  <c r="BN55" i="8" s="1"/>
  <c r="BN76" i="8" a="1"/>
  <c r="BN76" i="8" s="1"/>
  <c r="BN68" i="8" a="1"/>
  <c r="BN68" i="8" s="1"/>
  <c r="BN99" i="8" a="1"/>
  <c r="BN99" i="8" s="1"/>
  <c r="BN62" i="8" a="1"/>
  <c r="BN62" i="8" s="1"/>
  <c r="BN71" i="8" a="1"/>
  <c r="BN71" i="8" s="1"/>
  <c r="BN59" i="8" a="1"/>
  <c r="BN59" i="8" s="1"/>
  <c r="BN86" i="8" a="1"/>
  <c r="BN86" i="8" s="1"/>
  <c r="BN78" i="8" a="1"/>
  <c r="BN78" i="8" s="1"/>
  <c r="BN95" i="8" a="1"/>
  <c r="BN95" i="8" s="1"/>
  <c r="BN90" i="8" a="1"/>
  <c r="BN90" i="8" s="1"/>
  <c r="BN91" i="8" a="1"/>
  <c r="BN91" i="8" s="1"/>
  <c r="BN75" i="8" a="1"/>
  <c r="BN75" i="8" s="1"/>
  <c r="BK115" i="8" a="1"/>
  <c r="BK115" i="8" s="1"/>
  <c r="BK118" i="8" a="1"/>
  <c r="BK118" i="8" s="1"/>
  <c r="S254" i="8" a="1"/>
  <c r="S254" i="8" s="1"/>
  <c r="BH125" i="8" a="1"/>
  <c r="BH125" i="8" s="1"/>
  <c r="BH112" i="8" a="1"/>
  <c r="BH112" i="8" s="1"/>
  <c r="BH150" i="8" a="1"/>
  <c r="BH150" i="8" s="1"/>
  <c r="BH126" i="8" a="1"/>
  <c r="BH126" i="8" s="1"/>
  <c r="BH134" i="8" a="1"/>
  <c r="BH134" i="8" s="1"/>
  <c r="BH151" i="8" a="1"/>
  <c r="BH151" i="8" s="1"/>
  <c r="BH145" i="8" a="1"/>
  <c r="BH145" i="8" s="1"/>
  <c r="BH152" i="8" a="1"/>
  <c r="BH152" i="8" s="1"/>
  <c r="BH111" i="8" a="1"/>
  <c r="BH111" i="8" s="1"/>
  <c r="BH143" i="8" a="1"/>
  <c r="BH143" i="8" s="1"/>
  <c r="BH148" i="8" a="1"/>
  <c r="BH148" i="8" s="1"/>
  <c r="BH121" i="8" a="1"/>
  <c r="BH121" i="8" s="1"/>
  <c r="BH153" i="8" a="1"/>
  <c r="BH153" i="8" s="1"/>
  <c r="BH140" i="8" a="1"/>
  <c r="BH140" i="8" s="1"/>
  <c r="BH135" i="8" a="1"/>
  <c r="BH135" i="8" s="1"/>
  <c r="BH128" i="8" a="1"/>
  <c r="BH128" i="8" s="1"/>
  <c r="BH117" i="8" a="1"/>
  <c r="BH117" i="8" s="1"/>
  <c r="BH116" i="8" a="1"/>
  <c r="BH116" i="8" s="1"/>
  <c r="BH142" i="8" a="1"/>
  <c r="BH142" i="8" s="1"/>
  <c r="BH109" i="8" a="1"/>
  <c r="BH109" i="8" s="1"/>
  <c r="BH132" i="8" a="1"/>
  <c r="BH132" i="8" s="1"/>
  <c r="BH130" i="8" a="1"/>
  <c r="BH130" i="8" s="1"/>
  <c r="BH115" i="8" a="1"/>
  <c r="BH115" i="8" s="1"/>
  <c r="BH118" i="8" a="1"/>
  <c r="BH118" i="8" s="1"/>
  <c r="BH141" i="8" a="1"/>
  <c r="BH141" i="8" s="1"/>
  <c r="BH114" i="8" a="1"/>
  <c r="BH114" i="8" s="1"/>
  <c r="BH123" i="8" a="1"/>
  <c r="BH123" i="8" s="1"/>
  <c r="BH149" i="8" a="1"/>
  <c r="BH149" i="8" s="1"/>
  <c r="BH137" i="8" a="1"/>
  <c r="BH137" i="8" s="1"/>
  <c r="BH133" i="8" a="1"/>
  <c r="BH133" i="8" s="1"/>
  <c r="BH113" i="8" a="1"/>
  <c r="BH113" i="8" s="1"/>
  <c r="BH124" i="8" a="1"/>
  <c r="BH124" i="8" s="1"/>
  <c r="BH129" i="8" a="1"/>
  <c r="BH129" i="8" s="1"/>
  <c r="BH136" i="8" a="1"/>
  <c r="BH136" i="8" s="1"/>
  <c r="BH120" i="8" a="1"/>
  <c r="BH120" i="8" s="1"/>
  <c r="BH139" i="8" a="1"/>
  <c r="BH139" i="8" s="1"/>
  <c r="BH144" i="8" a="1"/>
  <c r="BH144" i="8" s="1"/>
  <c r="BH127" i="8" a="1"/>
  <c r="BH127" i="8" s="1"/>
  <c r="BH122" i="8" a="1"/>
  <c r="BH122" i="8" s="1"/>
  <c r="BH156" i="8" a="1"/>
  <c r="BH156" i="8" s="1"/>
  <c r="BH119" i="8" a="1"/>
  <c r="BH119" i="8" s="1"/>
  <c r="BH146" i="8" a="1"/>
  <c r="BH146" i="8" s="1"/>
  <c r="BH138" i="8" a="1"/>
  <c r="BH138" i="8" s="1"/>
  <c r="BH110" i="8" a="1"/>
  <c r="BH110" i="8" s="1"/>
  <c r="BH154" i="8" a="1"/>
  <c r="BH154" i="8" s="1"/>
  <c r="BH147" i="8" a="1"/>
  <c r="BH147" i="8" s="1"/>
  <c r="BH155" i="8" a="1"/>
  <c r="BH155" i="8" s="1"/>
  <c r="BH131" i="8" a="1"/>
  <c r="BH131" i="8" s="1"/>
  <c r="B206" i="8" a="1"/>
  <c r="B206" i="8" s="1"/>
  <c r="B171" i="8" a="1"/>
  <c r="B171" i="8" s="1"/>
  <c r="E164" i="8" a="1"/>
  <c r="E164" i="8" s="1"/>
  <c r="H152" i="8" a="1"/>
  <c r="H152" i="8" s="1"/>
  <c r="H119" i="8" a="1"/>
  <c r="H119" i="8" s="1"/>
  <c r="G95" i="8" a="1"/>
  <c r="G95" i="8" s="1"/>
  <c r="G89" i="8" a="1"/>
  <c r="G89" i="8" s="1"/>
  <c r="G71" i="8" a="1"/>
  <c r="G71" i="8" s="1"/>
  <c r="BL255" i="8" a="1"/>
  <c r="BL255" i="8" s="1"/>
  <c r="BL249" i="8" a="1"/>
  <c r="BL249" i="8" s="1"/>
  <c r="BL219" i="8" a="1"/>
  <c r="BL219" i="8" s="1"/>
  <c r="BL244" i="8" a="1"/>
  <c r="BL244" i="8" s="1"/>
  <c r="BL222" i="8" a="1"/>
  <c r="BL222" i="8" s="1"/>
  <c r="BL261" i="8" a="1"/>
  <c r="BL261" i="8" s="1"/>
  <c r="BL224" i="8" a="1"/>
  <c r="BL224" i="8" s="1"/>
  <c r="BL243" i="8" a="1"/>
  <c r="BL243" i="8" s="1"/>
  <c r="BL236" i="8" a="1"/>
  <c r="BL236" i="8" s="1"/>
  <c r="BL229" i="8" a="1"/>
  <c r="BL229" i="8" s="1"/>
  <c r="BL230" i="8" a="1"/>
  <c r="BL230" i="8" s="1"/>
  <c r="BL254" i="8" a="1"/>
  <c r="BL254" i="8" s="1"/>
  <c r="BL247" i="8" a="1"/>
  <c r="BL247" i="8" s="1"/>
  <c r="BL265" i="8" a="1"/>
  <c r="BL265" i="8" s="1"/>
  <c r="BL258" i="8" a="1"/>
  <c r="BL258" i="8" s="1"/>
  <c r="BL245" i="8" a="1"/>
  <c r="BL245" i="8" s="1"/>
  <c r="BL238" i="8" a="1"/>
  <c r="BL238" i="8" s="1"/>
  <c r="BL262" i="8" a="1"/>
  <c r="BL262" i="8" s="1"/>
  <c r="BL233" i="8" a="1"/>
  <c r="BL233" i="8" s="1"/>
  <c r="BL242" i="8" a="1"/>
  <c r="BL242" i="8" s="1"/>
  <c r="BL235" i="8" a="1"/>
  <c r="BL235" i="8" s="1"/>
  <c r="BL251" i="8" a="1"/>
  <c r="BL251" i="8" s="1"/>
  <c r="BL232" i="8" a="1"/>
  <c r="BL232" i="8" s="1"/>
  <c r="BL259" i="8" a="1"/>
  <c r="BL259" i="8" s="1"/>
  <c r="BL260" i="8" a="1"/>
  <c r="BL260" i="8" s="1"/>
  <c r="BL240" i="8" a="1"/>
  <c r="BL240" i="8" s="1"/>
  <c r="BL241" i="8" a="1"/>
  <c r="BL241" i="8" s="1"/>
  <c r="BL250" i="8" a="1"/>
  <c r="BL250" i="8" s="1"/>
  <c r="BL266" i="8" a="1"/>
  <c r="BL266" i="8" s="1"/>
  <c r="BL248" i="8" a="1"/>
  <c r="BL248" i="8" s="1"/>
  <c r="BL256" i="8" a="1"/>
  <c r="BL256" i="8" s="1"/>
  <c r="BL220" i="8" a="1"/>
  <c r="BL220" i="8" s="1"/>
  <c r="BL231" i="8" a="1"/>
  <c r="BL231" i="8" s="1"/>
  <c r="BL225" i="8" a="1"/>
  <c r="BL225" i="8" s="1"/>
  <c r="BL234" i="8" a="1"/>
  <c r="BL234" i="8" s="1"/>
  <c r="BL252" i="8" a="1"/>
  <c r="BL252" i="8" s="1"/>
  <c r="BL253" i="8" a="1"/>
  <c r="BL253" i="8" s="1"/>
  <c r="BL264" i="8" a="1"/>
  <c r="BL264" i="8" s="1"/>
  <c r="BL221" i="8" a="1"/>
  <c r="BL221" i="8" s="1"/>
  <c r="BL226" i="8" a="1"/>
  <c r="BL226" i="8" s="1"/>
  <c r="BL237" i="8" a="1"/>
  <c r="BL237" i="8" s="1"/>
  <c r="BL257" i="8" a="1"/>
  <c r="BL257" i="8" s="1"/>
  <c r="BL227" i="8" a="1"/>
  <c r="BL227" i="8" s="1"/>
  <c r="BL246" i="8" a="1"/>
  <c r="BL246" i="8" s="1"/>
  <c r="BL239" i="8" a="1"/>
  <c r="BL239" i="8" s="1"/>
  <c r="BL223" i="8" a="1"/>
  <c r="BL223" i="8" s="1"/>
  <c r="BL228" i="8" a="1"/>
  <c r="BL228" i="8" s="1"/>
  <c r="BL263" i="8" a="1"/>
  <c r="BL263" i="8" s="1"/>
  <c r="BC80" i="8" a="1"/>
  <c r="BC80" i="8" s="1"/>
  <c r="BC96" i="8" a="1"/>
  <c r="BC96" i="8" s="1"/>
  <c r="BC97" i="8" a="1"/>
  <c r="BC97" i="8" s="1"/>
  <c r="BC66" i="8" a="1"/>
  <c r="BC66" i="8" s="1"/>
  <c r="BC58" i="8" a="1"/>
  <c r="BC58" i="8" s="1"/>
  <c r="BC100" i="8" a="1"/>
  <c r="BC100" i="8" s="1"/>
  <c r="BC56" i="8" a="1"/>
  <c r="BC56" i="8" s="1"/>
  <c r="BC55" i="8" a="1"/>
  <c r="BC55" i="8" s="1"/>
  <c r="BC61" i="8" a="1"/>
  <c r="BC61" i="8" s="1"/>
  <c r="BC77" i="8" a="1"/>
  <c r="BC77" i="8" s="1"/>
  <c r="BC74" i="8" a="1"/>
  <c r="BC74" i="8" s="1"/>
  <c r="BC73" i="8" a="1"/>
  <c r="BC73" i="8" s="1"/>
  <c r="BC60" i="8" a="1"/>
  <c r="BC60" i="8" s="1"/>
  <c r="BC87" i="8" a="1"/>
  <c r="BC87" i="8" s="1"/>
  <c r="BC57" i="8" a="1"/>
  <c r="BC57" i="8" s="1"/>
  <c r="BC62" i="8" a="1"/>
  <c r="BC62" i="8" s="1"/>
  <c r="BC64" i="8" a="1"/>
  <c r="BC64" i="8" s="1"/>
  <c r="BC99" i="8" a="1"/>
  <c r="BC99" i="8" s="1"/>
  <c r="BC92" i="8" a="1"/>
  <c r="BC92" i="8" s="1"/>
  <c r="BC90" i="8" a="1"/>
  <c r="BC90" i="8" s="1"/>
  <c r="BC98" i="8" a="1"/>
  <c r="BC98" i="8" s="1"/>
  <c r="BC89" i="8" a="1"/>
  <c r="BC89" i="8" s="1"/>
  <c r="BC102" i="8" a="1"/>
  <c r="BC102" i="8" s="1"/>
  <c r="BC95" i="8" a="1"/>
  <c r="BC95" i="8" s="1"/>
  <c r="BC59" i="8" a="1"/>
  <c r="BC59" i="8" s="1"/>
  <c r="BC83" i="8" a="1"/>
  <c r="BC83" i="8" s="1"/>
  <c r="BC86" i="8" a="1"/>
  <c r="BC86" i="8" s="1"/>
  <c r="BC78" i="8" a="1"/>
  <c r="BC78" i="8" s="1"/>
  <c r="BC76" i="8" a="1"/>
  <c r="BC76" i="8" s="1"/>
  <c r="BC101" i="8" a="1"/>
  <c r="BC101" i="8" s="1"/>
  <c r="BC88" i="8" a="1"/>
  <c r="BC88" i="8" s="1"/>
  <c r="BC91" i="8" a="1"/>
  <c r="BC91" i="8" s="1"/>
  <c r="BC79" i="8" a="1"/>
  <c r="BC79" i="8" s="1"/>
  <c r="BC71" i="8" a="1"/>
  <c r="BC71" i="8" s="1"/>
  <c r="BC69" i="8" a="1"/>
  <c r="BC69" i="8" s="1"/>
  <c r="BC67" i="8" a="1"/>
  <c r="BC67" i="8" s="1"/>
  <c r="BC81" i="8" a="1"/>
  <c r="BC81" i="8" s="1"/>
  <c r="BC70" i="8" a="1"/>
  <c r="BC70" i="8" s="1"/>
  <c r="BC93" i="8" a="1"/>
  <c r="BC93" i="8" s="1"/>
  <c r="BC85" i="8" a="1"/>
  <c r="BC85" i="8" s="1"/>
  <c r="BC84" i="8" a="1"/>
  <c r="BC84" i="8" s="1"/>
  <c r="BC68" i="8" a="1"/>
  <c r="BC68" i="8" s="1"/>
  <c r="BC94" i="8" a="1"/>
  <c r="BC94" i="8" s="1"/>
  <c r="BC82" i="8" a="1"/>
  <c r="BC82" i="8" s="1"/>
  <c r="BC65" i="8" a="1"/>
  <c r="BC65" i="8" s="1"/>
  <c r="BC63" i="8" a="1"/>
  <c r="BC63" i="8" s="1"/>
  <c r="BC75" i="8" a="1"/>
  <c r="BC75" i="8" s="1"/>
  <c r="BC72" i="8" a="1"/>
  <c r="BC72" i="8" s="1"/>
  <c r="BK56" i="8" a="1"/>
  <c r="BK56" i="8" s="1"/>
  <c r="BK66" i="8" a="1"/>
  <c r="BK66" i="8" s="1"/>
  <c r="BK78" i="8" a="1"/>
  <c r="BK78" i="8" s="1"/>
  <c r="BK75" i="8" a="1"/>
  <c r="BK75" i="8" s="1"/>
  <c r="BK73" i="8" a="1"/>
  <c r="BK73" i="8" s="1"/>
  <c r="BK84" i="8" a="1"/>
  <c r="BK84" i="8" s="1"/>
  <c r="BK86" i="8" a="1"/>
  <c r="BK86" i="8" s="1"/>
  <c r="BK97" i="8" a="1"/>
  <c r="BK97" i="8" s="1"/>
  <c r="BK80" i="8" a="1"/>
  <c r="BK80" i="8" s="1"/>
  <c r="BK60" i="8" a="1"/>
  <c r="BK60" i="8" s="1"/>
  <c r="BK67" i="8" a="1"/>
  <c r="BK67" i="8" s="1"/>
  <c r="BK81" i="8" a="1"/>
  <c r="BK81" i="8" s="1"/>
  <c r="BK91" i="8" a="1"/>
  <c r="BK91" i="8" s="1"/>
  <c r="BK68" i="8" a="1"/>
  <c r="BK68" i="8" s="1"/>
  <c r="BK96" i="8" a="1"/>
  <c r="BK96" i="8" s="1"/>
  <c r="BK100" i="8" a="1"/>
  <c r="BK100" i="8" s="1"/>
  <c r="BK99" i="8" a="1"/>
  <c r="BK99" i="8" s="1"/>
  <c r="BK57" i="8" a="1"/>
  <c r="BK57" i="8" s="1"/>
  <c r="BK82" i="8" a="1"/>
  <c r="BK82" i="8" s="1"/>
  <c r="BK62" i="8" a="1"/>
  <c r="BK62" i="8" s="1"/>
  <c r="BK72" i="8" a="1"/>
  <c r="BK72" i="8" s="1"/>
  <c r="BK63" i="8" a="1"/>
  <c r="BK63" i="8" s="1"/>
  <c r="BK87" i="8" a="1"/>
  <c r="BK87" i="8" s="1"/>
  <c r="BK65" i="8" a="1"/>
  <c r="BK65" i="8" s="1"/>
  <c r="BK90" i="8" a="1"/>
  <c r="BK90" i="8" s="1"/>
  <c r="BK71" i="8" a="1"/>
  <c r="BK71" i="8" s="1"/>
  <c r="BK55" i="8" a="1"/>
  <c r="BK55" i="8" s="1"/>
  <c r="BK92" i="8" a="1"/>
  <c r="BK92" i="8" s="1"/>
  <c r="BK93" i="8" a="1"/>
  <c r="BK93" i="8" s="1"/>
  <c r="BK101" i="8" a="1"/>
  <c r="BK101" i="8" s="1"/>
  <c r="BK76" i="8" a="1"/>
  <c r="BK76" i="8" s="1"/>
  <c r="BK61" i="8" a="1"/>
  <c r="BK61" i="8" s="1"/>
  <c r="BK85" i="8" a="1"/>
  <c r="BK85" i="8" s="1"/>
  <c r="BK98" i="8" a="1"/>
  <c r="BK98" i="8" s="1"/>
  <c r="BK74" i="8" a="1"/>
  <c r="BK74" i="8" s="1"/>
  <c r="BK69" i="8" a="1"/>
  <c r="BK69" i="8" s="1"/>
  <c r="BK88" i="8" a="1"/>
  <c r="BK88" i="8" s="1"/>
  <c r="BK64" i="8" a="1"/>
  <c r="BK64" i="8" s="1"/>
  <c r="BK70" i="8" a="1"/>
  <c r="BK70" i="8" s="1"/>
  <c r="BK94" i="8" a="1"/>
  <c r="BK94" i="8" s="1"/>
  <c r="BK59" i="8" a="1"/>
  <c r="BK59" i="8" s="1"/>
  <c r="BK83" i="8" a="1"/>
  <c r="BK83" i="8" s="1"/>
  <c r="BK58" i="8" a="1"/>
  <c r="BK58" i="8" s="1"/>
  <c r="BK95" i="8" a="1"/>
  <c r="BK95" i="8" s="1"/>
  <c r="BK77" i="8" a="1"/>
  <c r="BK77" i="8" s="1"/>
  <c r="BK79" i="8" a="1"/>
  <c r="BK79" i="8" s="1"/>
  <c r="BK89" i="8" a="1"/>
  <c r="BK89" i="8" s="1"/>
  <c r="BK102" i="8" a="1"/>
  <c r="BK102" i="8" s="1"/>
  <c r="AY365" i="8" a="1"/>
  <c r="AY365" i="8" s="1"/>
  <c r="AY362" i="8" a="1"/>
  <c r="AY362" i="8" s="1"/>
  <c r="AY356" i="8" a="1"/>
  <c r="AY356" i="8" s="1"/>
  <c r="AY345" i="8" a="1"/>
  <c r="AY345" i="8" s="1"/>
  <c r="AY337" i="8" a="1"/>
  <c r="AY337" i="8" s="1"/>
  <c r="AY353" i="8" a="1"/>
  <c r="AY353" i="8" s="1"/>
  <c r="J138" i="8" a="1"/>
  <c r="J138" i="8" s="1"/>
  <c r="J123" i="8" a="1"/>
  <c r="J123" i="8" s="1"/>
  <c r="J154" i="8" a="1"/>
  <c r="J154" i="8" s="1"/>
  <c r="J117" i="8" a="1"/>
  <c r="J117" i="8" s="1"/>
  <c r="J151" i="8" a="1"/>
  <c r="J151" i="8" s="1"/>
  <c r="J135" i="8" a="1"/>
  <c r="J135" i="8" s="1"/>
  <c r="BN113" i="8" a="1"/>
  <c r="BN113" i="8" s="1"/>
  <c r="BN116" i="8" a="1"/>
  <c r="BN116" i="8" s="1"/>
  <c r="BN132" i="8" a="1"/>
  <c r="BN132" i="8" s="1"/>
  <c r="BN148" i="8" a="1"/>
  <c r="BN148" i="8" s="1"/>
  <c r="BN130" i="8" a="1"/>
  <c r="BN130" i="8" s="1"/>
  <c r="BN143" i="8" a="1"/>
  <c r="BN143" i="8" s="1"/>
  <c r="BN129" i="8" a="1"/>
  <c r="BN129" i="8" s="1"/>
  <c r="BN124" i="8" a="1"/>
  <c r="BN124" i="8" s="1"/>
  <c r="BN140" i="8" a="1"/>
  <c r="BN140" i="8" s="1"/>
  <c r="BN155" i="8" a="1"/>
  <c r="BN155" i="8" s="1"/>
  <c r="BN142" i="8" a="1"/>
  <c r="BN142" i="8" s="1"/>
  <c r="BN123" i="8" a="1"/>
  <c r="BN123" i="8" s="1"/>
  <c r="BN145" i="8" a="1"/>
  <c r="BN145" i="8" s="1"/>
  <c r="BN128" i="8" a="1"/>
  <c r="BN128" i="8" s="1"/>
  <c r="BN126" i="8" a="1"/>
  <c r="BN126" i="8" s="1"/>
  <c r="BN119" i="8" a="1"/>
  <c r="BN119" i="8" s="1"/>
  <c r="BN135" i="8" a="1"/>
  <c r="BN135" i="8" s="1"/>
  <c r="BN139" i="8" a="1"/>
  <c r="BN139" i="8" s="1"/>
  <c r="BN133" i="8" a="1"/>
  <c r="BN133" i="8" s="1"/>
  <c r="BN151" i="8" a="1"/>
  <c r="BN151" i="8" s="1"/>
  <c r="BN144" i="8" a="1"/>
  <c r="BN144" i="8" s="1"/>
  <c r="BN138" i="8" a="1"/>
  <c r="BN138" i="8" s="1"/>
  <c r="BN136" i="8" a="1"/>
  <c r="BN136" i="8" s="1"/>
  <c r="BN146" i="8" a="1"/>
  <c r="BN146" i="8" s="1"/>
  <c r="BN127" i="8" a="1"/>
  <c r="BN127" i="8" s="1"/>
  <c r="BN115" i="8" a="1"/>
  <c r="BN115" i="8" s="1"/>
  <c r="BN153" i="8" a="1"/>
  <c r="BN153" i="8" s="1"/>
  <c r="BN110" i="8" a="1"/>
  <c r="BN110" i="8" s="1"/>
  <c r="BN109" i="8" a="1"/>
  <c r="BN109" i="8" s="1"/>
  <c r="BN118" i="8" a="1"/>
  <c r="BN118" i="8" s="1"/>
  <c r="BN156" i="8" a="1"/>
  <c r="BN156" i="8" s="1"/>
  <c r="BN149" i="8" a="1"/>
  <c r="BN149" i="8" s="1"/>
  <c r="BN121" i="8" a="1"/>
  <c r="BN121" i="8" s="1"/>
  <c r="BN141" i="8" a="1"/>
  <c r="BN141" i="8" s="1"/>
  <c r="BN114" i="8" a="1"/>
  <c r="BN114" i="8" s="1"/>
  <c r="BN150" i="8" a="1"/>
  <c r="BN150" i="8" s="1"/>
  <c r="BN125" i="8" a="1"/>
  <c r="BN125" i="8" s="1"/>
  <c r="BN120" i="8" a="1"/>
  <c r="BN120" i="8" s="1"/>
  <c r="BN131" i="8" a="1"/>
  <c r="BN131" i="8" s="1"/>
  <c r="BN134" i="8" a="1"/>
  <c r="BN134" i="8" s="1"/>
  <c r="BN122" i="8" a="1"/>
  <c r="BN122" i="8" s="1"/>
  <c r="BN112" i="8" a="1"/>
  <c r="BN112" i="8" s="1"/>
  <c r="BN137" i="8" a="1"/>
  <c r="BN137" i="8" s="1"/>
  <c r="BN147" i="8" a="1"/>
  <c r="BN147" i="8" s="1"/>
  <c r="BN152" i="8" a="1"/>
  <c r="BN152" i="8" s="1"/>
  <c r="BN154" i="8" a="1"/>
  <c r="BN154" i="8" s="1"/>
  <c r="BN111" i="8" a="1"/>
  <c r="BN111" i="8" s="1"/>
  <c r="BN117" i="8" a="1"/>
  <c r="BN117" i="8" s="1"/>
  <c r="BI133" i="8" a="1"/>
  <c r="BI133" i="8" s="1"/>
  <c r="D111" i="8" a="1"/>
  <c r="D111" i="8" s="1"/>
  <c r="D154" i="8" a="1"/>
  <c r="D154" i="8" s="1"/>
  <c r="D113" i="8" a="1"/>
  <c r="D113" i="8" s="1"/>
  <c r="D149" i="8" a="1"/>
  <c r="D149" i="8" s="1"/>
  <c r="D143" i="8" a="1"/>
  <c r="D143" i="8" s="1"/>
  <c r="D109" i="8" a="1"/>
  <c r="D109" i="8" s="1"/>
  <c r="D135" i="8" a="1"/>
  <c r="D135" i="8" s="1"/>
  <c r="D139" i="8" a="1"/>
  <c r="D139" i="8" s="1"/>
  <c r="D142" i="8" a="1"/>
  <c r="D142" i="8" s="1"/>
  <c r="D120" i="8" a="1"/>
  <c r="D120" i="8" s="1"/>
  <c r="D110" i="8" a="1"/>
  <c r="D110" i="8" s="1"/>
  <c r="D125" i="8" a="1"/>
  <c r="D125" i="8" s="1"/>
  <c r="D123" i="8" a="1"/>
  <c r="D123" i="8" s="1"/>
  <c r="D127" i="8" a="1"/>
  <c r="D127" i="8" s="1"/>
  <c r="D131" i="8" a="1"/>
  <c r="D131" i="8" s="1"/>
  <c r="D138" i="8" a="1"/>
  <c r="D138" i="8" s="1"/>
  <c r="D128" i="8" a="1"/>
  <c r="D128" i="8" s="1"/>
  <c r="D155" i="8" a="1"/>
  <c r="D155" i="8" s="1"/>
  <c r="D118" i="8" a="1"/>
  <c r="D118" i="8" s="1"/>
  <c r="D122" i="8" a="1"/>
  <c r="D122" i="8" s="1"/>
  <c r="D151" i="8" a="1"/>
  <c r="D151" i="8" s="1"/>
  <c r="D136" i="8" a="1"/>
  <c r="D136" i="8" s="1"/>
  <c r="D152" i="8" a="1"/>
  <c r="D152" i="8" s="1"/>
  <c r="D121" i="8" a="1"/>
  <c r="D121" i="8" s="1"/>
  <c r="D116" i="8" a="1"/>
  <c r="D116" i="8" s="1"/>
  <c r="D145" i="8" a="1"/>
  <c r="D145" i="8" s="1"/>
  <c r="D137" i="8" a="1"/>
  <c r="D137" i="8" s="1"/>
  <c r="D126" i="8" a="1"/>
  <c r="D126" i="8" s="1"/>
  <c r="D147" i="8" a="1"/>
  <c r="D147" i="8" s="1"/>
  <c r="D129" i="8" a="1"/>
  <c r="D129" i="8" s="1"/>
  <c r="D140" i="8" a="1"/>
  <c r="D140" i="8" s="1"/>
  <c r="D144" i="8" a="1"/>
  <c r="D144" i="8" s="1"/>
  <c r="D146" i="8" a="1"/>
  <c r="D146" i="8" s="1"/>
  <c r="D132" i="8" a="1"/>
  <c r="D132" i="8" s="1"/>
  <c r="D150" i="8" a="1"/>
  <c r="D150" i="8" s="1"/>
  <c r="D124" i="8" a="1"/>
  <c r="D124" i="8" s="1"/>
  <c r="D117" i="8" a="1"/>
  <c r="D117" i="8" s="1"/>
  <c r="D148" i="8" a="1"/>
  <c r="D148" i="8" s="1"/>
  <c r="D115" i="8" a="1"/>
  <c r="D115" i="8" s="1"/>
  <c r="D156" i="8" a="1"/>
  <c r="D156" i="8" s="1"/>
  <c r="D114" i="8" a="1"/>
  <c r="D114" i="8" s="1"/>
  <c r="D133" i="8" a="1"/>
  <c r="D133" i="8" s="1"/>
  <c r="D130" i="8" a="1"/>
  <c r="D130" i="8" s="1"/>
  <c r="D112" i="8" a="1"/>
  <c r="D112" i="8" s="1"/>
  <c r="D141" i="8" a="1"/>
  <c r="D141" i="8" s="1"/>
  <c r="D134" i="8" a="1"/>
  <c r="D134" i="8" s="1"/>
  <c r="D153" i="8" a="1"/>
  <c r="D153" i="8" s="1"/>
  <c r="D119" i="8" a="1"/>
  <c r="D119" i="8" s="1"/>
  <c r="K200" i="8" a="1"/>
  <c r="K200" i="8" s="1"/>
  <c r="K175" i="8" a="1"/>
  <c r="K175" i="8" s="1"/>
  <c r="K207" i="8" a="1"/>
  <c r="K207" i="8" s="1"/>
  <c r="K166" i="8" a="1"/>
  <c r="K166" i="8" s="1"/>
  <c r="K191" i="8" a="1"/>
  <c r="K191" i="8" s="1"/>
  <c r="K194" i="8" a="1"/>
  <c r="K194" i="8" s="1"/>
  <c r="K198" i="8" a="1"/>
  <c r="K198" i="8" s="1"/>
  <c r="K192" i="8" a="1"/>
  <c r="K192" i="8" s="1"/>
  <c r="K169" i="8" a="1"/>
  <c r="K169" i="8" s="1"/>
  <c r="K203" i="8" a="1"/>
  <c r="K203" i="8" s="1"/>
  <c r="K206" i="8" a="1"/>
  <c r="K206" i="8" s="1"/>
  <c r="K177" i="8" a="1"/>
  <c r="K177" i="8" s="1"/>
  <c r="K183" i="8" a="1"/>
  <c r="K183" i="8" s="1"/>
  <c r="K173" i="8" a="1"/>
  <c r="K173" i="8" s="1"/>
  <c r="K184" i="8" a="1"/>
  <c r="K184" i="8" s="1"/>
  <c r="K190" i="8" a="1"/>
  <c r="K190" i="8" s="1"/>
  <c r="K171" i="8" a="1"/>
  <c r="K171" i="8" s="1"/>
  <c r="K204" i="8" a="1"/>
  <c r="K204" i="8" s="1"/>
  <c r="K195" i="8" a="1"/>
  <c r="K195" i="8" s="1"/>
  <c r="K167" i="8" a="1"/>
  <c r="K167" i="8" s="1"/>
  <c r="K174" i="8" a="1"/>
  <c r="K174" i="8" s="1"/>
  <c r="K188" i="8" a="1"/>
  <c r="K188" i="8" s="1"/>
  <c r="G195" i="8" a="1"/>
  <c r="G195" i="8" s="1"/>
  <c r="G208" i="8" a="1"/>
  <c r="G208" i="8" s="1"/>
  <c r="G168" i="8" a="1"/>
  <c r="G168" i="8" s="1"/>
  <c r="G183" i="8" a="1"/>
  <c r="G183" i="8" s="1"/>
  <c r="G205" i="8" a="1"/>
  <c r="G205" i="8" s="1"/>
  <c r="G164" i="8" a="1"/>
  <c r="G164" i="8" s="1"/>
  <c r="G198" i="8" a="1"/>
  <c r="G198" i="8" s="1"/>
  <c r="G180" i="8" a="1"/>
  <c r="G180" i="8" s="1"/>
  <c r="G207" i="8" a="1"/>
  <c r="G207" i="8" s="1"/>
  <c r="G171" i="8" a="1"/>
  <c r="G171" i="8" s="1"/>
  <c r="G170" i="8" a="1"/>
  <c r="G170" i="8" s="1"/>
  <c r="G210" i="8" a="1"/>
  <c r="G210" i="8" s="1"/>
  <c r="B109" i="8" a="1"/>
  <c r="B109" i="8" s="1"/>
  <c r="B110" i="8" a="1"/>
  <c r="B110" i="8" s="1"/>
  <c r="M58" i="8" a="1"/>
  <c r="M58" i="8" s="1"/>
  <c r="M78" i="8" a="1"/>
  <c r="M78" i="8" s="1"/>
  <c r="M76" i="8" a="1"/>
  <c r="M76" i="8" s="1"/>
  <c r="M66" i="8" a="1"/>
  <c r="M66" i="8" s="1"/>
  <c r="M63" i="8" a="1"/>
  <c r="M63" i="8" s="1"/>
  <c r="M96" i="8" a="1"/>
  <c r="M96" i="8" s="1"/>
  <c r="M90" i="8" a="1"/>
  <c r="M90" i="8" s="1"/>
  <c r="M68" i="8" a="1"/>
  <c r="M68" i="8" s="1"/>
  <c r="M94" i="8" a="1"/>
  <c r="M94" i="8" s="1"/>
  <c r="M80" i="8" a="1"/>
  <c r="M80" i="8" s="1"/>
  <c r="M81" i="8" a="1"/>
  <c r="M81" i="8" s="1"/>
  <c r="M65" i="8" a="1"/>
  <c r="M65" i="8" s="1"/>
  <c r="BG244" i="8" a="1"/>
  <c r="BG244" i="8" s="1"/>
  <c r="BG229" i="8" a="1"/>
  <c r="BG229" i="8" s="1"/>
  <c r="BG261" i="8" a="1"/>
  <c r="BG261" i="8" s="1"/>
  <c r="BG246" i="8" a="1"/>
  <c r="BG246" i="8" s="1"/>
  <c r="BG231" i="8" a="1"/>
  <c r="BG231" i="8" s="1"/>
  <c r="BG263" i="8" a="1"/>
  <c r="BG263" i="8" s="1"/>
  <c r="BG248" i="8" a="1"/>
  <c r="BG248" i="8" s="1"/>
  <c r="BG233" i="8" a="1"/>
  <c r="BG233" i="8" s="1"/>
  <c r="BG265" i="8" a="1"/>
  <c r="BG265" i="8" s="1"/>
  <c r="BG250" i="8" a="1"/>
  <c r="BG250" i="8" s="1"/>
  <c r="BG227" i="8" a="1"/>
  <c r="BG227" i="8" s="1"/>
  <c r="BG259" i="8" a="1"/>
  <c r="BG259" i="8" s="1"/>
  <c r="BG252" i="8" a="1"/>
  <c r="BG252" i="8" s="1"/>
  <c r="BG230" i="8" a="1"/>
  <c r="BG230" i="8" s="1"/>
  <c r="BG255" i="8" a="1"/>
  <c r="BG255" i="8" s="1"/>
  <c r="BG226" i="8" a="1"/>
  <c r="BG226" i="8" s="1"/>
  <c r="BG243" i="8" a="1"/>
  <c r="BG243" i="8" s="1"/>
  <c r="BG236" i="8" a="1"/>
  <c r="BG236" i="8" s="1"/>
  <c r="BG223" i="8" a="1"/>
  <c r="BG223" i="8" s="1"/>
  <c r="BG235" i="8" a="1"/>
  <c r="BG235" i="8" s="1"/>
  <c r="BG220" i="8" a="1"/>
  <c r="BG220" i="8" s="1"/>
  <c r="BG262" i="8" a="1"/>
  <c r="BG262" i="8" s="1"/>
  <c r="BG224" i="8" a="1"/>
  <c r="BG224" i="8" s="1"/>
  <c r="BG221" i="8" a="1"/>
  <c r="BG221" i="8" s="1"/>
  <c r="BG222" i="8" a="1"/>
  <c r="BG222" i="8" s="1"/>
  <c r="BG225" i="8" a="1"/>
  <c r="BG225" i="8" s="1"/>
  <c r="BG219" i="8" a="1"/>
  <c r="BG219" i="8" s="1"/>
  <c r="BG228" i="8" a="1"/>
  <c r="BG228" i="8" s="1"/>
  <c r="BG232" i="8" a="1"/>
  <c r="BG232" i="8" s="1"/>
  <c r="BG234" i="8" a="1"/>
  <c r="BG234" i="8" s="1"/>
  <c r="BG260" i="8" a="1"/>
  <c r="BG260" i="8" s="1"/>
  <c r="BG264" i="8" a="1"/>
  <c r="BG264" i="8" s="1"/>
  <c r="BG266" i="8" a="1"/>
  <c r="BG266" i="8" s="1"/>
  <c r="BG254" i="8" a="1"/>
  <c r="BG254" i="8" s="1"/>
  <c r="BG256" i="8" a="1"/>
  <c r="BG256" i="8" s="1"/>
  <c r="BG258" i="8" a="1"/>
  <c r="BG258" i="8" s="1"/>
  <c r="BG237" i="8" a="1"/>
  <c r="BG237" i="8" s="1"/>
  <c r="BG239" i="8" a="1"/>
  <c r="BG239" i="8" s="1"/>
  <c r="BG241" i="8" a="1"/>
  <c r="BG241" i="8" s="1"/>
  <c r="BG245" i="8" a="1"/>
  <c r="BG245" i="8" s="1"/>
  <c r="BG253" i="8" a="1"/>
  <c r="BG253" i="8" s="1"/>
  <c r="BG257" i="8" a="1"/>
  <c r="BG257" i="8" s="1"/>
  <c r="BG251" i="8" a="1"/>
  <c r="BG251" i="8" s="1"/>
  <c r="BG247" i="8" a="1"/>
  <c r="BG247" i="8" s="1"/>
  <c r="BG249" i="8" a="1"/>
  <c r="BG249" i="8" s="1"/>
  <c r="BG238" i="8" a="1"/>
  <c r="BG238" i="8" s="1"/>
  <c r="BG242" i="8" a="1"/>
  <c r="BG242" i="8" s="1"/>
  <c r="BG240" i="8" a="1"/>
  <c r="BG240" i="8" s="1"/>
  <c r="BD236" i="8" a="1"/>
  <c r="BD236" i="8" s="1"/>
  <c r="BD221" i="8" a="1"/>
  <c r="BD221" i="8" s="1"/>
  <c r="BD253" i="8" a="1"/>
  <c r="BD253" i="8" s="1"/>
  <c r="BD238" i="8" a="1"/>
  <c r="BD238" i="8" s="1"/>
  <c r="BD223" i="8" a="1"/>
  <c r="BD223" i="8" s="1"/>
  <c r="BD255" i="8" a="1"/>
  <c r="BD255" i="8" s="1"/>
  <c r="BD240" i="8" a="1"/>
  <c r="BD240" i="8" s="1"/>
  <c r="BD225" i="8" a="1"/>
  <c r="BD225" i="8" s="1"/>
  <c r="BD257" i="8" a="1"/>
  <c r="BD257" i="8" s="1"/>
  <c r="BD242" i="8" a="1"/>
  <c r="BD242" i="8" s="1"/>
  <c r="BD251" i="8" a="1"/>
  <c r="BD251" i="8" s="1"/>
  <c r="BD243" i="8" a="1"/>
  <c r="BD243" i="8" s="1"/>
  <c r="BD260" i="8" a="1"/>
  <c r="BD260" i="8" s="1"/>
  <c r="BD231" i="8" a="1"/>
  <c r="BD231" i="8" s="1"/>
  <c r="BD256" i="8" a="1"/>
  <c r="BD256" i="8" s="1"/>
  <c r="BD234" i="8" a="1"/>
  <c r="BD234" i="8" s="1"/>
  <c r="BD252" i="8" a="1"/>
  <c r="BD252" i="8" s="1"/>
  <c r="BD245" i="8" a="1"/>
  <c r="BD245" i="8" s="1"/>
  <c r="BD246" i="8" a="1"/>
  <c r="BD246" i="8" s="1"/>
  <c r="BD239" i="8" a="1"/>
  <c r="BD239" i="8" s="1"/>
  <c r="BD232" i="8" a="1"/>
  <c r="BD232" i="8" s="1"/>
  <c r="BD262" i="8" a="1"/>
  <c r="BD262" i="8" s="1"/>
  <c r="BD263" i="8" a="1"/>
  <c r="BD263" i="8" s="1"/>
  <c r="BD264" i="8" a="1"/>
  <c r="BD264" i="8" s="1"/>
  <c r="BD265" i="8" a="1"/>
  <c r="BD265" i="8" s="1"/>
  <c r="BD266" i="8" a="1"/>
  <c r="BD266" i="8" s="1"/>
  <c r="BD220" i="8" a="1"/>
  <c r="BD220" i="8" s="1"/>
  <c r="BD222" i="8" a="1"/>
  <c r="BD222" i="8" s="1"/>
  <c r="BD224" i="8" a="1"/>
  <c r="BD224" i="8" s="1"/>
  <c r="BD226" i="8" a="1"/>
  <c r="BD226" i="8" s="1"/>
  <c r="BD228" i="8" a="1"/>
  <c r="BD228" i="8" s="1"/>
  <c r="BD229" i="8" a="1"/>
  <c r="BD229" i="8" s="1"/>
  <c r="BD233" i="8" a="1"/>
  <c r="BD233" i="8" s="1"/>
  <c r="BD259" i="8" a="1"/>
  <c r="BD259" i="8" s="1"/>
  <c r="BD261" i="8" a="1"/>
  <c r="BD261" i="8" s="1"/>
  <c r="BD258" i="8" a="1"/>
  <c r="BD258" i="8" s="1"/>
  <c r="BD227" i="8" a="1"/>
  <c r="BD227" i="8" s="1"/>
  <c r="BD254" i="8" a="1"/>
  <c r="BD254" i="8" s="1"/>
  <c r="BD237" i="8" a="1"/>
  <c r="BD237" i="8" s="1"/>
  <c r="BD241" i="8" a="1"/>
  <c r="BD241" i="8" s="1"/>
  <c r="BD219" i="8" a="1"/>
  <c r="BD219" i="8" s="1"/>
  <c r="BD235" i="8" a="1"/>
  <c r="BD235" i="8" s="1"/>
  <c r="BD244" i="8" a="1"/>
  <c r="BD244" i="8" s="1"/>
  <c r="BD248" i="8" a="1"/>
  <c r="BD248" i="8" s="1"/>
  <c r="BD250" i="8" a="1"/>
  <c r="BD250" i="8" s="1"/>
  <c r="BD249" i="8" a="1"/>
  <c r="BD249" i="8" s="1"/>
  <c r="BD230" i="8" a="1"/>
  <c r="BD230" i="8" s="1"/>
  <c r="BD247" i="8" a="1"/>
  <c r="BD247" i="8" s="1"/>
  <c r="AX210" i="8" a="1"/>
  <c r="AX210" i="8" s="1"/>
  <c r="AX194" i="8" a="1"/>
  <c r="AX194" i="8" s="1"/>
  <c r="AX172" i="8" a="1"/>
  <c r="AX172" i="8" s="1"/>
  <c r="AX199" i="8" a="1"/>
  <c r="AX199" i="8" s="1"/>
  <c r="AX201" i="8" a="1"/>
  <c r="AX201" i="8" s="1"/>
  <c r="AX166" i="8" a="1"/>
  <c r="AX166" i="8" s="1"/>
  <c r="BM134" i="8" a="1"/>
  <c r="BM134" i="8" s="1"/>
  <c r="BM121" i="8" a="1"/>
  <c r="BM121" i="8" s="1"/>
  <c r="BM152" i="8" a="1"/>
  <c r="BM152" i="8" s="1"/>
  <c r="BM138" i="8" a="1"/>
  <c r="BM138" i="8" s="1"/>
  <c r="BM113" i="8" a="1"/>
  <c r="BM113" i="8" s="1"/>
  <c r="BM118" i="8" a="1"/>
  <c r="BM118" i="8" s="1"/>
  <c r="BM114" i="8" a="1"/>
  <c r="BM114" i="8" s="1"/>
  <c r="BM153" i="8" a="1"/>
  <c r="BM153" i="8" s="1"/>
  <c r="BM132" i="8" a="1"/>
  <c r="BM132" i="8" s="1"/>
  <c r="BM112" i="8" a="1"/>
  <c r="BM112" i="8" s="1"/>
  <c r="BM143" i="8" a="1"/>
  <c r="BM143" i="8" s="1"/>
  <c r="BM149" i="8" a="1"/>
  <c r="BM149" i="8" s="1"/>
  <c r="BM148" i="8" a="1"/>
  <c r="BM148" i="8" s="1"/>
  <c r="BM128" i="8" a="1"/>
  <c r="BM128" i="8" s="1"/>
  <c r="BM117" i="8" a="1"/>
  <c r="BM117" i="8" s="1"/>
  <c r="BM119" i="8" a="1"/>
  <c r="BM119" i="8" s="1"/>
  <c r="BM110" i="8" a="1"/>
  <c r="BM110" i="8" s="1"/>
  <c r="BM115" i="8" a="1"/>
  <c r="BM115" i="8" s="1"/>
  <c r="BM154" i="8" a="1"/>
  <c r="BM154" i="8" s="1"/>
  <c r="BM127" i="8" a="1"/>
  <c r="BM127" i="8" s="1"/>
  <c r="BM122" i="8" a="1"/>
  <c r="BM122" i="8" s="1"/>
  <c r="BM116" i="8" a="1"/>
  <c r="BM116" i="8" s="1"/>
  <c r="BM155" i="8" a="1"/>
  <c r="BM155" i="8" s="1"/>
  <c r="BM150" i="8" a="1"/>
  <c r="BM150" i="8" s="1"/>
  <c r="BM136" i="8" a="1"/>
  <c r="BM136" i="8" s="1"/>
  <c r="BM133" i="8" a="1"/>
  <c r="BM133" i="8" s="1"/>
  <c r="BM145" i="8" a="1"/>
  <c r="BM145" i="8" s="1"/>
  <c r="BM147" i="8" a="1"/>
  <c r="BM147" i="8" s="1"/>
  <c r="BM140" i="8" a="1"/>
  <c r="BM140" i="8" s="1"/>
  <c r="BM142" i="8" a="1"/>
  <c r="BM142" i="8" s="1"/>
  <c r="BM146" i="8" a="1"/>
  <c r="BM146" i="8" s="1"/>
  <c r="BM156" i="8" a="1"/>
  <c r="BM156" i="8" s="1"/>
  <c r="BM120" i="8" a="1"/>
  <c r="BM120" i="8" s="1"/>
  <c r="BM129" i="8" a="1"/>
  <c r="BM129" i="8" s="1"/>
  <c r="BM123" i="8" a="1"/>
  <c r="BM123" i="8" s="1"/>
  <c r="BM131" i="8" a="1"/>
  <c r="BM131" i="8" s="1"/>
  <c r="BM125" i="8" a="1"/>
  <c r="BM125" i="8" s="1"/>
  <c r="BM111" i="8" a="1"/>
  <c r="BM111" i="8" s="1"/>
  <c r="BM139" i="8" a="1"/>
  <c r="BM139" i="8" s="1"/>
  <c r="BM109" i="8" a="1"/>
  <c r="BM109" i="8" s="1"/>
  <c r="BM151" i="8" a="1"/>
  <c r="BM151" i="8" s="1"/>
  <c r="BM126" i="8" a="1"/>
  <c r="BM126" i="8" s="1"/>
  <c r="BM144" i="8" a="1"/>
  <c r="BM144" i="8" s="1"/>
  <c r="BM137" i="8" a="1"/>
  <c r="BM137" i="8" s="1"/>
  <c r="BM135" i="8" a="1"/>
  <c r="BM135" i="8" s="1"/>
  <c r="BM130" i="8" a="1"/>
  <c r="BM130" i="8" s="1"/>
  <c r="BM124" i="8" a="1"/>
  <c r="BM124" i="8" s="1"/>
  <c r="BM141" i="8" a="1"/>
  <c r="BM141" i="8" s="1"/>
  <c r="J178" i="8" a="1"/>
  <c r="J178" i="8" s="1"/>
  <c r="J211" i="8" a="1"/>
  <c r="J211" i="8" s="1"/>
  <c r="J193" i="8" a="1"/>
  <c r="J193" i="8" s="1"/>
  <c r="J207" i="8" a="1"/>
  <c r="J207" i="8" s="1"/>
  <c r="J185" i="8" a="1"/>
  <c r="J185" i="8" s="1"/>
  <c r="J191" i="8" a="1"/>
  <c r="J191" i="8" s="1"/>
  <c r="J175" i="8" a="1"/>
  <c r="J175" i="8" s="1"/>
  <c r="J171" i="8" a="1"/>
  <c r="J171" i="8" s="1"/>
  <c r="J182" i="8" a="1"/>
  <c r="J182" i="8" s="1"/>
  <c r="J210" i="8" a="1"/>
  <c r="J210" i="8" s="1"/>
  <c r="J194" i="8" a="1"/>
  <c r="J194" i="8" s="1"/>
  <c r="J201" i="8" a="1"/>
  <c r="J201" i="8" s="1"/>
  <c r="J168" i="8" a="1"/>
  <c r="J168" i="8" s="1"/>
  <c r="J206" i="8" a="1"/>
  <c r="J206" i="8" s="1"/>
  <c r="J170" i="8" a="1"/>
  <c r="J170" i="8" s="1"/>
  <c r="J209" i="8" a="1"/>
  <c r="J209" i="8" s="1"/>
  <c r="J169" i="8" a="1"/>
  <c r="J169" i="8" s="1"/>
  <c r="J172" i="8" a="1"/>
  <c r="J172" i="8" s="1"/>
  <c r="J189" i="8" a="1"/>
  <c r="J189" i="8" s="1"/>
  <c r="J195" i="8" a="1"/>
  <c r="J195" i="8" s="1"/>
  <c r="J176" i="8" a="1"/>
  <c r="J176" i="8" s="1"/>
  <c r="J196" i="8" a="1"/>
  <c r="J196" i="8" s="1"/>
  <c r="J183" i="8" a="1"/>
  <c r="J183" i="8" s="1"/>
  <c r="J177" i="8" a="1"/>
  <c r="J177" i="8" s="1"/>
  <c r="J164" i="8" a="1"/>
  <c r="J164" i="8" s="1"/>
  <c r="J174" i="8" a="1"/>
  <c r="J174" i="8" s="1"/>
  <c r="J190" i="8" a="1"/>
  <c r="J190" i="8" s="1"/>
  <c r="J197" i="8" a="1"/>
  <c r="J197" i="8" s="1"/>
  <c r="J205" i="8" a="1"/>
  <c r="J205" i="8" s="1"/>
  <c r="J188" i="8" a="1"/>
  <c r="J188" i="8" s="1"/>
  <c r="J186" i="8" a="1"/>
  <c r="J186" i="8" s="1"/>
  <c r="J165" i="8" a="1"/>
  <c r="J165" i="8" s="1"/>
  <c r="J187" i="8" a="1"/>
  <c r="J187" i="8" s="1"/>
  <c r="J200" i="8" a="1"/>
  <c r="J200" i="8" s="1"/>
  <c r="J203" i="8" a="1"/>
  <c r="J203" i="8" s="1"/>
  <c r="J192" i="8" a="1"/>
  <c r="J192" i="8" s="1"/>
  <c r="J181" i="8" a="1"/>
  <c r="J181" i="8" s="1"/>
  <c r="J199" i="8" a="1"/>
  <c r="J199" i="8" s="1"/>
  <c r="J208" i="8" a="1"/>
  <c r="J208" i="8" s="1"/>
  <c r="J202" i="8" a="1"/>
  <c r="J202" i="8" s="1"/>
  <c r="J179" i="8" a="1"/>
  <c r="J179" i="8" s="1"/>
  <c r="J204" i="8" a="1"/>
  <c r="J204" i="8" s="1"/>
  <c r="J166" i="8" a="1"/>
  <c r="J166" i="8" s="1"/>
  <c r="J173" i="8" a="1"/>
  <c r="J173" i="8" s="1"/>
  <c r="J167" i="8" a="1"/>
  <c r="J167" i="8" s="1"/>
  <c r="J180" i="8" a="1"/>
  <c r="J180" i="8" s="1"/>
  <c r="J198" i="8" a="1"/>
  <c r="J198" i="8" s="1"/>
  <c r="J184" i="8" a="1"/>
  <c r="J184" i="8" s="1"/>
  <c r="F121" i="8" a="1"/>
  <c r="F121" i="8" s="1"/>
  <c r="F142" i="8" a="1"/>
  <c r="F142" i="8" s="1"/>
  <c r="F127" i="8" a="1"/>
  <c r="F127" i="8" s="1"/>
  <c r="F122" i="8" a="1"/>
  <c r="F122" i="8" s="1"/>
  <c r="F144" i="8" a="1"/>
  <c r="F144" i="8" s="1"/>
  <c r="F139" i="8" a="1"/>
  <c r="F139" i="8" s="1"/>
  <c r="F124" i="8" a="1"/>
  <c r="F124" i="8" s="1"/>
  <c r="F145" i="8" a="1"/>
  <c r="F145" i="8" s="1"/>
  <c r="F135" i="8" a="1"/>
  <c r="F135" i="8" s="1"/>
  <c r="F120" i="8" a="1"/>
  <c r="F120" i="8" s="1"/>
  <c r="F141" i="8" a="1"/>
  <c r="F141" i="8" s="1"/>
  <c r="F131" i="8" a="1"/>
  <c r="F131" i="8" s="1"/>
  <c r="F126" i="8" a="1"/>
  <c r="F126" i="8" s="1"/>
  <c r="F148" i="8" a="1"/>
  <c r="F148" i="8" s="1"/>
  <c r="F143" i="8" a="1"/>
  <c r="F143" i="8" s="1"/>
  <c r="F128" i="8" a="1"/>
  <c r="F128" i="8" s="1"/>
  <c r="F149" i="8" a="1"/>
  <c r="F149" i="8" s="1"/>
  <c r="F155" i="8" a="1"/>
  <c r="F155" i="8" s="1"/>
  <c r="F129" i="8" a="1"/>
  <c r="F129" i="8" s="1"/>
  <c r="F150" i="8" a="1"/>
  <c r="F150" i="8" s="1"/>
  <c r="F151" i="8" a="1"/>
  <c r="F151" i="8" s="1"/>
  <c r="F125" i="8" a="1"/>
  <c r="F125" i="8" s="1"/>
  <c r="F146" i="8" a="1"/>
  <c r="F146" i="8" s="1"/>
  <c r="F147" i="8" a="1"/>
  <c r="F147" i="8" s="1"/>
  <c r="F111" i="8" a="1"/>
  <c r="F111" i="8" s="1"/>
  <c r="F133" i="8" a="1"/>
  <c r="F133" i="8" s="1"/>
  <c r="F136" i="8" a="1"/>
  <c r="F136" i="8" s="1"/>
  <c r="F132" i="8" a="1"/>
  <c r="F132" i="8" s="1"/>
  <c r="F140" i="8" a="1"/>
  <c r="F140" i="8" s="1"/>
  <c r="F109" i="8" a="1"/>
  <c r="F109" i="8" s="1"/>
  <c r="F138" i="8" a="1"/>
  <c r="F138" i="8" s="1"/>
  <c r="F113" i="8" a="1"/>
  <c r="F113" i="8" s="1"/>
  <c r="F123" i="8" a="1"/>
  <c r="F123" i="8" s="1"/>
  <c r="F134" i="8" a="1"/>
  <c r="F134" i="8" s="1"/>
  <c r="F117" i="8" a="1"/>
  <c r="F117" i="8" s="1"/>
  <c r="F116" i="8" a="1"/>
  <c r="F116" i="8" s="1"/>
  <c r="F130" i="8" a="1"/>
  <c r="F130" i="8" s="1"/>
  <c r="F137" i="8" a="1"/>
  <c r="F137" i="8" s="1"/>
  <c r="F152" i="8" a="1"/>
  <c r="F152" i="8" s="1"/>
  <c r="F154" i="8" a="1"/>
  <c r="F154" i="8" s="1"/>
  <c r="F115" i="8" a="1"/>
  <c r="F115" i="8" s="1"/>
  <c r="F112" i="8" a="1"/>
  <c r="F112" i="8" s="1"/>
  <c r="F114" i="8" a="1"/>
  <c r="F114" i="8" s="1"/>
  <c r="F110" i="8" a="1"/>
  <c r="F110" i="8" s="1"/>
  <c r="F118" i="8" a="1"/>
  <c r="F118" i="8" s="1"/>
  <c r="F153" i="8" a="1"/>
  <c r="F153" i="8" s="1"/>
  <c r="F156" i="8" a="1"/>
  <c r="F156" i="8" s="1"/>
  <c r="F119" i="8" a="1"/>
  <c r="F119" i="8" s="1"/>
  <c r="N90" i="8" a="1"/>
  <c r="N90" i="8" s="1"/>
  <c r="N64" i="8" a="1"/>
  <c r="N64" i="8" s="1"/>
  <c r="N65" i="8" a="1"/>
  <c r="N65" i="8" s="1"/>
  <c r="N66" i="8" a="1"/>
  <c r="N66" i="8" s="1"/>
  <c r="N86" i="8" a="1"/>
  <c r="N86" i="8" s="1"/>
  <c r="N87" i="8" a="1"/>
  <c r="N87" i="8" s="1"/>
  <c r="N75" i="8" a="1"/>
  <c r="N75" i="8" s="1"/>
  <c r="N71" i="8" a="1"/>
  <c r="N71" i="8" s="1"/>
  <c r="N61" i="8" a="1"/>
  <c r="N61" i="8" s="1"/>
  <c r="N78" i="8" a="1"/>
  <c r="N78" i="8" s="1"/>
  <c r="N80" i="8" a="1"/>
  <c r="N80" i="8" s="1"/>
  <c r="N82" i="8" a="1"/>
  <c r="N82" i="8" s="1"/>
  <c r="N76" i="8" a="1"/>
  <c r="N76" i="8" s="1"/>
  <c r="N70" i="8" a="1"/>
  <c r="N70" i="8" s="1"/>
  <c r="N97" i="8" a="1"/>
  <c r="N97" i="8" s="1"/>
  <c r="N93" i="8" a="1"/>
  <c r="N93" i="8" s="1"/>
  <c r="N79" i="8" a="1"/>
  <c r="N79" i="8" s="1"/>
  <c r="N83" i="8" a="1"/>
  <c r="N83" i="8" s="1"/>
  <c r="N88" i="8" a="1"/>
  <c r="N88" i="8" s="1"/>
  <c r="N68" i="8" a="1"/>
  <c r="N68" i="8" s="1"/>
  <c r="N63" i="8" a="1"/>
  <c r="N63" i="8" s="1"/>
  <c r="N96" i="8" a="1"/>
  <c r="N96" i="8" s="1"/>
  <c r="N67" i="8" a="1"/>
  <c r="N67" i="8" s="1"/>
  <c r="N94" i="8" a="1"/>
  <c r="N94" i="8" s="1"/>
  <c r="N62" i="8" a="1"/>
  <c r="N62" i="8" s="1"/>
  <c r="N84" i="8" a="1"/>
  <c r="N84" i="8" s="1"/>
  <c r="N101" i="8" a="1"/>
  <c r="N101" i="8" s="1"/>
  <c r="N91" i="8" a="1"/>
  <c r="N91" i="8" s="1"/>
  <c r="N72" i="8" a="1"/>
  <c r="N72" i="8" s="1"/>
  <c r="N99" i="8" a="1"/>
  <c r="N99" i="8" s="1"/>
  <c r="N73" i="8" a="1"/>
  <c r="N73" i="8" s="1"/>
  <c r="N100" i="8" a="1"/>
  <c r="N100" i="8" s="1"/>
  <c r="N98" i="8" a="1"/>
  <c r="N98" i="8" s="1"/>
  <c r="N102" i="8" a="1"/>
  <c r="N102" i="8" s="1"/>
  <c r="N57" i="8" a="1"/>
  <c r="N57" i="8" s="1"/>
  <c r="N74" i="8" a="1"/>
  <c r="N74" i="8" s="1"/>
  <c r="N85" i="8" a="1"/>
  <c r="N85" i="8" s="1"/>
  <c r="N92" i="8" a="1"/>
  <c r="N92" i="8" s="1"/>
  <c r="N69" i="8" a="1"/>
  <c r="N69" i="8" s="1"/>
  <c r="N81" i="8" a="1"/>
  <c r="N81" i="8" s="1"/>
  <c r="N95" i="8" a="1"/>
  <c r="N95" i="8" s="1"/>
  <c r="N58" i="8" a="1"/>
  <c r="N58" i="8" s="1"/>
  <c r="N56" i="8" a="1"/>
  <c r="N56" i="8" s="1"/>
  <c r="N77" i="8" a="1"/>
  <c r="N77" i="8" s="1"/>
  <c r="N59" i="8" a="1"/>
  <c r="N59" i="8" s="1"/>
  <c r="N55" i="8" a="1"/>
  <c r="N55" i="8" s="1"/>
  <c r="N60" i="8" a="1"/>
  <c r="N60" i="8" s="1"/>
  <c r="N89" i="8" a="1"/>
  <c r="N89" i="8" s="1"/>
  <c r="L94" i="8" a="1"/>
  <c r="L94" i="8" s="1"/>
  <c r="L89" i="8" a="1"/>
  <c r="L89" i="8" s="1"/>
  <c r="L69" i="8" a="1"/>
  <c r="L69" i="8" s="1"/>
  <c r="L85" i="8" a="1"/>
  <c r="L85" i="8" s="1"/>
  <c r="L99" i="8" a="1"/>
  <c r="L99" i="8" s="1"/>
  <c r="L95" i="8" a="1"/>
  <c r="L95" i="8" s="1"/>
  <c r="L63" i="8" a="1"/>
  <c r="L63" i="8" s="1"/>
  <c r="L81" i="8" a="1"/>
  <c r="L81" i="8" s="1"/>
  <c r="L65" i="8" a="1"/>
  <c r="L65" i="8" s="1"/>
  <c r="L55" i="8" a="1"/>
  <c r="L55" i="8" s="1"/>
  <c r="L73" i="8" a="1"/>
  <c r="L73" i="8" s="1"/>
  <c r="L82" i="8" a="1"/>
  <c r="L82" i="8" s="1"/>
  <c r="L74" i="8" a="1"/>
  <c r="L74" i="8" s="1"/>
  <c r="L84" i="8" a="1"/>
  <c r="L84" i="8" s="1"/>
  <c r="L98" i="8" a="1"/>
  <c r="L98" i="8" s="1"/>
  <c r="L101" i="8" a="1"/>
  <c r="L101" i="8" s="1"/>
  <c r="L91" i="8" a="1"/>
  <c r="L91" i="8" s="1"/>
  <c r="L66" i="8" a="1"/>
  <c r="L66" i="8" s="1"/>
  <c r="L86" i="8" a="1"/>
  <c r="L86" i="8" s="1"/>
  <c r="L93" i="8" a="1"/>
  <c r="L93" i="8" s="1"/>
  <c r="L60" i="8" a="1"/>
  <c r="L60" i="8" s="1"/>
  <c r="L57" i="8" a="1"/>
  <c r="L57" i="8" s="1"/>
  <c r="L96" i="8" a="1"/>
  <c r="L96" i="8" s="1"/>
  <c r="L68" i="8" a="1"/>
  <c r="L68" i="8" s="1"/>
  <c r="L80" i="8" a="1"/>
  <c r="L80" i="8" s="1"/>
  <c r="L92" i="8" a="1"/>
  <c r="L92" i="8" s="1"/>
  <c r="L56" i="8" a="1"/>
  <c r="L56" i="8" s="1"/>
  <c r="L100" i="8" a="1"/>
  <c r="L100" i="8" s="1"/>
  <c r="L87" i="8" a="1"/>
  <c r="L87" i="8" s="1"/>
  <c r="L102" i="8" a="1"/>
  <c r="L102" i="8" s="1"/>
  <c r="L72" i="8" a="1"/>
  <c r="L72" i="8" s="1"/>
  <c r="L75" i="8" a="1"/>
  <c r="L75" i="8" s="1"/>
  <c r="L64" i="8" a="1"/>
  <c r="L64" i="8" s="1"/>
  <c r="L62" i="8" a="1"/>
  <c r="L62" i="8" s="1"/>
  <c r="L77" i="8" a="1"/>
  <c r="L77" i="8" s="1"/>
  <c r="L59" i="8" a="1"/>
  <c r="L59" i="8" s="1"/>
  <c r="L76" i="8" a="1"/>
  <c r="L76" i="8" s="1"/>
  <c r="L70" i="8" a="1"/>
  <c r="L70" i="8" s="1"/>
  <c r="L78" i="8" a="1"/>
  <c r="L78" i="8" s="1"/>
  <c r="L58" i="8" a="1"/>
  <c r="L58" i="8" s="1"/>
  <c r="L79" i="8" a="1"/>
  <c r="L79" i="8" s="1"/>
  <c r="L67" i="8" a="1"/>
  <c r="L67" i="8" s="1"/>
  <c r="L90" i="8" a="1"/>
  <c r="L90" i="8" s="1"/>
  <c r="L61" i="8" a="1"/>
  <c r="L61" i="8" s="1"/>
  <c r="L83" i="8" a="1"/>
  <c r="L83" i="8" s="1"/>
  <c r="L88" i="8" a="1"/>
  <c r="L88" i="8" s="1"/>
  <c r="L71" i="8" a="1"/>
  <c r="L71" i="8" s="1"/>
  <c r="L97" i="8" a="1"/>
  <c r="L97" i="8" s="1"/>
  <c r="BN235" i="8" a="1"/>
  <c r="BN235" i="8" s="1"/>
  <c r="BN251" i="8" a="1"/>
  <c r="BN251" i="8" s="1"/>
  <c r="BN230" i="8" a="1"/>
  <c r="BN230" i="8" s="1"/>
  <c r="BN223" i="8" a="1"/>
  <c r="BN223" i="8" s="1"/>
  <c r="BN255" i="8" a="1"/>
  <c r="BN255" i="8" s="1"/>
  <c r="BN234" i="8" a="1"/>
  <c r="BN234" i="8" s="1"/>
  <c r="BN250" i="8" a="1"/>
  <c r="BN250" i="8" s="1"/>
  <c r="BN264" i="8" a="1"/>
  <c r="BN264" i="8" s="1"/>
  <c r="BN257" i="8" a="1"/>
  <c r="BN257" i="8" s="1"/>
  <c r="BN219" i="8" a="1"/>
  <c r="BN219" i="8" s="1"/>
  <c r="BN244" i="8" a="1"/>
  <c r="BN244" i="8" s="1"/>
  <c r="BN233" i="8" a="1"/>
  <c r="BN233" i="8" s="1"/>
  <c r="BN226" i="8" a="1"/>
  <c r="BN226" i="8" s="1"/>
  <c r="BN265" i="8" a="1"/>
  <c r="BN265" i="8" s="1"/>
  <c r="BN227" i="8" a="1"/>
  <c r="BN227" i="8" s="1"/>
  <c r="BN229" i="8" a="1"/>
  <c r="BN229" i="8" s="1"/>
  <c r="BN245" i="8" a="1"/>
  <c r="BN245" i="8" s="1"/>
  <c r="BN246" i="8" a="1"/>
  <c r="BN246" i="8" s="1"/>
  <c r="BN263" i="8" a="1"/>
  <c r="BN263" i="8" s="1"/>
  <c r="BN228" i="8" a="1"/>
  <c r="BN228" i="8" s="1"/>
  <c r="BN237" i="8" a="1"/>
  <c r="BN237" i="8" s="1"/>
  <c r="BN254" i="8" a="1"/>
  <c r="BN254" i="8" s="1"/>
  <c r="BN225" i="8" a="1"/>
  <c r="BN225" i="8" s="1"/>
  <c r="BN236" i="8" a="1"/>
  <c r="BN236" i="8" s="1"/>
  <c r="BN252" i="8" a="1"/>
  <c r="BN252" i="8" s="1"/>
  <c r="BN253" i="8" a="1"/>
  <c r="BN253" i="8" s="1"/>
  <c r="BN262" i="8" a="1"/>
  <c r="BN262" i="8" s="1"/>
  <c r="BN241" i="8" a="1"/>
  <c r="BN241" i="8" s="1"/>
  <c r="BN260" i="8" a="1"/>
  <c r="BN260" i="8" s="1"/>
  <c r="BN261" i="8" a="1"/>
  <c r="BN261" i="8" s="1"/>
  <c r="BN232" i="8" a="1"/>
  <c r="BN232" i="8" s="1"/>
  <c r="BN248" i="8" a="1"/>
  <c r="BN248" i="8" s="1"/>
  <c r="BN220" i="8" a="1"/>
  <c r="BN220" i="8" s="1"/>
  <c r="BN238" i="8" a="1"/>
  <c r="BN238" i="8" s="1"/>
  <c r="BN240" i="8" a="1"/>
  <c r="BN240" i="8" s="1"/>
  <c r="BN242" i="8" a="1"/>
  <c r="BN242" i="8" s="1"/>
  <c r="BN222" i="8" a="1"/>
  <c r="BN222" i="8" s="1"/>
  <c r="BN258" i="8" a="1"/>
  <c r="BN258" i="8" s="1"/>
  <c r="BN256" i="8" a="1"/>
  <c r="BN256" i="8" s="1"/>
  <c r="BN243" i="8" a="1"/>
  <c r="BN243" i="8" s="1"/>
  <c r="BN239" i="8" a="1"/>
  <c r="BN239" i="8" s="1"/>
  <c r="BN249" i="8" a="1"/>
  <c r="BN249" i="8" s="1"/>
  <c r="BN266" i="8" a="1"/>
  <c r="BN266" i="8" s="1"/>
  <c r="BN221" i="8" a="1"/>
  <c r="BN221" i="8" s="1"/>
  <c r="BN231" i="8" a="1"/>
  <c r="BN231" i="8" s="1"/>
  <c r="BN224" i="8" a="1"/>
  <c r="BN224" i="8" s="1"/>
  <c r="BN247" i="8" a="1"/>
  <c r="BN247" i="8" s="1"/>
  <c r="BN259" i="8" a="1"/>
  <c r="BN259" i="8" s="1"/>
  <c r="BH206" i="8" a="1"/>
  <c r="BH206" i="8" s="1"/>
  <c r="BH172" i="8" a="1"/>
  <c r="BH172" i="8" s="1"/>
  <c r="BH195" i="8" a="1"/>
  <c r="BH195" i="8" s="1"/>
  <c r="BH211" i="8" a="1"/>
  <c r="BH211" i="8" s="1"/>
  <c r="BC170" i="8" a="1"/>
  <c r="BC170" i="8" s="1"/>
  <c r="BC208" i="8" a="1"/>
  <c r="BC208" i="8" s="1"/>
  <c r="BC189" i="8" a="1"/>
  <c r="BC189" i="8" s="1"/>
  <c r="BC209" i="8" a="1"/>
  <c r="BC209" i="8" s="1"/>
  <c r="BC200" i="8" a="1"/>
  <c r="BC200" i="8" s="1"/>
  <c r="BC176" i="8" a="1"/>
  <c r="BC176" i="8" s="1"/>
  <c r="BC179" i="8" a="1"/>
  <c r="BC179" i="8" s="1"/>
  <c r="BC207" i="8" a="1"/>
  <c r="BC207" i="8" s="1"/>
  <c r="BC173" i="8" a="1"/>
  <c r="BC173" i="8" s="1"/>
  <c r="BC193" i="8" a="1"/>
  <c r="BC193" i="8" s="1"/>
  <c r="BC211" i="8" a="1"/>
  <c r="BC211" i="8" s="1"/>
  <c r="BC194" i="8" a="1"/>
  <c r="BC194" i="8" s="1"/>
  <c r="BC169" i="8" a="1"/>
  <c r="BC169" i="8" s="1"/>
  <c r="BC196" i="8" a="1"/>
  <c r="BC196" i="8" s="1"/>
  <c r="BC206" i="8" a="1"/>
  <c r="BC206" i="8" s="1"/>
  <c r="BC190" i="8" a="1"/>
  <c r="BC190" i="8" s="1"/>
  <c r="BC177" i="8" a="1"/>
  <c r="BC177" i="8" s="1"/>
  <c r="BC204" i="8" a="1"/>
  <c r="BC204" i="8" s="1"/>
  <c r="BC180" i="8" a="1"/>
  <c r="BC180" i="8" s="1"/>
  <c r="BC191" i="8" a="1"/>
  <c r="BC191" i="8" s="1"/>
  <c r="BC166" i="8" a="1"/>
  <c r="BC166" i="8" s="1"/>
  <c r="BC165" i="8" a="1"/>
  <c r="BC165" i="8" s="1"/>
  <c r="BC186" i="8" a="1"/>
  <c r="BC186" i="8" s="1"/>
  <c r="BC187" i="8" a="1"/>
  <c r="BC187" i="8" s="1"/>
  <c r="BC205" i="8" a="1"/>
  <c r="BC205" i="8" s="1"/>
  <c r="BC210" i="8" a="1"/>
  <c r="BC210" i="8" s="1"/>
  <c r="BC167" i="8" a="1"/>
  <c r="BC167" i="8" s="1"/>
  <c r="BC164" i="8" a="1"/>
  <c r="BC164" i="8" s="1"/>
  <c r="BC175" i="8" a="1"/>
  <c r="BC175" i="8" s="1"/>
  <c r="BC197" i="8" a="1"/>
  <c r="BC197" i="8" s="1"/>
  <c r="BC185" i="8" a="1"/>
  <c r="BC185" i="8" s="1"/>
  <c r="BC198" i="8" a="1"/>
  <c r="BC198" i="8" s="1"/>
  <c r="BC188" i="8" a="1"/>
  <c r="BC188" i="8" s="1"/>
  <c r="BC199" i="8" a="1"/>
  <c r="BC199" i="8" s="1"/>
  <c r="BC182" i="8" a="1"/>
  <c r="BC182" i="8" s="1"/>
  <c r="BC192" i="8" a="1"/>
  <c r="BC192" i="8" s="1"/>
  <c r="BC171" i="8" a="1"/>
  <c r="BC171" i="8" s="1"/>
  <c r="BC168" i="8" a="1"/>
  <c r="BC168" i="8" s="1"/>
  <c r="BC174" i="8" a="1"/>
  <c r="BC174" i="8" s="1"/>
  <c r="BC184" i="8" a="1"/>
  <c r="BC184" i="8" s="1"/>
  <c r="BC202" i="8" a="1"/>
  <c r="BC202" i="8" s="1"/>
  <c r="BC178" i="8" a="1"/>
  <c r="BC178" i="8" s="1"/>
  <c r="BC195" i="8" a="1"/>
  <c r="BC195" i="8" s="1"/>
  <c r="BC172" i="8" a="1"/>
  <c r="BC172" i="8" s="1"/>
  <c r="BC183" i="8" a="1"/>
  <c r="BC183" i="8" s="1"/>
  <c r="BC181" i="8" a="1"/>
  <c r="BC181" i="8" s="1"/>
  <c r="BC201" i="8" a="1"/>
  <c r="BC201" i="8" s="1"/>
  <c r="BC203" i="8" a="1"/>
  <c r="BC203" i="8" s="1"/>
  <c r="BI57" i="8" a="1"/>
  <c r="BI57" i="8" s="1"/>
  <c r="BI81" i="8" a="1"/>
  <c r="BI81" i="8" s="1"/>
  <c r="BI90" i="8" a="1"/>
  <c r="BI90" i="8" s="1"/>
  <c r="BI93" i="8" a="1"/>
  <c r="BI93" i="8" s="1"/>
  <c r="BA94" i="8" a="1"/>
  <c r="BA94" i="8" s="1"/>
  <c r="BA69" i="8" a="1"/>
  <c r="BA69" i="8" s="1"/>
  <c r="BA92" i="8" a="1"/>
  <c r="BA92" i="8" s="1"/>
  <c r="BA70" i="8" a="1"/>
  <c r="BA70" i="8" s="1"/>
  <c r="BA87" i="8" a="1"/>
  <c r="BA87" i="8" s="1"/>
  <c r="BA74" i="8" a="1"/>
  <c r="BA74" i="8" s="1"/>
  <c r="F67" i="8" a="1"/>
  <c r="F67" i="8" s="1"/>
  <c r="F71" i="8" a="1"/>
  <c r="F71" i="8" s="1"/>
  <c r="F96" i="8" a="1"/>
  <c r="F96" i="8" s="1"/>
  <c r="F90" i="8" a="1"/>
  <c r="F90" i="8" s="1"/>
  <c r="F64" i="8" a="1"/>
  <c r="F64" i="8" s="1"/>
  <c r="F58" i="8" a="1"/>
  <c r="F58" i="8" s="1"/>
  <c r="F65" i="8" a="1"/>
  <c r="F65" i="8" s="1"/>
  <c r="F70" i="8" a="1"/>
  <c r="F70" i="8" s="1"/>
  <c r="F77" i="8" a="1"/>
  <c r="F77" i="8" s="1"/>
  <c r="F62" i="8" a="1"/>
  <c r="F62" i="8" s="1"/>
  <c r="F55" i="8" a="1"/>
  <c r="F55" i="8" s="1"/>
  <c r="F101" i="8" a="1"/>
  <c r="F101" i="8" s="1"/>
  <c r="F89" i="8" a="1"/>
  <c r="F89" i="8" s="1"/>
  <c r="F76" i="8" a="1"/>
  <c r="F76" i="8" s="1"/>
  <c r="F99" i="8" a="1"/>
  <c r="F99" i="8" s="1"/>
  <c r="F68" i="8" a="1"/>
  <c r="F68" i="8" s="1"/>
  <c r="F63" i="8" a="1"/>
  <c r="F63" i="8" s="1"/>
  <c r="F57" i="8" a="1"/>
  <c r="F57" i="8" s="1"/>
  <c r="F74" i="8" a="1"/>
  <c r="F74" i="8" s="1"/>
  <c r="F100" i="8" a="1"/>
  <c r="F100" i="8" s="1"/>
  <c r="F94" i="8" a="1"/>
  <c r="F94" i="8" s="1"/>
  <c r="F82" i="8" a="1"/>
  <c r="F82" i="8" s="1"/>
  <c r="F91" i="8" a="1"/>
  <c r="F91" i="8" s="1"/>
  <c r="F88" i="8" a="1"/>
  <c r="F88" i="8" s="1"/>
  <c r="F102" i="8" a="1"/>
  <c r="F102" i="8" s="1"/>
  <c r="F85" i="8" a="1"/>
  <c r="F85" i="8" s="1"/>
  <c r="F72" i="8" a="1"/>
  <c r="F72" i="8" s="1"/>
  <c r="F83" i="8" a="1"/>
  <c r="F83" i="8" s="1"/>
  <c r="F97" i="8" a="1"/>
  <c r="F97" i="8" s="1"/>
  <c r="F75" i="8" a="1"/>
  <c r="F75" i="8" s="1"/>
  <c r="F61" i="8" a="1"/>
  <c r="F61" i="8" s="1"/>
  <c r="F87" i="8" a="1"/>
  <c r="F87" i="8" s="1"/>
  <c r="F81" i="8" a="1"/>
  <c r="F81" i="8" s="1"/>
  <c r="F93" i="8" a="1"/>
  <c r="F93" i="8" s="1"/>
  <c r="F80" i="8" a="1"/>
  <c r="F80" i="8" s="1"/>
  <c r="F95" i="8" a="1"/>
  <c r="F95" i="8" s="1"/>
  <c r="F86" i="8" a="1"/>
  <c r="F86" i="8" s="1"/>
  <c r="F79" i="8" a="1"/>
  <c r="F79" i="8" s="1"/>
  <c r="F98" i="8" a="1"/>
  <c r="F98" i="8" s="1"/>
  <c r="F92" i="8" a="1"/>
  <c r="F92" i="8" s="1"/>
  <c r="F73" i="8" a="1"/>
  <c r="F73" i="8" s="1"/>
  <c r="F60" i="8" a="1"/>
  <c r="F60" i="8" s="1"/>
  <c r="F66" i="8" a="1"/>
  <c r="F66" i="8" s="1"/>
  <c r="F59" i="8" a="1"/>
  <c r="F59" i="8" s="1"/>
  <c r="F84" i="8" a="1"/>
  <c r="F84" i="8" s="1"/>
  <c r="F78" i="8" a="1"/>
  <c r="F78" i="8" s="1"/>
  <c r="F69" i="8" a="1"/>
  <c r="F69" i="8" s="1"/>
  <c r="F56" i="8" a="1"/>
  <c r="F56" i="8" s="1"/>
  <c r="M120" i="8" a="1"/>
  <c r="M120" i="8" s="1"/>
  <c r="M114" i="8" a="1"/>
  <c r="M114" i="8" s="1"/>
  <c r="M152" i="8" a="1"/>
  <c r="M152" i="8" s="1"/>
  <c r="M115" i="8" a="1"/>
  <c r="M115" i="8" s="1"/>
  <c r="M125" i="8" a="1"/>
  <c r="M125" i="8" s="1"/>
  <c r="M126" i="8" a="1"/>
  <c r="M126" i="8" s="1"/>
  <c r="M122" i="8" a="1"/>
  <c r="M122" i="8" s="1"/>
  <c r="M142" i="8" a="1"/>
  <c r="M142" i="8" s="1"/>
  <c r="M156" i="8" a="1"/>
  <c r="M156" i="8" s="1"/>
  <c r="M144" i="8" a="1"/>
  <c r="M144" i="8" s="1"/>
  <c r="M154" i="8" a="1"/>
  <c r="M154" i="8" s="1"/>
  <c r="M133" i="8" a="1"/>
  <c r="M133" i="8" s="1"/>
  <c r="R246" i="8" a="1"/>
  <c r="R246" i="8" s="1"/>
  <c r="R228" i="8" a="1"/>
  <c r="R228" i="8" s="1"/>
  <c r="R223" i="8" a="1"/>
  <c r="R223" i="8" s="1"/>
  <c r="R221" i="8" a="1"/>
  <c r="R221" i="8" s="1"/>
  <c r="R245" i="8" a="1"/>
  <c r="R245" i="8" s="1"/>
  <c r="R250" i="8" a="1"/>
  <c r="R250" i="8" s="1"/>
  <c r="R238" i="8" a="1"/>
  <c r="R238" i="8" s="1"/>
  <c r="AY206" i="8" a="1"/>
  <c r="AY206" i="8" s="1"/>
  <c r="AY174" i="8" a="1"/>
  <c r="AY174" i="8" s="1"/>
  <c r="AY199" i="8" a="1"/>
  <c r="AY199" i="8" s="1"/>
  <c r="AY208" i="8" a="1"/>
  <c r="AY208" i="8" s="1"/>
  <c r="AY173" i="8" a="1"/>
  <c r="AY173" i="8" s="1"/>
  <c r="AY184" i="8" a="1"/>
  <c r="AY184" i="8" s="1"/>
  <c r="BA198" i="8" a="1"/>
  <c r="BA198" i="8" s="1"/>
  <c r="BA172" i="8" a="1"/>
  <c r="BA172" i="8" s="1"/>
  <c r="BA201" i="8" a="1"/>
  <c r="BA201" i="8" s="1"/>
  <c r="BA191" i="8" a="1"/>
  <c r="BA191" i="8" s="1"/>
  <c r="BA183" i="8" a="1"/>
  <c r="BA183" i="8" s="1"/>
  <c r="BA196" i="8" a="1"/>
  <c r="BA196" i="8" s="1"/>
  <c r="BA193" i="8" a="1"/>
  <c r="BA193" i="8" s="1"/>
  <c r="BA204" i="8" a="1"/>
  <c r="BA204" i="8" s="1"/>
  <c r="BA185" i="8" a="1"/>
  <c r="BA185" i="8" s="1"/>
  <c r="BA206" i="8" a="1"/>
  <c r="BA206" i="8" s="1"/>
  <c r="BA194" i="8" a="1"/>
  <c r="BA194" i="8" s="1"/>
  <c r="BA186" i="8" a="1"/>
  <c r="BA186" i="8" s="1"/>
  <c r="BA165" i="8" a="1"/>
  <c r="BA165" i="8" s="1"/>
  <c r="BA178" i="8" a="1"/>
  <c r="BA178" i="8" s="1"/>
  <c r="BA209" i="8" a="1"/>
  <c r="BA209" i="8" s="1"/>
  <c r="BA197" i="8" a="1"/>
  <c r="BA197" i="8" s="1"/>
  <c r="BA190" i="8" a="1"/>
  <c r="BA190" i="8" s="1"/>
  <c r="BA188" i="8" a="1"/>
  <c r="BA188" i="8" s="1"/>
  <c r="BA199" i="8" a="1"/>
  <c r="BA199" i="8" s="1"/>
  <c r="BA180" i="8" a="1"/>
  <c r="BA180" i="8" s="1"/>
  <c r="BA202" i="8" a="1"/>
  <c r="BA202" i="8" s="1"/>
  <c r="BA200" i="8" a="1"/>
  <c r="BA200" i="8" s="1"/>
  <c r="BA211" i="8" a="1"/>
  <c r="BA211" i="8" s="1"/>
  <c r="BA171" i="8" a="1"/>
  <c r="BA171" i="8" s="1"/>
  <c r="BA184" i="8" a="1"/>
  <c r="BA184" i="8" s="1"/>
  <c r="BA195" i="8" a="1"/>
  <c r="BA195" i="8" s="1"/>
  <c r="BA168" i="8" a="1"/>
  <c r="BA168" i="8" s="1"/>
  <c r="BA173" i="8" a="1"/>
  <c r="BA173" i="8" s="1"/>
  <c r="BA179" i="8" a="1"/>
  <c r="BA179" i="8" s="1"/>
  <c r="BA207" i="8" a="1"/>
  <c r="BA207" i="8" s="1"/>
  <c r="BA176" i="8" a="1"/>
  <c r="BA176" i="8" s="1"/>
  <c r="BA166" i="8" a="1"/>
  <c r="BA166" i="8" s="1"/>
  <c r="BA175" i="8" a="1"/>
  <c r="BA175" i="8" s="1"/>
  <c r="BA187" i="8" a="1"/>
  <c r="BA187" i="8" s="1"/>
  <c r="BA169" i="8" a="1"/>
  <c r="BA169" i="8" s="1"/>
  <c r="BA192" i="8" a="1"/>
  <c r="BA192" i="8" s="1"/>
  <c r="BA164" i="8" a="1"/>
  <c r="BA164" i="8" s="1"/>
  <c r="BA210" i="8" a="1"/>
  <c r="BA210" i="8" s="1"/>
  <c r="BA181" i="8" a="1"/>
  <c r="BA181" i="8" s="1"/>
  <c r="BA170" i="8" a="1"/>
  <c r="BA170" i="8" s="1"/>
  <c r="BA177" i="8" a="1"/>
  <c r="BA177" i="8" s="1"/>
  <c r="BA167" i="8" a="1"/>
  <c r="BA167" i="8" s="1"/>
  <c r="BA182" i="8" a="1"/>
  <c r="BA182" i="8" s="1"/>
  <c r="BA205" i="8" a="1"/>
  <c r="BA205" i="8" s="1"/>
  <c r="BA189" i="8" a="1"/>
  <c r="BA189" i="8" s="1"/>
  <c r="BA203" i="8" a="1"/>
  <c r="BA203" i="8" s="1"/>
  <c r="BA208" i="8" a="1"/>
  <c r="BA208" i="8" s="1"/>
  <c r="BA174" i="8" a="1"/>
  <c r="BA174" i="8" s="1"/>
  <c r="BG361" i="8" a="1"/>
  <c r="BG361" i="8" s="1"/>
  <c r="BG359" i="8" a="1"/>
  <c r="BG359" i="8" s="1"/>
  <c r="BG370" i="8" a="1"/>
  <c r="BG370" i="8" s="1"/>
  <c r="BG347" i="8" a="1"/>
  <c r="BG347" i="8" s="1"/>
  <c r="BG371" i="8" a="1"/>
  <c r="BG371" i="8" s="1"/>
  <c r="BG355" i="8" a="1"/>
  <c r="BG355" i="8" s="1"/>
  <c r="P256" i="8" a="1"/>
  <c r="P256" i="8" s="1"/>
  <c r="P220" i="8" a="1"/>
  <c r="P220" i="8" s="1"/>
  <c r="P237" i="8" a="1"/>
  <c r="P237" i="8" s="1"/>
  <c r="P228" i="8" a="1"/>
  <c r="P228" i="8" s="1"/>
  <c r="P226" i="8" a="1"/>
  <c r="P226" i="8" s="1"/>
  <c r="P253" i="8" a="1"/>
  <c r="P253" i="8" s="1"/>
  <c r="P231" i="8" a="1"/>
  <c r="P231" i="8" s="1"/>
  <c r="P225" i="8" a="1"/>
  <c r="P225" i="8" s="1"/>
  <c r="P219" i="8" a="1"/>
  <c r="P219" i="8" s="1"/>
  <c r="P257" i="8" a="1"/>
  <c r="P257" i="8" s="1"/>
  <c r="P239" i="8" a="1"/>
  <c r="P239" i="8" s="1"/>
  <c r="P255" i="8" a="1"/>
  <c r="P255" i="8" s="1"/>
  <c r="P250" i="8" a="1"/>
  <c r="P250" i="8" s="1"/>
  <c r="P221" i="8" a="1"/>
  <c r="P221" i="8" s="1"/>
  <c r="P236" i="8" a="1"/>
  <c r="P236" i="8" s="1"/>
  <c r="P242" i="8" a="1"/>
  <c r="P242" i="8" s="1"/>
  <c r="P266" i="8" a="1"/>
  <c r="P266" i="8" s="1"/>
  <c r="P258" i="8" a="1"/>
  <c r="P258" i="8" s="1"/>
  <c r="P247" i="8" a="1"/>
  <c r="P247" i="8" s="1"/>
  <c r="P265" i="8" a="1"/>
  <c r="P265" i="8" s="1"/>
  <c r="P227" i="8" a="1"/>
  <c r="P227" i="8" s="1"/>
  <c r="P264" i="8" a="1"/>
  <c r="P264" i="8" s="1"/>
  <c r="P234" i="8" a="1"/>
  <c r="P234" i="8" s="1"/>
  <c r="P252" i="8" a="1"/>
  <c r="P252" i="8" s="1"/>
  <c r="BD134" i="8" a="1"/>
  <c r="BD134" i="8" s="1"/>
  <c r="BD109" i="8" a="1"/>
  <c r="BD109" i="8" s="1"/>
  <c r="BD125" i="8" a="1"/>
  <c r="BD125" i="8" s="1"/>
  <c r="BD127" i="8" a="1"/>
  <c r="BD127" i="8" s="1"/>
  <c r="BD118" i="8" a="1"/>
  <c r="BD118" i="8" s="1"/>
  <c r="BD126" i="8" a="1"/>
  <c r="BD126" i="8" s="1"/>
  <c r="BD120" i="8" a="1"/>
  <c r="BD120" i="8" s="1"/>
  <c r="BD122" i="8" a="1"/>
  <c r="BD122" i="8" s="1"/>
  <c r="BD153" i="8" a="1"/>
  <c r="BD153" i="8" s="1"/>
  <c r="BD139" i="8" a="1"/>
  <c r="BD139" i="8" s="1"/>
  <c r="BD156" i="8" a="1"/>
  <c r="BD156" i="8" s="1"/>
  <c r="BD130" i="8" a="1"/>
  <c r="BD130" i="8" s="1"/>
  <c r="BD124" i="8" a="1"/>
  <c r="BD124" i="8" s="1"/>
  <c r="BD110" i="8" a="1"/>
  <c r="BD110" i="8" s="1"/>
  <c r="BD147" i="8" a="1"/>
  <c r="BD147" i="8" s="1"/>
  <c r="BD113" i="8" a="1"/>
  <c r="BD113" i="8" s="1"/>
  <c r="BD123" i="8" a="1"/>
  <c r="BD123" i="8" s="1"/>
  <c r="BD133" i="8" a="1"/>
  <c r="BD133" i="8" s="1"/>
  <c r="BD152" i="8" a="1"/>
  <c r="BD152" i="8" s="1"/>
  <c r="BD111" i="8" a="1"/>
  <c r="BD111" i="8" s="1"/>
  <c r="BD129" i="8" a="1"/>
  <c r="BD129" i="8" s="1"/>
  <c r="BD131" i="8" a="1"/>
  <c r="BD131" i="8" s="1"/>
  <c r="BD132" i="8" a="1"/>
  <c r="BD132" i="8" s="1"/>
  <c r="BD148" i="8" a="1"/>
  <c r="BD148" i="8" s="1"/>
  <c r="BD112" i="8" a="1"/>
  <c r="BD112" i="8" s="1"/>
  <c r="BD136" i="8" a="1"/>
  <c r="BD136" i="8" s="1"/>
  <c r="BD128" i="8" a="1"/>
  <c r="BD128" i="8" s="1"/>
  <c r="BD119" i="8" a="1"/>
  <c r="BD119" i="8" s="1"/>
  <c r="BD142" i="8" a="1"/>
  <c r="BD142" i="8" s="1"/>
  <c r="BD146" i="8" a="1"/>
  <c r="BD146" i="8" s="1"/>
  <c r="BD135" i="8" a="1"/>
  <c r="BD135" i="8" s="1"/>
  <c r="BD140" i="8" a="1"/>
  <c r="BD140" i="8" s="1"/>
  <c r="BD114" i="8" a="1"/>
  <c r="BD114" i="8" s="1"/>
  <c r="BD116" i="8" a="1"/>
  <c r="BD116" i="8" s="1"/>
  <c r="BD117" i="8" a="1"/>
  <c r="BD117" i="8" s="1"/>
  <c r="BD141" i="8" a="1"/>
  <c r="BD141" i="8" s="1"/>
  <c r="BD145" i="8" a="1"/>
  <c r="BD145" i="8" s="1"/>
  <c r="BD137" i="8" a="1"/>
  <c r="BD137" i="8" s="1"/>
  <c r="BD149" i="8" a="1"/>
  <c r="BD149" i="8" s="1"/>
  <c r="BD154" i="8" a="1"/>
  <c r="BD154" i="8" s="1"/>
  <c r="BD144" i="8" a="1"/>
  <c r="BD144" i="8" s="1"/>
  <c r="BD115" i="8" a="1"/>
  <c r="BD115" i="8" s="1"/>
  <c r="BD150" i="8" a="1"/>
  <c r="BD150" i="8" s="1"/>
  <c r="BD121" i="8" a="1"/>
  <c r="BD121" i="8" s="1"/>
  <c r="BD155" i="8" a="1"/>
  <c r="BD155" i="8" s="1"/>
  <c r="BD138" i="8" a="1"/>
  <c r="BD138" i="8" s="1"/>
  <c r="BD143" i="8" a="1"/>
  <c r="BD143" i="8" s="1"/>
  <c r="BD151" i="8" a="1"/>
  <c r="BD151" i="8" s="1"/>
  <c r="H187" i="8" a="1"/>
  <c r="H187" i="8" s="1"/>
  <c r="H202" i="8" a="1"/>
  <c r="H202" i="8" s="1"/>
  <c r="H207" i="8" a="1"/>
  <c r="H207" i="8" s="1"/>
  <c r="H181" i="8" a="1"/>
  <c r="H181" i="8" s="1"/>
  <c r="H185" i="8" a="1"/>
  <c r="H185" i="8" s="1"/>
  <c r="H182" i="8" a="1"/>
  <c r="H182" i="8" s="1"/>
  <c r="H177" i="8" a="1"/>
  <c r="H177" i="8" s="1"/>
  <c r="H211" i="8" a="1"/>
  <c r="H211" i="8" s="1"/>
  <c r="H164" i="8" a="1"/>
  <c r="H164" i="8" s="1"/>
  <c r="H203" i="8" a="1"/>
  <c r="H203" i="8" s="1"/>
  <c r="H201" i="8" a="1"/>
  <c r="H201" i="8" s="1"/>
  <c r="H168" i="8" a="1"/>
  <c r="H168" i="8" s="1"/>
  <c r="H186" i="8" a="1"/>
  <c r="H186" i="8" s="1"/>
  <c r="H195" i="8" a="1"/>
  <c r="H195" i="8" s="1"/>
  <c r="H171" i="8" a="1"/>
  <c r="H171" i="8" s="1"/>
  <c r="H176" i="8" a="1"/>
  <c r="H176" i="8" s="1"/>
  <c r="H180" i="8" a="1"/>
  <c r="H180" i="8" s="1"/>
  <c r="H169" i="8" a="1"/>
  <c r="H169" i="8" s="1"/>
  <c r="H170" i="8" a="1"/>
  <c r="H170" i="8" s="1"/>
  <c r="H200" i="8" a="1"/>
  <c r="H200" i="8" s="1"/>
  <c r="H172" i="8" a="1"/>
  <c r="H172" i="8" s="1"/>
  <c r="H190" i="8" a="1"/>
  <c r="H190" i="8" s="1"/>
  <c r="H196" i="8" a="1"/>
  <c r="H196" i="8" s="1"/>
  <c r="H175" i="8" a="1"/>
  <c r="H175" i="8" s="1"/>
  <c r="H189" i="8" a="1"/>
  <c r="H189" i="8" s="1"/>
  <c r="H188" i="8" a="1"/>
  <c r="H188" i="8" s="1"/>
  <c r="H167" i="8" a="1"/>
  <c r="H167" i="8" s="1"/>
  <c r="H173" i="8" a="1"/>
  <c r="H173" i="8" s="1"/>
  <c r="H205" i="8" a="1"/>
  <c r="H205" i="8" s="1"/>
  <c r="H209" i="8" a="1"/>
  <c r="H209" i="8" s="1"/>
  <c r="H194" i="8" a="1"/>
  <c r="H194" i="8" s="1"/>
  <c r="H210" i="8" a="1"/>
  <c r="H210" i="8" s="1"/>
  <c r="H166" i="8" a="1"/>
  <c r="H166" i="8" s="1"/>
  <c r="H193" i="8" a="1"/>
  <c r="H193" i="8" s="1"/>
  <c r="H179" i="8" a="1"/>
  <c r="H179" i="8" s="1"/>
  <c r="H174" i="8" a="1"/>
  <c r="H174" i="8" s="1"/>
  <c r="H192" i="8" a="1"/>
  <c r="H192" i="8" s="1"/>
  <c r="H197" i="8" a="1"/>
  <c r="H197" i="8" s="1"/>
  <c r="H199" i="8" a="1"/>
  <c r="H199" i="8" s="1"/>
  <c r="H208" i="8" a="1"/>
  <c r="H208" i="8" s="1"/>
  <c r="H198" i="8" a="1"/>
  <c r="H198" i="8" s="1"/>
  <c r="H206" i="8" a="1"/>
  <c r="H206" i="8" s="1"/>
  <c r="H178" i="8" a="1"/>
  <c r="H178" i="8" s="1"/>
  <c r="H204" i="8" a="1"/>
  <c r="H204" i="8" s="1"/>
  <c r="H184" i="8" a="1"/>
  <c r="H184" i="8" s="1"/>
  <c r="H165" i="8" a="1"/>
  <c r="H165" i="8" s="1"/>
  <c r="H183" i="8" a="1"/>
  <c r="H183" i="8" s="1"/>
  <c r="H191" i="8" a="1"/>
  <c r="H191" i="8" s="1"/>
  <c r="M261" i="8" a="1"/>
  <c r="M261" i="8" s="1"/>
  <c r="M240" i="8" a="1"/>
  <c r="M240" i="8" s="1"/>
  <c r="M260" i="8" a="1"/>
  <c r="M260" i="8" s="1"/>
  <c r="M243" i="8" a="1"/>
  <c r="M243" i="8" s="1"/>
  <c r="M226" i="8" a="1"/>
  <c r="M226" i="8" s="1"/>
  <c r="M228" i="8" a="1"/>
  <c r="M228" i="8" s="1"/>
  <c r="M227" i="8" a="1"/>
  <c r="M227" i="8" s="1"/>
  <c r="M233" i="8" a="1"/>
  <c r="M233" i="8" s="1"/>
  <c r="M258" i="8" a="1"/>
  <c r="M258" i="8" s="1"/>
  <c r="M220" i="8" a="1"/>
  <c r="M220" i="8" s="1"/>
  <c r="M229" i="8" a="1"/>
  <c r="M229" i="8" s="1"/>
  <c r="M235" i="8" a="1"/>
  <c r="M235" i="8" s="1"/>
  <c r="M246" i="8" a="1"/>
  <c r="M246" i="8" s="1"/>
  <c r="M234" i="8" a="1"/>
  <c r="M234" i="8" s="1"/>
  <c r="M247" i="8" a="1"/>
  <c r="M247" i="8" s="1"/>
  <c r="M259" i="8" a="1"/>
  <c r="M259" i="8" s="1"/>
  <c r="M251" i="8" a="1"/>
  <c r="M251" i="8" s="1"/>
  <c r="M219" i="8" a="1"/>
  <c r="M219" i="8" s="1"/>
  <c r="M266" i="8" a="1"/>
  <c r="M266" i="8" s="1"/>
  <c r="M262" i="8" a="1"/>
  <c r="M262" i="8" s="1"/>
  <c r="M248" i="8" a="1"/>
  <c r="M248" i="8" s="1"/>
  <c r="M249" i="8" a="1"/>
  <c r="M249" i="8" s="1"/>
  <c r="M224" i="8" a="1"/>
  <c r="M224" i="8" s="1"/>
  <c r="M244" i="8" a="1"/>
  <c r="M244" i="8" s="1"/>
  <c r="M253" i="8" a="1"/>
  <c r="M253" i="8" s="1"/>
  <c r="M223" i="8" a="1"/>
  <c r="M223" i="8" s="1"/>
  <c r="M236" i="8" a="1"/>
  <c r="M236" i="8" s="1"/>
  <c r="M264" i="8" a="1"/>
  <c r="M264" i="8" s="1"/>
  <c r="M245" i="8" a="1"/>
  <c r="M245" i="8" s="1"/>
  <c r="M265" i="8" a="1"/>
  <c r="M265" i="8" s="1"/>
  <c r="M237" i="8" a="1"/>
  <c r="M237" i="8" s="1"/>
  <c r="M257" i="8" a="1"/>
  <c r="M257" i="8" s="1"/>
  <c r="M242" i="8" a="1"/>
  <c r="M242" i="8" s="1"/>
  <c r="M239" i="8" a="1"/>
  <c r="M239" i="8" s="1"/>
  <c r="M256" i="8" a="1"/>
  <c r="M256" i="8" s="1"/>
  <c r="M255" i="8" a="1"/>
  <c r="M255" i="8" s="1"/>
  <c r="M230" i="8" a="1"/>
  <c r="M230" i="8" s="1"/>
  <c r="M225" i="8" a="1"/>
  <c r="M225" i="8" s="1"/>
  <c r="M250" i="8" a="1"/>
  <c r="M250" i="8" s="1"/>
  <c r="M254" i="8" a="1"/>
  <c r="M254" i="8" s="1"/>
  <c r="M222" i="8" a="1"/>
  <c r="M222" i="8" s="1"/>
  <c r="M221" i="8" a="1"/>
  <c r="M221" i="8" s="1"/>
  <c r="M252" i="8" a="1"/>
  <c r="M252" i="8" s="1"/>
  <c r="M263" i="8" a="1"/>
  <c r="M263" i="8" s="1"/>
  <c r="M232" i="8" a="1"/>
  <c r="M232" i="8" s="1"/>
  <c r="M241" i="8" a="1"/>
  <c r="M241" i="8" s="1"/>
  <c r="M238" i="8" a="1"/>
  <c r="M238" i="8" s="1"/>
  <c r="M231" i="8" a="1"/>
  <c r="M231" i="8" s="1"/>
  <c r="BF207" i="8" a="1"/>
  <c r="BF207" i="8" s="1"/>
  <c r="BF206" i="8" a="1"/>
  <c r="BF206" i="8" s="1"/>
  <c r="BF172" i="8" a="1"/>
  <c r="BF172" i="8" s="1"/>
  <c r="BF199" i="8" a="1"/>
  <c r="BF199" i="8" s="1"/>
  <c r="BF184" i="8" a="1"/>
  <c r="BF184" i="8" s="1"/>
  <c r="BF165" i="8" a="1"/>
  <c r="BF165" i="8" s="1"/>
  <c r="BF190" i="8" a="1"/>
  <c r="BF190" i="8" s="1"/>
  <c r="BF210" i="8" a="1"/>
  <c r="BF210" i="8" s="1"/>
  <c r="BF182" i="8" a="1"/>
  <c r="BF182" i="8" s="1"/>
  <c r="BF211" i="8" a="1"/>
  <c r="BF211" i="8" s="1"/>
  <c r="BF198" i="8" a="1"/>
  <c r="BF198" i="8" s="1"/>
  <c r="BF168" i="8" a="1"/>
  <c r="BF168" i="8" s="1"/>
  <c r="BF169" i="8" a="1"/>
  <c r="BF169" i="8" s="1"/>
  <c r="BF189" i="8" a="1"/>
  <c r="BF189" i="8" s="1"/>
  <c r="BF179" i="8" a="1"/>
  <c r="BF179" i="8" s="1"/>
  <c r="BF200" i="8" a="1"/>
  <c r="BF200" i="8" s="1"/>
  <c r="BF192" i="8" a="1"/>
  <c r="BF192" i="8" s="1"/>
  <c r="BF173" i="8" a="1"/>
  <c r="BF173" i="8" s="1"/>
  <c r="BF176" i="8" a="1"/>
  <c r="BF176" i="8" s="1"/>
  <c r="BF166" i="8" a="1"/>
  <c r="BF166" i="8" s="1"/>
  <c r="BF188" i="8" a="1"/>
  <c r="BF188" i="8" s="1"/>
  <c r="BF183" i="8" a="1"/>
  <c r="BF183" i="8" s="1"/>
  <c r="BF174" i="8" a="1"/>
  <c r="BF174" i="8" s="1"/>
  <c r="BF185" i="8" a="1"/>
  <c r="BF185" i="8" s="1"/>
  <c r="BF205" i="8" a="1"/>
  <c r="BF205" i="8" s="1"/>
  <c r="BF202" i="8" a="1"/>
  <c r="BF202" i="8" s="1"/>
  <c r="BF181" i="8" a="1"/>
  <c r="BF181" i="8" s="1"/>
  <c r="BF197" i="8" a="1"/>
  <c r="BF197" i="8" s="1"/>
  <c r="BF204" i="8" a="1"/>
  <c r="BF204" i="8" s="1"/>
  <c r="BF171" i="8" a="1"/>
  <c r="BF171" i="8" s="1"/>
  <c r="BF209" i="8" a="1"/>
  <c r="BF209" i="8" s="1"/>
  <c r="BF187" i="8" a="1"/>
  <c r="BF187" i="8" s="1"/>
  <c r="BF170" i="8" a="1"/>
  <c r="BF170" i="8" s="1"/>
  <c r="BF193" i="8" a="1"/>
  <c r="BF193" i="8" s="1"/>
  <c r="BF191" i="8" a="1"/>
  <c r="BF191" i="8" s="1"/>
  <c r="BF186" i="8" a="1"/>
  <c r="BF186" i="8" s="1"/>
  <c r="BJ55" i="8" a="1"/>
  <c r="BJ55" i="8" s="1"/>
  <c r="BJ90" i="8" a="1"/>
  <c r="BJ90" i="8" s="1"/>
  <c r="BJ82" i="8" a="1"/>
  <c r="BJ82" i="8" s="1"/>
  <c r="BJ73" i="8" a="1"/>
  <c r="BJ73" i="8" s="1"/>
  <c r="BJ94" i="8" a="1"/>
  <c r="BJ94" i="8" s="1"/>
  <c r="BJ91" i="8" a="1"/>
  <c r="BJ91" i="8" s="1"/>
  <c r="BJ89" i="8" a="1"/>
  <c r="BJ89" i="8" s="1"/>
  <c r="BJ77" i="8" a="1"/>
  <c r="BJ77" i="8" s="1"/>
  <c r="BJ97" i="8" a="1"/>
  <c r="BJ97" i="8" s="1"/>
  <c r="BJ86" i="8" a="1"/>
  <c r="BJ86" i="8" s="1"/>
  <c r="BJ101" i="8" a="1"/>
  <c r="BJ101" i="8" s="1"/>
  <c r="BJ76" i="8" a="1"/>
  <c r="BJ76" i="8" s="1"/>
  <c r="BJ85" i="8" a="1"/>
  <c r="BJ85" i="8" s="1"/>
  <c r="BJ88" i="8" a="1"/>
  <c r="BJ88" i="8" s="1"/>
  <c r="BJ92" i="8" a="1"/>
  <c r="BJ92" i="8" s="1"/>
  <c r="BJ87" i="8" a="1"/>
  <c r="BJ87" i="8" s="1"/>
  <c r="BJ81" i="8" a="1"/>
  <c r="BJ81" i="8" s="1"/>
  <c r="BJ102" i="8" a="1"/>
  <c r="BJ102" i="8" s="1"/>
  <c r="BJ95" i="8" a="1"/>
  <c r="BJ95" i="8" s="1"/>
  <c r="BJ72" i="8" a="1"/>
  <c r="BJ72" i="8" s="1"/>
  <c r="BJ57" i="8" a="1"/>
  <c r="BJ57" i="8" s="1"/>
  <c r="BJ65" i="8" a="1"/>
  <c r="BJ65" i="8" s="1"/>
  <c r="BJ80" i="8" a="1"/>
  <c r="BJ80" i="8" s="1"/>
  <c r="BJ71" i="8" a="1"/>
  <c r="BJ71" i="8" s="1"/>
  <c r="BJ66" i="8" a="1"/>
  <c r="BJ66" i="8" s="1"/>
  <c r="BJ63" i="8" a="1"/>
  <c r="BJ63" i="8" s="1"/>
  <c r="BJ60" i="8" a="1"/>
  <c r="BJ60" i="8" s="1"/>
  <c r="BJ64" i="8" a="1"/>
  <c r="BJ64" i="8" s="1"/>
  <c r="BJ78" i="8" a="1"/>
  <c r="BJ78" i="8" s="1"/>
  <c r="BJ61" i="8" a="1"/>
  <c r="BJ61" i="8" s="1"/>
  <c r="BJ74" i="8" a="1"/>
  <c r="BJ74" i="8" s="1"/>
  <c r="BJ75" i="8" a="1"/>
  <c r="BJ75" i="8" s="1"/>
  <c r="BJ62" i="8" a="1"/>
  <c r="BJ62" i="8" s="1"/>
  <c r="BJ93" i="8" a="1"/>
  <c r="BJ93" i="8" s="1"/>
  <c r="BJ68" i="8" a="1"/>
  <c r="BJ68" i="8" s="1"/>
  <c r="BJ56" i="8" a="1"/>
  <c r="BJ56" i="8" s="1"/>
  <c r="BJ96" i="8" a="1"/>
  <c r="BJ96" i="8" s="1"/>
  <c r="BJ84" i="8" a="1"/>
  <c r="BJ84" i="8" s="1"/>
  <c r="BJ79" i="8" a="1"/>
  <c r="BJ79" i="8" s="1"/>
  <c r="BJ98" i="8" a="1"/>
  <c r="BJ98" i="8" s="1"/>
  <c r="BJ69" i="8" a="1"/>
  <c r="BJ69" i="8" s="1"/>
  <c r="BJ100" i="8" a="1"/>
  <c r="BJ100" i="8" s="1"/>
  <c r="BJ58" i="8" a="1"/>
  <c r="BJ58" i="8" s="1"/>
  <c r="BJ83" i="8" a="1"/>
  <c r="BJ83" i="8" s="1"/>
  <c r="BJ59" i="8" a="1"/>
  <c r="BJ59" i="8" s="1"/>
  <c r="BJ70" i="8" a="1"/>
  <c r="BJ70" i="8" s="1"/>
  <c r="BJ67" i="8" a="1"/>
  <c r="BJ67" i="8" s="1"/>
  <c r="BJ99" i="8" a="1"/>
  <c r="BJ99" i="8" s="1"/>
  <c r="BB336" i="8" a="1"/>
  <c r="BB336" i="8" s="1"/>
  <c r="BB345" i="8" a="1"/>
  <c r="BB345" i="8" s="1"/>
  <c r="BB354" i="8" a="1"/>
  <c r="BB354" i="8" s="1"/>
  <c r="BB359" i="8" a="1"/>
  <c r="BB359" i="8" s="1"/>
  <c r="BB368" i="8" a="1"/>
  <c r="BB368" i="8" s="1"/>
  <c r="BB377" i="8" a="1"/>
  <c r="BB377" i="8" s="1"/>
  <c r="BB337" i="8" a="1"/>
  <c r="BB337" i="8" s="1"/>
  <c r="BB346" i="8" a="1"/>
  <c r="BB346" i="8" s="1"/>
  <c r="BB351" i="8" a="1"/>
  <c r="BB351" i="8" s="1"/>
  <c r="BB360" i="8" a="1"/>
  <c r="BB360" i="8" s="1"/>
  <c r="BB369" i="8" a="1"/>
  <c r="BB369" i="8" s="1"/>
  <c r="BB378" i="8" a="1"/>
  <c r="BB378" i="8" s="1"/>
  <c r="BB383" i="8" a="1"/>
  <c r="BB383" i="8" s="1"/>
  <c r="BB340" i="8" a="1"/>
  <c r="BB340" i="8" s="1"/>
  <c r="BB349" i="8" a="1"/>
  <c r="BB349" i="8" s="1"/>
  <c r="BB358" i="8" a="1"/>
  <c r="BB358" i="8" s="1"/>
  <c r="BB363" i="8" a="1"/>
  <c r="BB363" i="8" s="1"/>
  <c r="BB372" i="8" a="1"/>
  <c r="BB372" i="8" s="1"/>
  <c r="BB381" i="8" a="1"/>
  <c r="BB381" i="8" s="1"/>
  <c r="BB338" i="8" a="1"/>
  <c r="BB338" i="8" s="1"/>
  <c r="BB367" i="8" a="1"/>
  <c r="BB367" i="8" s="1"/>
  <c r="BB375" i="8" a="1"/>
  <c r="BB375" i="8" s="1"/>
  <c r="BB382" i="8" a="1"/>
  <c r="BB382" i="8" s="1"/>
  <c r="BB339" i="8" a="1"/>
  <c r="BB339" i="8" s="1"/>
  <c r="BB347" i="8" a="1"/>
  <c r="BB347" i="8" s="1"/>
  <c r="BB353" i="8" a="1"/>
  <c r="BB353" i="8" s="1"/>
  <c r="BB361" i="8" a="1"/>
  <c r="BB361" i="8" s="1"/>
  <c r="BB341" i="8" a="1"/>
  <c r="BB341" i="8" s="1"/>
  <c r="BB348" i="8" a="1"/>
  <c r="BB348" i="8" s="1"/>
  <c r="BB356" i="8" a="1"/>
  <c r="BB356" i="8" s="1"/>
  <c r="BB362" i="8" a="1"/>
  <c r="BB362" i="8" s="1"/>
  <c r="BB370" i="8" a="1"/>
  <c r="BB370" i="8" s="1"/>
  <c r="BB343" i="8" a="1"/>
  <c r="BB343" i="8" s="1"/>
  <c r="BB350" i="8" a="1"/>
  <c r="BB350" i="8" s="1"/>
  <c r="BB357" i="8" a="1"/>
  <c r="BB357" i="8" s="1"/>
  <c r="BB365" i="8" a="1"/>
  <c r="BB365" i="8" s="1"/>
  <c r="BB373" i="8" a="1"/>
  <c r="BB373" i="8" s="1"/>
  <c r="BB380" i="8" a="1"/>
  <c r="BB380" i="8" s="1"/>
  <c r="BB376" i="8" a="1"/>
  <c r="BB376" i="8" s="1"/>
  <c r="BB379" i="8" a="1"/>
  <c r="BB379" i="8" s="1"/>
  <c r="BB342" i="8" a="1"/>
  <c r="BB342" i="8" s="1"/>
  <c r="BB344" i="8" a="1"/>
  <c r="BB344" i="8" s="1"/>
  <c r="BB364" i="8" a="1"/>
  <c r="BB364" i="8" s="1"/>
  <c r="BB366" i="8" a="1"/>
  <c r="BB366" i="8" s="1"/>
  <c r="BB352" i="8" a="1"/>
  <c r="BB352" i="8" s="1"/>
  <c r="BB371" i="8" a="1"/>
  <c r="BB371" i="8" s="1"/>
  <c r="BB355" i="8" a="1"/>
  <c r="BB355" i="8" s="1"/>
  <c r="BB374" i="8" a="1"/>
  <c r="BB374" i="8" s="1"/>
  <c r="BF127" i="8" a="1"/>
  <c r="BF127" i="8" s="1"/>
  <c r="BF122" i="8" a="1"/>
  <c r="BF122" i="8" s="1"/>
  <c r="BF153" i="8" a="1"/>
  <c r="BF153" i="8" s="1"/>
  <c r="BF151" i="8" a="1"/>
  <c r="BF151" i="8" s="1"/>
  <c r="BF128" i="8" a="1"/>
  <c r="BF128" i="8" s="1"/>
  <c r="BF131" i="8" a="1"/>
  <c r="BF131" i="8" s="1"/>
  <c r="BF121" i="8" a="1"/>
  <c r="BF121" i="8" s="1"/>
  <c r="BF138" i="8" a="1"/>
  <c r="BF138" i="8" s="1"/>
  <c r="BF114" i="8" a="1"/>
  <c r="BF114" i="8" s="1"/>
  <c r="BF117" i="8" a="1"/>
  <c r="BF117" i="8" s="1"/>
  <c r="BF133" i="8" a="1"/>
  <c r="BF133" i="8" s="1"/>
  <c r="BF135" i="8" a="1"/>
  <c r="BF135" i="8" s="1"/>
  <c r="BF129" i="8" a="1"/>
  <c r="BF129" i="8" s="1"/>
  <c r="BF130" i="8" a="1"/>
  <c r="BF130" i="8" s="1"/>
  <c r="BF132" i="8" a="1"/>
  <c r="BF132" i="8" s="1"/>
  <c r="BF140" i="8" a="1"/>
  <c r="BF140" i="8" s="1"/>
  <c r="BF147" i="8" a="1"/>
  <c r="BF147" i="8" s="1"/>
  <c r="BF136" i="8" a="1"/>
  <c r="BF136" i="8" s="1"/>
  <c r="BF154" i="8" a="1"/>
  <c r="BF154" i="8" s="1"/>
  <c r="BF143" i="8" a="1"/>
  <c r="BF143" i="8" s="1"/>
  <c r="BF146" i="8" a="1"/>
  <c r="BF146" i="8" s="1"/>
  <c r="BF118" i="8" a="1"/>
  <c r="BF118" i="8" s="1"/>
  <c r="BF109" i="8" a="1"/>
  <c r="BF109" i="8" s="1"/>
  <c r="BF111" i="8" a="1"/>
  <c r="BF111" i="8" s="1"/>
  <c r="BF113" i="8" a="1"/>
  <c r="BF113" i="8" s="1"/>
  <c r="BF152" i="8" a="1"/>
  <c r="BF152" i="8" s="1"/>
  <c r="BF124" i="8" a="1"/>
  <c r="BF124" i="8" s="1"/>
  <c r="BF155" i="8" a="1"/>
  <c r="BF155" i="8" s="1"/>
  <c r="BF119" i="8" a="1"/>
  <c r="BF119" i="8" s="1"/>
  <c r="BF142" i="8" a="1"/>
  <c r="BF142" i="8" s="1"/>
  <c r="BF116" i="8" a="1"/>
  <c r="BF116" i="8" s="1"/>
  <c r="BF120" i="8" a="1"/>
  <c r="BF120" i="8" s="1"/>
  <c r="BF125" i="8" a="1"/>
  <c r="BF125" i="8" s="1"/>
  <c r="BF150" i="8" a="1"/>
  <c r="BF150" i="8" s="1"/>
  <c r="BF137" i="8" a="1"/>
  <c r="BF137" i="8" s="1"/>
  <c r="BF126" i="8" a="1"/>
  <c r="BF126" i="8" s="1"/>
  <c r="BF156" i="8" a="1"/>
  <c r="BF156" i="8" s="1"/>
  <c r="BF144" i="8" a="1"/>
  <c r="BF144" i="8" s="1"/>
  <c r="BF149" i="8" a="1"/>
  <c r="BF149" i="8" s="1"/>
  <c r="BF112" i="8" a="1"/>
  <c r="BF112" i="8" s="1"/>
  <c r="BF123" i="8" a="1"/>
  <c r="BF123" i="8" s="1"/>
  <c r="BF141" i="8" a="1"/>
  <c r="BF141" i="8" s="1"/>
  <c r="BF145" i="8" a="1"/>
  <c r="BF145" i="8" s="1"/>
  <c r="BF110" i="8" a="1"/>
  <c r="BF110" i="8" s="1"/>
  <c r="BF148" i="8" a="1"/>
  <c r="BF148" i="8" s="1"/>
  <c r="BF134" i="8" a="1"/>
  <c r="BF134" i="8" s="1"/>
  <c r="BF139" i="8" a="1"/>
  <c r="BF139" i="8" s="1"/>
  <c r="BF115" i="8" a="1"/>
  <c r="BF115" i="8" s="1"/>
  <c r="J263" i="8" a="1"/>
  <c r="J263" i="8" s="1"/>
  <c r="J261" i="8" a="1"/>
  <c r="J261" i="8" s="1"/>
  <c r="J238" i="8" a="1"/>
  <c r="J238" i="8" s="1"/>
  <c r="J260" i="8" a="1"/>
  <c r="J260" i="8" s="1"/>
  <c r="J245" i="8" a="1"/>
  <c r="J245" i="8" s="1"/>
  <c r="J265" i="8" a="1"/>
  <c r="J265" i="8" s="1"/>
  <c r="J264" i="8" a="1"/>
  <c r="J264" i="8" s="1"/>
  <c r="J266" i="8" a="1"/>
  <c r="J266" i="8" s="1"/>
  <c r="J230" i="8" a="1"/>
  <c r="J230" i="8" s="1"/>
  <c r="J255" i="8" a="1"/>
  <c r="J255" i="8" s="1"/>
  <c r="J224" i="8" a="1"/>
  <c r="J224" i="8" s="1"/>
  <c r="J244" i="8" a="1"/>
  <c r="J244" i="8" s="1"/>
  <c r="J219" i="8" a="1"/>
  <c r="J219" i="8" s="1"/>
  <c r="J253" i="8" a="1"/>
  <c r="J253" i="8" s="1"/>
  <c r="J229" i="8" a="1"/>
  <c r="J229" i="8" s="1"/>
  <c r="J240" i="8" a="1"/>
  <c r="J240" i="8" s="1"/>
  <c r="J237" i="8" a="1"/>
  <c r="J237" i="8" s="1"/>
  <c r="J228" i="8" a="1"/>
  <c r="J228" i="8" s="1"/>
  <c r="J251" i="8" a="1"/>
  <c r="J251" i="8" s="1"/>
  <c r="J226" i="8" a="1"/>
  <c r="J226" i="8" s="1"/>
  <c r="J252" i="8" a="1"/>
  <c r="J252" i="8" s="1"/>
  <c r="J234" i="8" a="1"/>
  <c r="J234" i="8" s="1"/>
  <c r="J257" i="8" a="1"/>
  <c r="J257" i="8" s="1"/>
  <c r="J225" i="8" a="1"/>
  <c r="J225" i="8" s="1"/>
  <c r="J222" i="8" a="1"/>
  <c r="J222" i="8" s="1"/>
  <c r="J250" i="8" a="1"/>
  <c r="J250" i="8" s="1"/>
  <c r="J220" i="8" a="1"/>
  <c r="J220" i="8" s="1"/>
  <c r="J247" i="8" a="1"/>
  <c r="J247" i="8" s="1"/>
  <c r="J232" i="8" a="1"/>
  <c r="J232" i="8" s="1"/>
  <c r="J246" i="8" a="1"/>
  <c r="J246" i="8" s="1"/>
  <c r="J258" i="8" a="1"/>
  <c r="J258" i="8" s="1"/>
  <c r="J259" i="8" a="1"/>
  <c r="J259" i="8" s="1"/>
  <c r="J254" i="8" a="1"/>
  <c r="J254" i="8" s="1"/>
  <c r="J239" i="8" a="1"/>
  <c r="J239" i="8" s="1"/>
  <c r="J236" i="8" a="1"/>
  <c r="J236" i="8" s="1"/>
  <c r="J227" i="8" a="1"/>
  <c r="J227" i="8" s="1"/>
  <c r="J256" i="8" a="1"/>
  <c r="J256" i="8" s="1"/>
  <c r="J231" i="8" a="1"/>
  <c r="J231" i="8" s="1"/>
  <c r="J249" i="8" a="1"/>
  <c r="J249" i="8" s="1"/>
  <c r="J243" i="8" a="1"/>
  <c r="J243" i="8" s="1"/>
  <c r="J262" i="8" a="1"/>
  <c r="J262" i="8" s="1"/>
  <c r="J223" i="8" a="1"/>
  <c r="J223" i="8" s="1"/>
  <c r="J235" i="8" a="1"/>
  <c r="J235" i="8" s="1"/>
  <c r="J233" i="8" a="1"/>
  <c r="J233" i="8" s="1"/>
  <c r="J241" i="8" a="1"/>
  <c r="J241" i="8" s="1"/>
  <c r="J248" i="8" a="1"/>
  <c r="J248" i="8" s="1"/>
  <c r="J242" i="8" a="1"/>
  <c r="J242" i="8" s="1"/>
  <c r="J221" i="8" a="1"/>
  <c r="J221" i="8" s="1"/>
  <c r="N166" i="8" a="1"/>
  <c r="N166" i="8" s="1"/>
  <c r="N165" i="8" a="1"/>
  <c r="N165" i="8" s="1"/>
  <c r="N167" i="8" a="1"/>
  <c r="N167" i="8" s="1"/>
  <c r="N171" i="8" a="1"/>
  <c r="N171" i="8" s="1"/>
  <c r="N185" i="8" a="1"/>
  <c r="N185" i="8" s="1"/>
  <c r="N169" i="8" a="1"/>
  <c r="N169" i="8" s="1"/>
  <c r="N170" i="8" a="1"/>
  <c r="N170" i="8" s="1"/>
  <c r="N180" i="8" a="1"/>
  <c r="N180" i="8" s="1"/>
  <c r="N205" i="8" a="1"/>
  <c r="N205" i="8" s="1"/>
  <c r="N204" i="8" a="1"/>
  <c r="N204" i="8" s="1"/>
  <c r="N188" i="8" a="1"/>
  <c r="N188" i="8" s="1"/>
  <c r="N203" i="8" a="1"/>
  <c r="N203" i="8" s="1"/>
  <c r="N172" i="8" a="1"/>
  <c r="N172" i="8" s="1"/>
  <c r="N173" i="8" a="1"/>
  <c r="N173" i="8" s="1"/>
  <c r="N194" i="8" a="1"/>
  <c r="N194" i="8" s="1"/>
  <c r="N174" i="8" a="1"/>
  <c r="N174" i="8" s="1"/>
  <c r="N199" i="8" a="1"/>
  <c r="N199" i="8" s="1"/>
  <c r="N177" i="8" a="1"/>
  <c r="N177" i="8" s="1"/>
  <c r="N176" i="8" a="1"/>
  <c r="N176" i="8" s="1"/>
  <c r="N193" i="8" a="1"/>
  <c r="N193" i="8" s="1"/>
  <c r="N207" i="8" a="1"/>
  <c r="N207" i="8" s="1"/>
  <c r="N200" i="8" a="1"/>
  <c r="N200" i="8" s="1"/>
  <c r="N189" i="8" a="1"/>
  <c r="N189" i="8" s="1"/>
  <c r="N197" i="8" a="1"/>
  <c r="N197" i="8" s="1"/>
  <c r="N186" i="8" a="1"/>
  <c r="N186" i="8" s="1"/>
  <c r="N190" i="8" a="1"/>
  <c r="N190" i="8" s="1"/>
  <c r="N168" i="8" a="1"/>
  <c r="N168" i="8" s="1"/>
  <c r="N191" i="8" a="1"/>
  <c r="N191" i="8" s="1"/>
  <c r="N211" i="8" a="1"/>
  <c r="N211" i="8" s="1"/>
  <c r="N179" i="8" a="1"/>
  <c r="N179" i="8" s="1"/>
  <c r="N201" i="8" a="1"/>
  <c r="N201" i="8" s="1"/>
  <c r="N195" i="8" a="1"/>
  <c r="N195" i="8" s="1"/>
  <c r="N210" i="8" a="1"/>
  <c r="N210" i="8" s="1"/>
  <c r="N184" i="8" a="1"/>
  <c r="N184" i="8" s="1"/>
  <c r="N178" i="8" a="1"/>
  <c r="N178" i="8" s="1"/>
  <c r="N182" i="8" a="1"/>
  <c r="N182" i="8" s="1"/>
  <c r="N181" i="8" a="1"/>
  <c r="N181" i="8" s="1"/>
  <c r="N175" i="8" a="1"/>
  <c r="N175" i="8" s="1"/>
  <c r="N198" i="8" a="1"/>
  <c r="N198" i="8" s="1"/>
  <c r="N206" i="8" a="1"/>
  <c r="N206" i="8" s="1"/>
  <c r="N187" i="8" a="1"/>
  <c r="N187" i="8" s="1"/>
  <c r="N196" i="8" a="1"/>
  <c r="N196" i="8" s="1"/>
  <c r="N164" i="8" a="1"/>
  <c r="N164" i="8" s="1"/>
  <c r="N208" i="8" a="1"/>
  <c r="N208" i="8" s="1"/>
  <c r="N209" i="8" a="1"/>
  <c r="N209" i="8" s="1"/>
  <c r="N192" i="8" a="1"/>
  <c r="N192" i="8" s="1"/>
  <c r="N202" i="8" a="1"/>
  <c r="N202" i="8" s="1"/>
  <c r="N183" i="8" a="1"/>
  <c r="N183" i="8" s="1"/>
  <c r="Q122" i="8" a="1"/>
  <c r="Q122" i="8" s="1"/>
  <c r="Q110" i="8" a="1"/>
  <c r="Q110" i="8" s="1"/>
  <c r="Q130" i="8" a="1"/>
  <c r="Q130" i="8" s="1"/>
  <c r="Q150" i="8" a="1"/>
  <c r="Q150" i="8" s="1"/>
  <c r="Q139" i="8" a="1"/>
  <c r="Q139" i="8" s="1"/>
  <c r="Q114" i="8" a="1"/>
  <c r="Q114" i="8" s="1"/>
  <c r="Q135" i="8" a="1"/>
  <c r="Q135" i="8" s="1"/>
  <c r="Q155" i="8" a="1"/>
  <c r="Q155" i="8" s="1"/>
  <c r="Q118" i="8" a="1"/>
  <c r="Q118" i="8" s="1"/>
  <c r="Q151" i="8" a="1"/>
  <c r="Q151" i="8" s="1"/>
  <c r="Q145" i="8" a="1"/>
  <c r="Q145" i="8" s="1"/>
  <c r="Q109" i="8" a="1"/>
  <c r="Q109" i="8" s="1"/>
  <c r="Q147" i="8" a="1"/>
  <c r="Q147" i="8" s="1"/>
  <c r="Q143" i="8" a="1"/>
  <c r="Q143" i="8" s="1"/>
  <c r="Q119" i="8" a="1"/>
  <c r="Q119" i="8" s="1"/>
  <c r="Q113" i="8" a="1"/>
  <c r="Q113" i="8" s="1"/>
  <c r="Q146" i="8" a="1"/>
  <c r="Q146" i="8" s="1"/>
  <c r="Q124" i="8" a="1"/>
  <c r="Q124" i="8" s="1"/>
  <c r="Q137" i="8" a="1"/>
  <c r="Q137" i="8" s="1"/>
  <c r="Q138" i="8" a="1"/>
  <c r="Q138" i="8" s="1"/>
  <c r="Q115" i="8" a="1"/>
  <c r="Q115" i="8" s="1"/>
  <c r="Q116" i="8" a="1"/>
  <c r="Q116" i="8" s="1"/>
  <c r="Q129" i="8" a="1"/>
  <c r="Q129" i="8" s="1"/>
  <c r="Q144" i="8" a="1"/>
  <c r="Q144" i="8" s="1"/>
  <c r="Q120" i="8" a="1"/>
  <c r="Q120" i="8" s="1"/>
  <c r="Q140" i="8" a="1"/>
  <c r="Q140" i="8" s="1"/>
  <c r="Q153" i="8" a="1"/>
  <c r="Q153" i="8" s="1"/>
  <c r="Q117" i="8" a="1"/>
  <c r="Q117" i="8" s="1"/>
  <c r="Q131" i="8" a="1"/>
  <c r="Q131" i="8" s="1"/>
  <c r="Q148" i="8" a="1"/>
  <c r="Q148" i="8" s="1"/>
  <c r="Q112" i="8" a="1"/>
  <c r="Q112" i="8" s="1"/>
  <c r="Q152" i="8" a="1"/>
  <c r="Q152" i="8" s="1"/>
  <c r="Q121" i="8" a="1"/>
  <c r="Q121" i="8" s="1"/>
  <c r="Q136" i="8" a="1"/>
  <c r="Q136" i="8" s="1"/>
  <c r="Q111" i="8" a="1"/>
  <c r="Q111" i="8" s="1"/>
  <c r="Q132" i="8" a="1"/>
  <c r="Q132" i="8" s="1"/>
  <c r="Q141" i="8" a="1"/>
  <c r="Q141" i="8" s="1"/>
  <c r="Q149" i="8" a="1"/>
  <c r="Q149" i="8" s="1"/>
  <c r="Q156" i="8" a="1"/>
  <c r="Q156" i="8" s="1"/>
  <c r="Q126" i="8" a="1"/>
  <c r="Q126" i="8" s="1"/>
  <c r="Q142" i="8" a="1"/>
  <c r="Q142" i="8" s="1"/>
  <c r="Q133" i="8" a="1"/>
  <c r="Q133" i="8" s="1"/>
  <c r="E99" i="8" a="1"/>
  <c r="E99" i="8" s="1"/>
  <c r="E65" i="8" a="1"/>
  <c r="E65" i="8" s="1"/>
  <c r="E88" i="8" a="1"/>
  <c r="E88" i="8" s="1"/>
  <c r="E87" i="8" a="1"/>
  <c r="E87" i="8" s="1"/>
  <c r="E61" i="8" a="1"/>
  <c r="E61" i="8" s="1"/>
  <c r="E98" i="8" a="1"/>
  <c r="E98" i="8" s="1"/>
  <c r="E82" i="8" a="1"/>
  <c r="E82" i="8" s="1"/>
  <c r="E90" i="8" a="1"/>
  <c r="E90" i="8" s="1"/>
  <c r="E95" i="8" a="1"/>
  <c r="E95" i="8" s="1"/>
  <c r="E84" i="8" a="1"/>
  <c r="E84" i="8" s="1"/>
  <c r="E58" i="8" a="1"/>
  <c r="E58" i="8" s="1"/>
  <c r="E100" i="8" a="1"/>
  <c r="E100" i="8" s="1"/>
  <c r="E68" i="8" a="1"/>
  <c r="E68" i="8" s="1"/>
  <c r="E97" i="8" a="1"/>
  <c r="E97" i="8" s="1"/>
  <c r="E81" i="8" a="1"/>
  <c r="E81" i="8" s="1"/>
  <c r="E59" i="8" a="1"/>
  <c r="E59" i="8" s="1"/>
  <c r="E71" i="8" a="1"/>
  <c r="E71" i="8" s="1"/>
  <c r="E70" i="8" a="1"/>
  <c r="E70" i="8" s="1"/>
  <c r="I99" i="8" a="1"/>
  <c r="I99" i="8" s="1"/>
  <c r="BI232" i="8" a="1"/>
  <c r="BI232" i="8" s="1"/>
  <c r="BI252" i="8" a="1"/>
  <c r="BI252" i="8" s="1"/>
  <c r="BI233" i="8" a="1"/>
  <c r="BI233" i="8" s="1"/>
  <c r="BI234" i="8" a="1"/>
  <c r="BI234" i="8" s="1"/>
  <c r="BI259" i="8" a="1"/>
  <c r="BI259" i="8" s="1"/>
  <c r="BI229" i="8" a="1"/>
  <c r="BI229" i="8" s="1"/>
  <c r="BI258" i="8" a="1"/>
  <c r="BI258" i="8" s="1"/>
  <c r="BI255" i="8" a="1"/>
  <c r="BI255" i="8" s="1"/>
  <c r="BD60" i="8" a="1"/>
  <c r="BD60" i="8" s="1"/>
  <c r="BI338" i="8" a="1"/>
  <c r="BI338" i="8" s="1"/>
  <c r="BI342" i="8" a="1"/>
  <c r="BI342" i="8" s="1"/>
  <c r="BI346" i="8" a="1"/>
  <c r="BI346" i="8" s="1"/>
  <c r="BI350" i="8" a="1"/>
  <c r="BI350" i="8" s="1"/>
  <c r="BI354" i="8" a="1"/>
  <c r="BI354" i="8" s="1"/>
  <c r="BI358" i="8" a="1"/>
  <c r="BI358" i="8" s="1"/>
  <c r="BI362" i="8" a="1"/>
  <c r="BI362" i="8" s="1"/>
  <c r="BI366" i="8" a="1"/>
  <c r="BI366" i="8" s="1"/>
  <c r="BI370" i="8" a="1"/>
  <c r="BI370" i="8" s="1"/>
  <c r="BI374" i="8" a="1"/>
  <c r="BI374" i="8" s="1"/>
  <c r="BI378" i="8" a="1"/>
  <c r="BI378" i="8" s="1"/>
  <c r="BI382" i="8" a="1"/>
  <c r="BI382" i="8" s="1"/>
  <c r="BI337" i="8" a="1"/>
  <c r="BI337" i="8" s="1"/>
  <c r="BI351" i="8" a="1"/>
  <c r="BI351" i="8" s="1"/>
  <c r="BI360" i="8" a="1"/>
  <c r="BI360" i="8" s="1"/>
  <c r="BI369" i="8" a="1"/>
  <c r="BI369" i="8" s="1"/>
  <c r="BI383" i="8" a="1"/>
  <c r="BI383" i="8" s="1"/>
  <c r="BI340" i="8" a="1"/>
  <c r="BI340" i="8" s="1"/>
  <c r="BI345" i="8" a="1"/>
  <c r="BI345" i="8" s="1"/>
  <c r="BI356" i="8" a="1"/>
  <c r="BI356" i="8" s="1"/>
  <c r="BI361" i="8" a="1"/>
  <c r="BI361" i="8" s="1"/>
  <c r="BI336" i="8" a="1"/>
  <c r="BI336" i="8" s="1"/>
  <c r="BI341" i="8" a="1"/>
  <c r="BI341" i="8" s="1"/>
  <c r="BI347" i="8" a="1"/>
  <c r="BI347" i="8" s="1"/>
  <c r="BI352" i="8" a="1"/>
  <c r="BI352" i="8" s="1"/>
  <c r="BI357" i="8" a="1"/>
  <c r="BI357" i="8" s="1"/>
  <c r="BI359" i="8" a="1"/>
  <c r="BI359" i="8" s="1"/>
  <c r="BI364" i="8" a="1"/>
  <c r="BI364" i="8" s="1"/>
  <c r="BI375" i="8" a="1"/>
  <c r="BI375" i="8" s="1"/>
  <c r="BI380" i="8" a="1"/>
  <c r="BI380" i="8" s="1"/>
  <c r="BI355" i="8" a="1"/>
  <c r="BI355" i="8" s="1"/>
  <c r="BI371" i="8" a="1"/>
  <c r="BI371" i="8" s="1"/>
  <c r="BI376" i="8" a="1"/>
  <c r="BI376" i="8" s="1"/>
  <c r="BI381" i="8" a="1"/>
  <c r="BI381" i="8" s="1"/>
  <c r="BI348" i="8" a="1"/>
  <c r="BI348" i="8" s="1"/>
  <c r="BI339" i="8" a="1"/>
  <c r="BI339" i="8" s="1"/>
  <c r="BI349" i="8" a="1"/>
  <c r="BI349" i="8" s="1"/>
  <c r="BI363" i="8" a="1"/>
  <c r="BI363" i="8" s="1"/>
  <c r="BI373" i="8" a="1"/>
  <c r="BI373" i="8" s="1"/>
  <c r="BI343" i="8" a="1"/>
  <c r="BI343" i="8" s="1"/>
  <c r="BI353" i="8" a="1"/>
  <c r="BI353" i="8" s="1"/>
  <c r="BI344" i="8" a="1"/>
  <c r="BI344" i="8" s="1"/>
  <c r="BI365" i="8" a="1"/>
  <c r="BI365" i="8" s="1"/>
  <c r="BI367" i="8" a="1"/>
  <c r="BI367" i="8" s="1"/>
  <c r="BI377" i="8" a="1"/>
  <c r="BI377" i="8" s="1"/>
  <c r="BI368" i="8" a="1"/>
  <c r="BI368" i="8" s="1"/>
  <c r="BI372" i="8" a="1"/>
  <c r="BI372" i="8" s="1"/>
  <c r="BI379" i="8" a="1"/>
  <c r="BI379" i="8" s="1"/>
  <c r="BE336" i="8" a="1"/>
  <c r="BE336" i="8" s="1"/>
  <c r="BE340" i="8" a="1"/>
  <c r="BE340" i="8" s="1"/>
  <c r="BE344" i="8" a="1"/>
  <c r="BE344" i="8" s="1"/>
  <c r="BE339" i="8" a="1"/>
  <c r="BE339" i="8" s="1"/>
  <c r="BE345" i="8" a="1"/>
  <c r="BE345" i="8" s="1"/>
  <c r="BE354" i="8" a="1"/>
  <c r="BE354" i="8" s="1"/>
  <c r="BE363" i="8" a="1"/>
  <c r="BE363" i="8" s="1"/>
  <c r="BE372" i="8" a="1"/>
  <c r="BE372" i="8" s="1"/>
  <c r="BE377" i="8" a="1"/>
  <c r="BE377" i="8" s="1"/>
  <c r="BE341" i="8" a="1"/>
  <c r="BE341" i="8" s="1"/>
  <c r="BE346" i="8" a="1"/>
  <c r="BE346" i="8" s="1"/>
  <c r="BE355" i="8" a="1"/>
  <c r="BE355" i="8" s="1"/>
  <c r="BE364" i="8" a="1"/>
  <c r="BE364" i="8" s="1"/>
  <c r="BE369" i="8" a="1"/>
  <c r="BE369" i="8" s="1"/>
  <c r="BE378" i="8" a="1"/>
  <c r="BE378" i="8" s="1"/>
  <c r="BE349" i="8" a="1"/>
  <c r="BE349" i="8" s="1"/>
  <c r="BE358" i="8" a="1"/>
  <c r="BE358" i="8" s="1"/>
  <c r="BE367" i="8" a="1"/>
  <c r="BE367" i="8" s="1"/>
  <c r="BE376" i="8" a="1"/>
  <c r="BE376" i="8" s="1"/>
  <c r="BE381" i="8" a="1"/>
  <c r="BE381" i="8" s="1"/>
  <c r="BE343" i="8" a="1"/>
  <c r="BE343" i="8" s="1"/>
  <c r="BE359" i="8" a="1"/>
  <c r="BE359" i="8" s="1"/>
  <c r="BE366" i="8" a="1"/>
  <c r="BE366" i="8" s="1"/>
  <c r="BE374" i="8" a="1"/>
  <c r="BE374" i="8" s="1"/>
  <c r="BE380" i="8" a="1"/>
  <c r="BE380" i="8" s="1"/>
  <c r="BE337" i="8" a="1"/>
  <c r="BE337" i="8" s="1"/>
  <c r="BE352" i="8" a="1"/>
  <c r="BE352" i="8" s="1"/>
  <c r="BE360" i="8" a="1"/>
  <c r="BE360" i="8" s="1"/>
  <c r="BE382" i="8" a="1"/>
  <c r="BE382" i="8" s="1"/>
  <c r="BE338" i="8" a="1"/>
  <c r="BE338" i="8" s="1"/>
  <c r="BE347" i="8" a="1"/>
  <c r="BE347" i="8" s="1"/>
  <c r="BE362" i="8" a="1"/>
  <c r="BE362" i="8" s="1"/>
  <c r="BE370" i="8" a="1"/>
  <c r="BE370" i="8" s="1"/>
  <c r="BE348" i="8" a="1"/>
  <c r="BE348" i="8" s="1"/>
  <c r="BE356" i="8" a="1"/>
  <c r="BE356" i="8" s="1"/>
  <c r="BE342" i="8" a="1"/>
  <c r="BE342" i="8" s="1"/>
  <c r="BE350" i="8" a="1"/>
  <c r="BE350" i="8" s="1"/>
  <c r="BE357" i="8" a="1"/>
  <c r="BE357" i="8" s="1"/>
  <c r="BE365" i="8" a="1"/>
  <c r="BE365" i="8" s="1"/>
  <c r="BE371" i="8" a="1"/>
  <c r="BE371" i="8" s="1"/>
  <c r="BE379" i="8" a="1"/>
  <c r="BE379" i="8" s="1"/>
  <c r="BE361" i="8" a="1"/>
  <c r="BE361" i="8" s="1"/>
  <c r="BE368" i="8" a="1"/>
  <c r="BE368" i="8" s="1"/>
  <c r="BE373" i="8" a="1"/>
  <c r="BE373" i="8" s="1"/>
  <c r="BE375" i="8" a="1"/>
  <c r="BE375" i="8" s="1"/>
  <c r="BE351" i="8" a="1"/>
  <c r="BE351" i="8" s="1"/>
  <c r="BE353" i="8" a="1"/>
  <c r="BE353" i="8" s="1"/>
  <c r="BE383" i="8" a="1"/>
  <c r="BE383" i="8" s="1"/>
  <c r="BL124" i="8" a="1"/>
  <c r="BL124" i="8" s="1"/>
  <c r="BL143" i="8" a="1"/>
  <c r="BL143" i="8" s="1"/>
  <c r="BL129" i="8" a="1"/>
  <c r="BL129" i="8" s="1"/>
  <c r="BL130" i="8" a="1"/>
  <c r="BL130" i="8" s="1"/>
  <c r="BL149" i="8" a="1"/>
  <c r="BL149" i="8" s="1"/>
  <c r="BL119" i="8" a="1"/>
  <c r="BL119" i="8" s="1"/>
  <c r="BL148" i="8" a="1"/>
  <c r="BL148" i="8" s="1"/>
  <c r="BL135" i="8" a="1"/>
  <c r="BL135" i="8" s="1"/>
  <c r="BL128" i="8" a="1"/>
  <c r="BL128" i="8" s="1"/>
  <c r="BL137" i="8" a="1"/>
  <c r="BL137" i="8" s="1"/>
  <c r="BL138" i="8" a="1"/>
  <c r="BL138" i="8" s="1"/>
  <c r="BL123" i="8" a="1"/>
  <c r="BL123" i="8" s="1"/>
  <c r="BL131" i="8" a="1"/>
  <c r="BL131" i="8" s="1"/>
  <c r="BL109" i="8" a="1"/>
  <c r="BL109" i="8" s="1"/>
  <c r="BL136" i="8" a="1"/>
  <c r="BL136" i="8" s="1"/>
  <c r="BL150" i="8" a="1"/>
  <c r="BL150" i="8" s="1"/>
  <c r="BL153" i="8" a="1"/>
  <c r="BL153" i="8" s="1"/>
  <c r="BL155" i="8" a="1"/>
  <c r="BL155" i="8" s="1"/>
  <c r="BL117" i="8" a="1"/>
  <c r="BL117" i="8" s="1"/>
  <c r="BL156" i="8" a="1"/>
  <c r="BL156" i="8" s="1"/>
  <c r="BL144" i="8" a="1"/>
  <c r="BL144" i="8" s="1"/>
  <c r="BL145" i="8" a="1"/>
  <c r="BL145" i="8" s="1"/>
  <c r="BL146" i="8" a="1"/>
  <c r="BL146" i="8" s="1"/>
  <c r="BL142" i="8" a="1"/>
  <c r="BL142" i="8" s="1"/>
  <c r="BL127" i="8" a="1"/>
  <c r="BL127" i="8" s="1"/>
  <c r="BL152" i="8" a="1"/>
  <c r="BL152" i="8" s="1"/>
  <c r="BL110" i="8" a="1"/>
  <c r="BL110" i="8" s="1"/>
  <c r="BL125" i="8" a="1"/>
  <c r="BL125" i="8" s="1"/>
  <c r="BL132" i="8" a="1"/>
  <c r="BL132" i="8" s="1"/>
  <c r="BL151" i="8" a="1"/>
  <c r="BL151" i="8" s="1"/>
  <c r="BL114" i="8" a="1"/>
  <c r="BL114" i="8" s="1"/>
  <c r="BL154" i="8" a="1"/>
  <c r="BL154" i="8" s="1"/>
  <c r="BL116" i="8" a="1"/>
  <c r="BL116" i="8" s="1"/>
  <c r="BL140" i="8" a="1"/>
  <c r="BL140" i="8" s="1"/>
  <c r="BL139" i="8" a="1"/>
  <c r="BL139" i="8" s="1"/>
  <c r="BL141" i="8" a="1"/>
  <c r="BL141" i="8" s="1"/>
  <c r="BL133" i="8" a="1"/>
  <c r="BL133" i="8" s="1"/>
  <c r="BL120" i="8" a="1"/>
  <c r="BL120" i="8" s="1"/>
  <c r="BL122" i="8" a="1"/>
  <c r="BL122" i="8" s="1"/>
  <c r="BL111" i="8" a="1"/>
  <c r="BL111" i="8" s="1"/>
  <c r="BL112" i="8" a="1"/>
  <c r="BL112" i="8" s="1"/>
  <c r="BL118" i="8" a="1"/>
  <c r="BL118" i="8" s="1"/>
  <c r="BL113" i="8" a="1"/>
  <c r="BL113" i="8" s="1"/>
  <c r="BL126" i="8" a="1"/>
  <c r="BL126" i="8" s="1"/>
  <c r="BL121" i="8" a="1"/>
  <c r="BL121" i="8" s="1"/>
  <c r="BL115" i="8" a="1"/>
  <c r="BL115" i="8" s="1"/>
  <c r="BL147" i="8" a="1"/>
  <c r="BL147" i="8" s="1"/>
  <c r="BL134" i="8" a="1"/>
  <c r="BL134" i="8" s="1"/>
  <c r="P173" i="8" a="1"/>
  <c r="P173" i="8" s="1"/>
  <c r="P200" i="8" a="1"/>
  <c r="P200" i="8" s="1"/>
  <c r="P182" i="8" a="1"/>
  <c r="P182" i="8" s="1"/>
  <c r="P198" i="8" a="1"/>
  <c r="P198" i="8" s="1"/>
  <c r="P201" i="8" a="1"/>
  <c r="P201" i="8" s="1"/>
  <c r="P199" i="8" a="1"/>
  <c r="P199" i="8" s="1"/>
  <c r="P205" i="8" a="1"/>
  <c r="P205" i="8" s="1"/>
  <c r="P165" i="8" a="1"/>
  <c r="P165" i="8" s="1"/>
  <c r="P193" i="8" a="1"/>
  <c r="P193" i="8" s="1"/>
  <c r="P189" i="8" a="1"/>
  <c r="P189" i="8" s="1"/>
  <c r="P186" i="8" a="1"/>
  <c r="P186" i="8" s="1"/>
  <c r="P206" i="8" a="1"/>
  <c r="P206" i="8" s="1"/>
  <c r="P179" i="8" a="1"/>
  <c r="P179" i="8" s="1"/>
  <c r="P207" i="8" a="1"/>
  <c r="P207" i="8" s="1"/>
  <c r="P178" i="8" a="1"/>
  <c r="P178" i="8" s="1"/>
  <c r="P181" i="8" a="1"/>
  <c r="P181" i="8" s="1"/>
  <c r="P209" i="8" a="1"/>
  <c r="P209" i="8" s="1"/>
  <c r="P196" i="8" a="1"/>
  <c r="P196" i="8" s="1"/>
  <c r="P208" i="8" a="1"/>
  <c r="P208" i="8" s="1"/>
  <c r="P204" i="8" a="1"/>
  <c r="P204" i="8" s="1"/>
  <c r="P180" i="8" a="1"/>
  <c r="P180" i="8" s="1"/>
  <c r="P197" i="8" a="1"/>
  <c r="P197" i="8" s="1"/>
  <c r="P174" i="8" a="1"/>
  <c r="P174" i="8" s="1"/>
  <c r="P169" i="8" a="1"/>
  <c r="P169" i="8" s="1"/>
  <c r="P187" i="8" a="1"/>
  <c r="P187" i="8" s="1"/>
  <c r="P171" i="8" a="1"/>
  <c r="P171" i="8" s="1"/>
  <c r="P211" i="8" a="1"/>
  <c r="P211" i="8" s="1"/>
  <c r="P167" i="8" a="1"/>
  <c r="P167" i="8" s="1"/>
  <c r="P203" i="8" a="1"/>
  <c r="P203" i="8" s="1"/>
  <c r="P175" i="8" a="1"/>
  <c r="P175" i="8" s="1"/>
  <c r="P172" i="8" a="1"/>
  <c r="P172" i="8" s="1"/>
  <c r="P190" i="8" a="1"/>
  <c r="P190" i="8" s="1"/>
  <c r="P194" i="8" a="1"/>
  <c r="P194" i="8" s="1"/>
  <c r="P185" i="8" a="1"/>
  <c r="P185" i="8" s="1"/>
  <c r="P164" i="8" a="1"/>
  <c r="P164" i="8" s="1"/>
  <c r="P168" i="8" a="1"/>
  <c r="P168" i="8" s="1"/>
  <c r="P183" i="8" a="1"/>
  <c r="P183" i="8" s="1"/>
  <c r="P202" i="8" a="1"/>
  <c r="P202" i="8" s="1"/>
  <c r="P184" i="8" a="1"/>
  <c r="P184" i="8" s="1"/>
  <c r="P177" i="8" a="1"/>
  <c r="P177" i="8" s="1"/>
  <c r="P188" i="8" a="1"/>
  <c r="P188" i="8" s="1"/>
  <c r="P192" i="8" a="1"/>
  <c r="P192" i="8" s="1"/>
  <c r="P191" i="8" a="1"/>
  <c r="P191" i="8" s="1"/>
  <c r="P210" i="8" a="1"/>
  <c r="P210" i="8" s="1"/>
  <c r="P176" i="8" a="1"/>
  <c r="P176" i="8" s="1"/>
  <c r="P195" i="8" a="1"/>
  <c r="P195" i="8" s="1"/>
  <c r="P166" i="8" a="1"/>
  <c r="P166" i="8" s="1"/>
  <c r="P170" i="8" a="1"/>
  <c r="P170" i="8" s="1"/>
  <c r="I164" i="8" a="1"/>
  <c r="I164" i="8" s="1"/>
  <c r="I202" i="8" a="1"/>
  <c r="I202" i="8" s="1"/>
  <c r="I186" i="8" a="1"/>
  <c r="I186" i="8" s="1"/>
  <c r="I182" i="8" a="1"/>
  <c r="I182" i="8" s="1"/>
  <c r="I165" i="8" a="1"/>
  <c r="I165" i="8" s="1"/>
  <c r="I193" i="8" a="1"/>
  <c r="I193" i="8" s="1"/>
  <c r="I203" i="8" a="1"/>
  <c r="I203" i="8" s="1"/>
  <c r="I167" i="8" a="1"/>
  <c r="I167" i="8" s="1"/>
  <c r="I177" i="8" a="1"/>
  <c r="I177" i="8" s="1"/>
  <c r="I209" i="8" a="1"/>
  <c r="I209" i="8" s="1"/>
  <c r="I192" i="8" a="1"/>
  <c r="I192" i="8" s="1"/>
  <c r="I188" i="8" a="1"/>
  <c r="I188" i="8" s="1"/>
  <c r="I181" i="8" a="1"/>
  <c r="I181" i="8" s="1"/>
  <c r="I184" i="8" a="1"/>
  <c r="I184" i="8" s="1"/>
  <c r="I174" i="8" a="1"/>
  <c r="I174" i="8" s="1"/>
  <c r="I196" i="8" a="1"/>
  <c r="I196" i="8" s="1"/>
  <c r="I199" i="8" a="1"/>
  <c r="I199" i="8" s="1"/>
  <c r="I172" i="8" a="1"/>
  <c r="I172" i="8" s="1"/>
  <c r="N127" i="8" a="1"/>
  <c r="N127" i="8" s="1"/>
  <c r="N122" i="8" a="1"/>
  <c r="N122" i="8" s="1"/>
  <c r="N144" i="8" a="1"/>
  <c r="N144" i="8" s="1"/>
  <c r="N139" i="8" a="1"/>
  <c r="N139" i="8" s="1"/>
  <c r="N124" i="8" a="1"/>
  <c r="N124" i="8" s="1"/>
  <c r="N145" i="8" a="1"/>
  <c r="N145" i="8" s="1"/>
  <c r="N135" i="8" a="1"/>
  <c r="N135" i="8" s="1"/>
  <c r="N120" i="8" a="1"/>
  <c r="N120" i="8" s="1"/>
  <c r="N141" i="8" a="1"/>
  <c r="N141" i="8" s="1"/>
  <c r="N131" i="8" a="1"/>
  <c r="N131" i="8" s="1"/>
  <c r="N116" i="8" a="1"/>
  <c r="N116" i="8" s="1"/>
  <c r="N142" i="8" a="1"/>
  <c r="N142" i="8" s="1"/>
  <c r="N143" i="8" a="1"/>
  <c r="N143" i="8" s="1"/>
  <c r="N128" i="8" a="1"/>
  <c r="N128" i="8" s="1"/>
  <c r="N149" i="8" a="1"/>
  <c r="N149" i="8" s="1"/>
  <c r="N155" i="8" a="1"/>
  <c r="N155" i="8" s="1"/>
  <c r="N129" i="8" a="1"/>
  <c r="N129" i="8" s="1"/>
  <c r="N150" i="8" a="1"/>
  <c r="N150" i="8" s="1"/>
  <c r="N151" i="8" a="1"/>
  <c r="N151" i="8" s="1"/>
  <c r="N125" i="8" a="1"/>
  <c r="N125" i="8" s="1"/>
  <c r="N146" i="8" a="1"/>
  <c r="N146" i="8" s="1"/>
  <c r="N147" i="8" a="1"/>
  <c r="N147" i="8" s="1"/>
  <c r="N126" i="8" a="1"/>
  <c r="N126" i="8" s="1"/>
  <c r="N148" i="8" a="1"/>
  <c r="N148" i="8" s="1"/>
  <c r="N119" i="8" a="1"/>
  <c r="N119" i="8" s="1"/>
  <c r="N130" i="8" a="1"/>
  <c r="N130" i="8" s="1"/>
  <c r="N123" i="8" a="1"/>
  <c r="N123" i="8" s="1"/>
  <c r="N134" i="8" a="1"/>
  <c r="N134" i="8" s="1"/>
  <c r="N137" i="8" a="1"/>
  <c r="N137" i="8" s="1"/>
  <c r="N111" i="8" a="1"/>
  <c r="N111" i="8" s="1"/>
  <c r="N133" i="8" a="1"/>
  <c r="N133" i="8" s="1"/>
  <c r="N136" i="8" a="1"/>
  <c r="N136" i="8" s="1"/>
  <c r="N110" i="8" a="1"/>
  <c r="N110" i="8" s="1"/>
  <c r="N117" i="8" a="1"/>
  <c r="N117" i="8" s="1"/>
  <c r="N154" i="8" a="1"/>
  <c r="N154" i="8" s="1"/>
  <c r="N115" i="8" a="1"/>
  <c r="N115" i="8" s="1"/>
  <c r="N132" i="8" a="1"/>
  <c r="N132" i="8" s="1"/>
  <c r="N152" i="8" a="1"/>
  <c r="N152" i="8" s="1"/>
  <c r="N156" i="8" a="1"/>
  <c r="N156" i="8" s="1"/>
  <c r="N109" i="8" a="1"/>
  <c r="N109" i="8" s="1"/>
  <c r="N112" i="8" a="1"/>
  <c r="N112" i="8" s="1"/>
  <c r="N114" i="8" a="1"/>
  <c r="N114" i="8" s="1"/>
  <c r="N118" i="8" a="1"/>
  <c r="N118" i="8" s="1"/>
  <c r="N140" i="8" a="1"/>
  <c r="N140" i="8" s="1"/>
  <c r="N138" i="8" a="1"/>
  <c r="N138" i="8" s="1"/>
  <c r="N121" i="8" a="1"/>
  <c r="N121" i="8" s="1"/>
  <c r="N113" i="8" a="1"/>
  <c r="N113" i="8" s="1"/>
  <c r="N153" i="8" a="1"/>
  <c r="N153" i="8" s="1"/>
  <c r="S116" i="8" a="1"/>
  <c r="S116" i="8" s="1"/>
  <c r="S148" i="8" a="1"/>
  <c r="S148" i="8" s="1"/>
  <c r="S129" i="8" a="1"/>
  <c r="S129" i="8" s="1"/>
  <c r="S111" i="8" a="1"/>
  <c r="S111" i="8" s="1"/>
  <c r="S143" i="8" a="1"/>
  <c r="S143" i="8" s="1"/>
  <c r="S118" i="8" a="1"/>
  <c r="S118" i="8" s="1"/>
  <c r="S150" i="8" a="1"/>
  <c r="S150" i="8" s="1"/>
  <c r="S138" i="8" a="1"/>
  <c r="S138" i="8" s="1"/>
  <c r="S126" i="8" a="1"/>
  <c r="S126" i="8" s="1"/>
  <c r="S114" i="8" a="1"/>
  <c r="S114" i="8" s="1"/>
  <c r="S146" i="8" a="1"/>
  <c r="S146" i="8" s="1"/>
  <c r="S134" i="8" a="1"/>
  <c r="S134" i="8" s="1"/>
  <c r="S122" i="8" a="1"/>
  <c r="S122" i="8" s="1"/>
  <c r="S154" i="8" a="1"/>
  <c r="S154" i="8" s="1"/>
  <c r="S136" i="8" a="1"/>
  <c r="S136" i="8" s="1"/>
  <c r="S117" i="8" a="1"/>
  <c r="S117" i="8" s="1"/>
  <c r="S149" i="8" a="1"/>
  <c r="S149" i="8" s="1"/>
  <c r="S131" i="8" a="1"/>
  <c r="S131" i="8" s="1"/>
  <c r="S119" i="8" a="1"/>
  <c r="S119" i="8" s="1"/>
  <c r="S151" i="8" a="1"/>
  <c r="S151" i="8" s="1"/>
  <c r="S139" i="8" a="1"/>
  <c r="S139" i="8" s="1"/>
  <c r="S127" i="8" a="1"/>
  <c r="S127" i="8" s="1"/>
  <c r="S115" i="8" a="1"/>
  <c r="S115" i="8" s="1"/>
  <c r="S147" i="8" a="1"/>
  <c r="S147" i="8" s="1"/>
  <c r="S144" i="8" a="1"/>
  <c r="S144" i="8" s="1"/>
  <c r="S113" i="8" a="1"/>
  <c r="S113" i="8" s="1"/>
  <c r="S155" i="8" a="1"/>
  <c r="S155" i="8" s="1"/>
  <c r="S156" i="8" a="1"/>
  <c r="S156" i="8" s="1"/>
  <c r="S128" i="8" a="1"/>
  <c r="S128" i="8" s="1"/>
  <c r="S109" i="8" a="1"/>
  <c r="S109" i="8" s="1"/>
  <c r="S110" i="8" a="1"/>
  <c r="S110" i="8" s="1"/>
  <c r="S120" i="8" a="1"/>
  <c r="S120" i="8" s="1"/>
  <c r="S133" i="8" a="1"/>
  <c r="S133" i="8" s="1"/>
  <c r="S141" i="8" a="1"/>
  <c r="S141" i="8" s="1"/>
  <c r="S142" i="8" a="1"/>
  <c r="S142" i="8" s="1"/>
  <c r="S152" i="8" a="1"/>
  <c r="S152" i="8" s="1"/>
  <c r="S121" i="8" a="1"/>
  <c r="S121" i="8" s="1"/>
  <c r="S135" i="8" a="1"/>
  <c r="S135" i="8" s="1"/>
  <c r="S132" i="8" a="1"/>
  <c r="S132" i="8" s="1"/>
  <c r="S130" i="8" a="1"/>
  <c r="S130" i="8" s="1"/>
  <c r="S112" i="8" a="1"/>
  <c r="S112" i="8" s="1"/>
  <c r="S145" i="8" a="1"/>
  <c r="S145" i="8" s="1"/>
  <c r="S137" i="8" a="1"/>
  <c r="S137" i="8" s="1"/>
  <c r="S125" i="8" a="1"/>
  <c r="S125" i="8" s="1"/>
  <c r="S124" i="8" a="1"/>
  <c r="S124" i="8" s="1"/>
  <c r="S140" i="8" a="1"/>
  <c r="S140" i="8" s="1"/>
  <c r="S123" i="8" a="1"/>
  <c r="S123" i="8" s="1"/>
  <c r="S153" i="8" a="1"/>
  <c r="S153" i="8" s="1"/>
  <c r="BH246" i="8" a="1"/>
  <c r="BH246" i="8" s="1"/>
  <c r="BH239" i="8" a="1"/>
  <c r="BH239" i="8" s="1"/>
  <c r="BH225" i="8" a="1"/>
  <c r="BH225" i="8" s="1"/>
  <c r="BH242" i="8" a="1"/>
  <c r="BH242" i="8" s="1"/>
  <c r="BH258" i="8" a="1"/>
  <c r="BH258" i="8" s="1"/>
  <c r="BH228" i="8" a="1"/>
  <c r="BH228" i="8" s="1"/>
  <c r="BH229" i="8" a="1"/>
  <c r="BH229" i="8" s="1"/>
  <c r="BH230" i="8" a="1"/>
  <c r="BH230" i="8" s="1"/>
  <c r="BH223" i="8" a="1"/>
  <c r="BH223" i="8" s="1"/>
  <c r="BH224" i="8" a="1"/>
  <c r="BH224" i="8" s="1"/>
  <c r="BH264" i="8" a="1"/>
  <c r="BH264" i="8" s="1"/>
  <c r="BH249" i="8" a="1"/>
  <c r="BH249" i="8" s="1"/>
  <c r="BH232" i="8" a="1"/>
  <c r="BH232" i="8" s="1"/>
  <c r="BH257" i="8" a="1"/>
  <c r="BH257" i="8" s="1"/>
  <c r="BH243" i="8" a="1"/>
  <c r="BH243" i="8" s="1"/>
  <c r="BH259" i="8" a="1"/>
  <c r="BH259" i="8" s="1"/>
  <c r="BH237" i="8" a="1"/>
  <c r="BH237" i="8" s="1"/>
  <c r="BH238" i="8" a="1"/>
  <c r="BH238" i="8" s="1"/>
  <c r="BH231" i="8" a="1"/>
  <c r="BH231" i="8" s="1"/>
  <c r="BH240" i="8" a="1"/>
  <c r="BH240" i="8" s="1"/>
  <c r="BH233" i="8" a="1"/>
  <c r="BH233" i="8" s="1"/>
  <c r="BH219" i="8" a="1"/>
  <c r="BH219" i="8" s="1"/>
  <c r="BH245" i="8" a="1"/>
  <c r="BH245" i="8" s="1"/>
  <c r="BH226" i="8" a="1"/>
  <c r="BH226" i="8" s="1"/>
  <c r="BH227" i="8" a="1"/>
  <c r="BH227" i="8" s="1"/>
  <c r="BH252" i="8" a="1"/>
  <c r="BH252" i="8" s="1"/>
  <c r="BH255" i="8" a="1"/>
  <c r="BH255" i="8" s="1"/>
  <c r="BH235" i="8" a="1"/>
  <c r="BH235" i="8" s="1"/>
  <c r="BH236" i="8" a="1"/>
  <c r="BH236" i="8" s="1"/>
  <c r="BH260" i="8" a="1"/>
  <c r="BH260" i="8" s="1"/>
  <c r="BH254" i="8" a="1"/>
  <c r="BH254" i="8" s="1"/>
  <c r="BH263" i="8" a="1"/>
  <c r="BH263" i="8" s="1"/>
  <c r="BH234" i="8" a="1"/>
  <c r="BH234" i="8" s="1"/>
  <c r="BH250" i="8" a="1"/>
  <c r="BH250" i="8" s="1"/>
  <c r="BH262" i="8" a="1"/>
  <c r="BH262" i="8" s="1"/>
  <c r="BH241" i="8" a="1"/>
  <c r="BH241" i="8" s="1"/>
  <c r="BH266" i="8" a="1"/>
  <c r="BH266" i="8" s="1"/>
  <c r="BH261" i="8" a="1"/>
  <c r="BH261" i="8" s="1"/>
  <c r="BH247" i="8" a="1"/>
  <c r="BH247" i="8" s="1"/>
  <c r="BH256" i="8" a="1"/>
  <c r="BH256" i="8" s="1"/>
  <c r="BH220" i="8" a="1"/>
  <c r="BH220" i="8" s="1"/>
  <c r="BH221" i="8" a="1"/>
  <c r="BH221" i="8" s="1"/>
  <c r="BH251" i="8" a="1"/>
  <c r="BH251" i="8" s="1"/>
  <c r="BH222" i="8" a="1"/>
  <c r="BH222" i="8" s="1"/>
  <c r="BH248" i="8" a="1"/>
  <c r="BH248" i="8" s="1"/>
  <c r="BH244" i="8" a="1"/>
  <c r="BH244" i="8" s="1"/>
  <c r="BH265" i="8" a="1"/>
  <c r="BH265" i="8" s="1"/>
  <c r="BH253" i="8" a="1"/>
  <c r="BH253" i="8" s="1"/>
  <c r="AZ220" i="8" a="1"/>
  <c r="AZ220" i="8" s="1"/>
  <c r="AZ244" i="8" a="1"/>
  <c r="AZ244" i="8" s="1"/>
  <c r="AZ223" i="8" a="1"/>
  <c r="AZ223" i="8" s="1"/>
  <c r="AZ261" i="8" a="1"/>
  <c r="AZ261" i="8" s="1"/>
  <c r="AZ249" i="8" a="1"/>
  <c r="AZ249" i="8" s="1"/>
  <c r="AZ239" i="8" a="1"/>
  <c r="AZ239" i="8" s="1"/>
  <c r="AZ227" i="8" a="1"/>
  <c r="AZ227" i="8" s="1"/>
  <c r="AZ259" i="8" a="1"/>
  <c r="AZ259" i="8" s="1"/>
  <c r="AZ252" i="8" a="1"/>
  <c r="AZ252" i="8" s="1"/>
  <c r="AZ246" i="8" a="1"/>
  <c r="AZ246" i="8" s="1"/>
  <c r="AZ240" i="8" a="1"/>
  <c r="AZ240" i="8" s="1"/>
  <c r="AZ232" i="8" a="1"/>
  <c r="AZ232" i="8" s="1"/>
  <c r="AZ242" i="8" a="1"/>
  <c r="AZ242" i="8" s="1"/>
  <c r="AZ228" i="8" a="1"/>
  <c r="AZ228" i="8" s="1"/>
  <c r="AZ221" i="8" a="1"/>
  <c r="AZ221" i="8" s="1"/>
  <c r="AZ248" i="8" a="1"/>
  <c r="AZ248" i="8" s="1"/>
  <c r="AZ229" i="8" a="1"/>
  <c r="AZ229" i="8" s="1"/>
  <c r="AZ222" i="8" a="1"/>
  <c r="AZ222" i="8" s="1"/>
  <c r="AZ260" i="8" a="1"/>
  <c r="AZ260" i="8" s="1"/>
  <c r="AZ253" i="8" a="1"/>
  <c r="AZ253" i="8" s="1"/>
  <c r="AZ255" i="8" a="1"/>
  <c r="AZ255" i="8" s="1"/>
  <c r="AZ224" i="8" a="1"/>
  <c r="AZ224" i="8" s="1"/>
  <c r="AZ262" i="8" a="1"/>
  <c r="AZ262" i="8" s="1"/>
  <c r="AZ265" i="8" a="1"/>
  <c r="AZ265" i="8" s="1"/>
  <c r="AZ236" i="8" a="1"/>
  <c r="AZ236" i="8" s="1"/>
  <c r="AZ233" i="8" a="1"/>
  <c r="AZ233" i="8" s="1"/>
  <c r="AZ254" i="8" a="1"/>
  <c r="AZ254" i="8" s="1"/>
  <c r="AZ235" i="8" a="1"/>
  <c r="AZ235" i="8" s="1"/>
  <c r="AZ231" i="8" a="1"/>
  <c r="AZ231" i="8" s="1"/>
  <c r="AZ226" i="8" a="1"/>
  <c r="AZ226" i="8" s="1"/>
  <c r="AZ219" i="8" a="1"/>
  <c r="AZ219" i="8" s="1"/>
  <c r="AZ238" i="8" a="1"/>
  <c r="AZ238" i="8" s="1"/>
  <c r="AZ263" i="8" a="1"/>
  <c r="AZ263" i="8" s="1"/>
  <c r="AZ256" i="8" a="1"/>
  <c r="AZ256" i="8" s="1"/>
  <c r="AZ257" i="8" a="1"/>
  <c r="AZ257" i="8" s="1"/>
  <c r="AZ245" i="8" a="1"/>
  <c r="AZ245" i="8" s="1"/>
  <c r="AZ225" i="8" a="1"/>
  <c r="AZ225" i="8" s="1"/>
  <c r="AZ247" i="8" a="1"/>
  <c r="AZ247" i="8" s="1"/>
  <c r="AZ264" i="8" a="1"/>
  <c r="AZ264" i="8" s="1"/>
  <c r="AZ243" i="8" a="1"/>
  <c r="AZ243" i="8" s="1"/>
  <c r="AZ258" i="8" a="1"/>
  <c r="AZ258" i="8" s="1"/>
  <c r="AZ251" i="8" a="1"/>
  <c r="AZ251" i="8" s="1"/>
  <c r="AZ241" i="8" a="1"/>
  <c r="AZ241" i="8" s="1"/>
  <c r="AZ230" i="8" a="1"/>
  <c r="AZ230" i="8" s="1"/>
  <c r="AZ237" i="8" a="1"/>
  <c r="AZ237" i="8" s="1"/>
  <c r="AZ234" i="8" a="1"/>
  <c r="AZ234" i="8" s="1"/>
  <c r="AZ250" i="8" a="1"/>
  <c r="AZ250" i="8" s="1"/>
  <c r="AZ266" i="8" a="1"/>
  <c r="AZ266" i="8" s="1"/>
  <c r="D338" i="8" a="1"/>
  <c r="D338" i="8" s="1"/>
  <c r="D342" i="8" a="1"/>
  <c r="D342" i="8" s="1"/>
  <c r="D346" i="8" a="1"/>
  <c r="D346" i="8" s="1"/>
  <c r="D350" i="8" a="1"/>
  <c r="D350" i="8" s="1"/>
  <c r="D354" i="8" a="1"/>
  <c r="D354" i="8" s="1"/>
  <c r="D358" i="8" a="1"/>
  <c r="D358" i="8" s="1"/>
  <c r="D362" i="8" a="1"/>
  <c r="D362" i="8" s="1"/>
  <c r="D366" i="8" a="1"/>
  <c r="D366" i="8" s="1"/>
  <c r="D370" i="8" a="1"/>
  <c r="D370" i="8" s="1"/>
  <c r="D374" i="8" a="1"/>
  <c r="D374" i="8" s="1"/>
  <c r="D378" i="8" a="1"/>
  <c r="D378" i="8" s="1"/>
  <c r="D382" i="8" a="1"/>
  <c r="D382" i="8" s="1"/>
  <c r="D337" i="8" a="1"/>
  <c r="D337" i="8" s="1"/>
  <c r="D341" i="8" a="1"/>
  <c r="D341" i="8" s="1"/>
  <c r="D345" i="8" a="1"/>
  <c r="D345" i="8" s="1"/>
  <c r="D349" i="8" a="1"/>
  <c r="D349" i="8" s="1"/>
  <c r="D353" i="8" a="1"/>
  <c r="D353" i="8" s="1"/>
  <c r="D357" i="8" a="1"/>
  <c r="D357" i="8" s="1"/>
  <c r="D361" i="8" a="1"/>
  <c r="D361" i="8" s="1"/>
  <c r="D365" i="8" a="1"/>
  <c r="D365" i="8" s="1"/>
  <c r="D369" i="8" a="1"/>
  <c r="D369" i="8" s="1"/>
  <c r="D373" i="8" a="1"/>
  <c r="D373" i="8" s="1"/>
  <c r="D377" i="8" a="1"/>
  <c r="D377" i="8" s="1"/>
  <c r="D381" i="8" a="1"/>
  <c r="D381" i="8" s="1"/>
  <c r="D339" i="8" a="1"/>
  <c r="D339" i="8" s="1"/>
  <c r="D347" i="8" a="1"/>
  <c r="D347" i="8" s="1"/>
  <c r="D355" i="8" a="1"/>
  <c r="D355" i="8" s="1"/>
  <c r="D363" i="8" a="1"/>
  <c r="D363" i="8" s="1"/>
  <c r="D371" i="8" a="1"/>
  <c r="D371" i="8" s="1"/>
  <c r="D379" i="8" a="1"/>
  <c r="D379" i="8" s="1"/>
  <c r="D340" i="8" a="1"/>
  <c r="D340" i="8" s="1"/>
  <c r="D348" i="8" a="1"/>
  <c r="D348" i="8" s="1"/>
  <c r="D356" i="8" a="1"/>
  <c r="D356" i="8" s="1"/>
  <c r="D364" i="8" a="1"/>
  <c r="D364" i="8" s="1"/>
  <c r="D372" i="8" a="1"/>
  <c r="D372" i="8" s="1"/>
  <c r="D380" i="8" a="1"/>
  <c r="D380" i="8" s="1"/>
  <c r="D343" i="8" a="1"/>
  <c r="D343" i="8" s="1"/>
  <c r="D351" i="8" a="1"/>
  <c r="D351" i="8" s="1"/>
  <c r="D359" i="8" a="1"/>
  <c r="D359" i="8" s="1"/>
  <c r="D367" i="8" a="1"/>
  <c r="D367" i="8" s="1"/>
  <c r="D375" i="8" a="1"/>
  <c r="D375" i="8" s="1"/>
  <c r="D383" i="8" a="1"/>
  <c r="D383" i="8" s="1"/>
  <c r="D336" i="8" a="1"/>
  <c r="D336" i="8" s="1"/>
  <c r="D344" i="8" a="1"/>
  <c r="D344" i="8" s="1"/>
  <c r="D352" i="8" a="1"/>
  <c r="D352" i="8" s="1"/>
  <c r="D360" i="8" a="1"/>
  <c r="D360" i="8" s="1"/>
  <c r="D368" i="8" a="1"/>
  <c r="D368" i="8" s="1"/>
  <c r="D376" i="8" a="1"/>
  <c r="D376" i="8" s="1"/>
  <c r="BL201" i="8" a="1"/>
  <c r="BL201" i="8" s="1"/>
  <c r="BL169" i="8" a="1"/>
  <c r="BL169" i="8" s="1"/>
  <c r="BL194" i="8" a="1"/>
  <c r="BL194" i="8" s="1"/>
  <c r="BL184" i="8" a="1"/>
  <c r="BL184" i="8" s="1"/>
  <c r="BL177" i="8" a="1"/>
  <c r="BL177" i="8" s="1"/>
  <c r="BL208" i="8" a="1"/>
  <c r="BL208" i="8" s="1"/>
  <c r="BL166" i="8" a="1"/>
  <c r="BL166" i="8" s="1"/>
  <c r="BL168" i="8" a="1"/>
  <c r="BL168" i="8" s="1"/>
  <c r="BL193" i="8" a="1"/>
  <c r="BL193" i="8" s="1"/>
  <c r="BL172" i="8" a="1"/>
  <c r="BL172" i="8" s="1"/>
  <c r="BL209" i="8" a="1"/>
  <c r="BL209" i="8" s="1"/>
  <c r="BL185" i="8" a="1"/>
  <c r="BL185" i="8" s="1"/>
  <c r="BL167" i="8" a="1"/>
  <c r="BL167" i="8" s="1"/>
  <c r="BL195" i="8" a="1"/>
  <c r="BL195" i="8" s="1"/>
  <c r="BL170" i="8" a="1"/>
  <c r="BL170" i="8" s="1"/>
  <c r="BL189" i="8" a="1"/>
  <c r="BL189" i="8" s="1"/>
  <c r="BL164" i="8" a="1"/>
  <c r="BL164" i="8" s="1"/>
  <c r="BL176" i="8" a="1"/>
  <c r="BL176" i="8" s="1"/>
  <c r="BL203" i="8" a="1"/>
  <c r="BL203" i="8" s="1"/>
  <c r="BL205" i="8" a="1"/>
  <c r="BL205" i="8" s="1"/>
  <c r="BN176" i="8" a="1"/>
  <c r="BN176" i="8" s="1"/>
  <c r="BE141" i="8" a="1"/>
  <c r="BE141" i="8" s="1"/>
  <c r="BE116" i="8" a="1"/>
  <c r="BE116" i="8" s="1"/>
  <c r="BE144" i="8" a="1"/>
  <c r="BE144" i="8" s="1"/>
  <c r="BE128" i="8" a="1"/>
  <c r="BE128" i="8" s="1"/>
  <c r="BE122" i="8" a="1"/>
  <c r="BE122" i="8" s="1"/>
  <c r="BE101" i="8" a="1"/>
  <c r="BE101" i="8" s="1"/>
  <c r="BE88" i="8" a="1"/>
  <c r="BE88" i="8" s="1"/>
  <c r="BE100" i="8" a="1"/>
  <c r="BE100" i="8" s="1"/>
  <c r="BE67" i="8" a="1"/>
  <c r="BE67" i="8" s="1"/>
  <c r="BE143" i="8" a="1"/>
  <c r="BE143" i="8" s="1"/>
  <c r="BE91" i="8" a="1"/>
  <c r="BE91" i="8" s="1"/>
  <c r="BE89" i="8" a="1"/>
  <c r="BE89" i="8" s="1"/>
  <c r="BA338" i="8" a="1"/>
  <c r="BA338" i="8" s="1"/>
  <c r="BA343" i="8" a="1"/>
  <c r="BA343" i="8" s="1"/>
  <c r="BA352" i="8" a="1"/>
  <c r="BA352" i="8" s="1"/>
  <c r="BA361" i="8" a="1"/>
  <c r="BA361" i="8" s="1"/>
  <c r="BA370" i="8" a="1"/>
  <c r="BA370" i="8" s="1"/>
  <c r="BA375" i="8" a="1"/>
  <c r="BA375" i="8" s="1"/>
  <c r="BA344" i="8" a="1"/>
  <c r="BA344" i="8" s="1"/>
  <c r="BA353" i="8" a="1"/>
  <c r="BA353" i="8" s="1"/>
  <c r="BA362" i="8" a="1"/>
  <c r="BA362" i="8" s="1"/>
  <c r="BA367" i="8" a="1"/>
  <c r="BA367" i="8" s="1"/>
  <c r="BA376" i="8" a="1"/>
  <c r="BA376" i="8" s="1"/>
  <c r="BA342" i="8" a="1"/>
  <c r="BA342" i="8" s="1"/>
  <c r="BA347" i="8" a="1"/>
  <c r="BA347" i="8" s="1"/>
  <c r="BA356" i="8" a="1"/>
  <c r="BA356" i="8" s="1"/>
  <c r="BA365" i="8" a="1"/>
  <c r="BA365" i="8" s="1"/>
  <c r="BA374" i="8" a="1"/>
  <c r="BA374" i="8" s="1"/>
  <c r="BA379" i="8" a="1"/>
  <c r="BA379" i="8" s="1"/>
  <c r="BA348" i="8" a="1"/>
  <c r="BA348" i="8" s="1"/>
  <c r="BA355" i="8" a="1"/>
  <c r="BA355" i="8" s="1"/>
  <c r="BA363" i="8" a="1"/>
  <c r="BA363" i="8" s="1"/>
  <c r="BA369" i="8" a="1"/>
  <c r="BA369" i="8" s="1"/>
  <c r="BA377" i="8" a="1"/>
  <c r="BA377" i="8" s="1"/>
  <c r="BA341" i="8" a="1"/>
  <c r="BA341" i="8" s="1"/>
  <c r="BA349" i="8" a="1"/>
  <c r="BA349" i="8" s="1"/>
  <c r="BA371" i="8" a="1"/>
  <c r="BA371" i="8" s="1"/>
  <c r="BA339" i="8" a="1"/>
  <c r="BA339" i="8" s="1"/>
  <c r="BA360" i="8" a="1"/>
  <c r="BA360" i="8" s="1"/>
  <c r="BA368" i="8" a="1"/>
  <c r="BA368" i="8" s="1"/>
  <c r="BA382" i="8" a="1"/>
  <c r="BA382" i="8" s="1"/>
  <c r="BA336" i="8" a="1"/>
  <c r="BA336" i="8" s="1"/>
  <c r="BA346" i="8" a="1"/>
  <c r="BA346" i="8" s="1"/>
  <c r="BA359" i="8" a="1"/>
  <c r="BA359" i="8" s="1"/>
  <c r="BA372" i="8" a="1"/>
  <c r="BA372" i="8" s="1"/>
  <c r="BA383" i="8" a="1"/>
  <c r="BA383" i="8" s="1"/>
  <c r="BA337" i="8" a="1"/>
  <c r="BA337" i="8" s="1"/>
  <c r="BA350" i="8" a="1"/>
  <c r="BA350" i="8" s="1"/>
  <c r="BA373" i="8" a="1"/>
  <c r="BA373" i="8" s="1"/>
  <c r="BA340" i="8" a="1"/>
  <c r="BA340" i="8" s="1"/>
  <c r="BA351" i="8" a="1"/>
  <c r="BA351" i="8" s="1"/>
  <c r="BA364" i="8" a="1"/>
  <c r="BA364" i="8" s="1"/>
  <c r="BA354" i="8" a="1"/>
  <c r="BA354" i="8" s="1"/>
  <c r="BA366" i="8" a="1"/>
  <c r="BA366" i="8" s="1"/>
  <c r="BA378" i="8" a="1"/>
  <c r="BA378" i="8" s="1"/>
  <c r="BA357" i="8" a="1"/>
  <c r="BA357" i="8" s="1"/>
  <c r="BA380" i="8" a="1"/>
  <c r="BA380" i="8" s="1"/>
  <c r="BA381" i="8" a="1"/>
  <c r="BA381" i="8" s="1"/>
  <c r="BA345" i="8" a="1"/>
  <c r="BA345" i="8" s="1"/>
  <c r="BA358" i="8" a="1"/>
  <c r="BA358" i="8" s="1"/>
  <c r="Q258" i="8" a="1"/>
  <c r="Q258" i="8" s="1"/>
  <c r="Q244" i="8" a="1"/>
  <c r="Q244" i="8" s="1"/>
  <c r="Q220" i="8" a="1"/>
  <c r="Q220" i="8" s="1"/>
  <c r="Q221" i="8" a="1"/>
  <c r="Q221" i="8" s="1"/>
  <c r="Q241" i="8" a="1"/>
  <c r="Q241" i="8" s="1"/>
  <c r="Q264" i="8" a="1"/>
  <c r="Q264" i="8" s="1"/>
  <c r="Q223" i="8" a="1"/>
  <c r="Q223" i="8" s="1"/>
  <c r="Q265" i="8" a="1"/>
  <c r="Q265" i="8" s="1"/>
  <c r="Q232" i="8" a="1"/>
  <c r="Q232" i="8" s="1"/>
  <c r="Q238" i="8" a="1"/>
  <c r="Q238" i="8" s="1"/>
  <c r="Q224" i="8" a="1"/>
  <c r="Q224" i="8" s="1"/>
  <c r="Q253" i="8" a="1"/>
  <c r="Q253" i="8" s="1"/>
  <c r="Q231" i="8" a="1"/>
  <c r="Q231" i="8" s="1"/>
  <c r="Q260" i="8" a="1"/>
  <c r="Q260" i="8" s="1"/>
  <c r="Q256" i="8" a="1"/>
  <c r="Q256" i="8" s="1"/>
  <c r="Q234" i="8" a="1"/>
  <c r="Q234" i="8" s="1"/>
  <c r="Q262" i="8" a="1"/>
  <c r="Q262" i="8" s="1"/>
  <c r="Q255" i="8" a="1"/>
  <c r="Q255" i="8" s="1"/>
  <c r="Q233" i="8" a="1"/>
  <c r="Q233" i="8" s="1"/>
  <c r="Q226" i="8" a="1"/>
  <c r="Q226" i="8" s="1"/>
  <c r="Q257" i="8" a="1"/>
  <c r="Q257" i="8" s="1"/>
  <c r="Q230" i="8" a="1"/>
  <c r="Q230" i="8" s="1"/>
  <c r="Q225" i="8" a="1"/>
  <c r="Q225" i="8" s="1"/>
  <c r="Q247" i="8" a="1"/>
  <c r="Q247" i="8" s="1"/>
  <c r="Q250" i="8" a="1"/>
  <c r="Q250" i="8" s="1"/>
  <c r="Q222" i="8" a="1"/>
  <c r="Q222" i="8" s="1"/>
  <c r="Q228" i="8" a="1"/>
  <c r="Q228" i="8" s="1"/>
  <c r="Q248" i="8" a="1"/>
  <c r="Q248" i="8" s="1"/>
  <c r="Q240" i="8" a="1"/>
  <c r="Q240" i="8" s="1"/>
  <c r="Q259" i="8" a="1"/>
  <c r="Q259" i="8" s="1"/>
  <c r="Q254" i="8" a="1"/>
  <c r="Q254" i="8" s="1"/>
  <c r="Q235" i="8" a="1"/>
  <c r="Q235" i="8" s="1"/>
  <c r="Q246" i="8" a="1"/>
  <c r="Q246" i="8" s="1"/>
  <c r="Q236" i="8" a="1"/>
  <c r="Q236" i="8" s="1"/>
  <c r="Q239" i="8" a="1"/>
  <c r="Q239" i="8" s="1"/>
  <c r="Q261" i="8" a="1"/>
  <c r="Q261" i="8" s="1"/>
  <c r="Q263" i="8" a="1"/>
  <c r="Q263" i="8" s="1"/>
  <c r="Q245" i="8" a="1"/>
  <c r="Q245" i="8" s="1"/>
  <c r="Q227" i="8" a="1"/>
  <c r="Q227" i="8" s="1"/>
  <c r="Q266" i="8" a="1"/>
  <c r="Q266" i="8" s="1"/>
  <c r="Q249" i="8" a="1"/>
  <c r="Q249" i="8" s="1"/>
  <c r="Q219" i="8" a="1"/>
  <c r="Q219" i="8" s="1"/>
  <c r="Q237" i="8" a="1"/>
  <c r="Q237" i="8" s="1"/>
  <c r="Q243" i="8" a="1"/>
  <c r="Q243" i="8" s="1"/>
  <c r="Q251" i="8" a="1"/>
  <c r="Q251" i="8" s="1"/>
  <c r="Q252" i="8" a="1"/>
  <c r="Q252" i="8" s="1"/>
  <c r="Q229" i="8" a="1"/>
  <c r="Q229" i="8" s="1"/>
  <c r="Q242" i="8" a="1"/>
  <c r="Q242" i="8" s="1"/>
  <c r="L131" i="8" a="1"/>
  <c r="L131" i="8" s="1"/>
  <c r="L139" i="8" a="1"/>
  <c r="L139" i="8" s="1"/>
  <c r="L112" i="8" a="1"/>
  <c r="L112" i="8" s="1"/>
  <c r="L115" i="8" a="1"/>
  <c r="L115" i="8" s="1"/>
  <c r="L120" i="8" a="1"/>
  <c r="L120" i="8" s="1"/>
  <c r="L110" i="8" a="1"/>
  <c r="L110" i="8" s="1"/>
  <c r="C261" i="8" a="1"/>
  <c r="C261" i="8" s="1"/>
  <c r="K68" i="8" a="1"/>
  <c r="K68" i="8" s="1"/>
  <c r="K75" i="8" a="1"/>
  <c r="K75" i="8" s="1"/>
  <c r="K102" i="8" a="1"/>
  <c r="K102" i="8" s="1"/>
  <c r="K90" i="8" a="1"/>
  <c r="K90" i="8" s="1"/>
  <c r="K84" i="8" a="1"/>
  <c r="K84" i="8" s="1"/>
  <c r="K95" i="8" a="1"/>
  <c r="K95" i="8" s="1"/>
  <c r="BM78" i="8" a="1"/>
  <c r="BM78" i="8" s="1"/>
  <c r="BM58" i="8" a="1"/>
  <c r="BM58" i="8" s="1"/>
  <c r="BM71" i="8" a="1"/>
  <c r="BM71" i="8" s="1"/>
  <c r="BM70" i="8" a="1"/>
  <c r="BM70" i="8" s="1"/>
  <c r="BM93" i="8" a="1"/>
  <c r="BM93" i="8" s="1"/>
  <c r="BM98" i="8" a="1"/>
  <c r="BM98" i="8" s="1"/>
  <c r="BM55" i="8" a="1"/>
  <c r="BM55" i="8" s="1"/>
  <c r="BM100" i="8" a="1"/>
  <c r="BM100" i="8" s="1"/>
  <c r="BM74" i="8" a="1"/>
  <c r="BM74" i="8" s="1"/>
  <c r="BM94" i="8" a="1"/>
  <c r="BM94" i="8" s="1"/>
  <c r="BM84" i="8" a="1"/>
  <c r="BM84" i="8" s="1"/>
  <c r="BM65" i="8" a="1"/>
  <c r="BM65" i="8" s="1"/>
  <c r="BM99" i="8" a="1"/>
  <c r="BM99" i="8" s="1"/>
  <c r="BM64" i="8" a="1"/>
  <c r="BM64" i="8" s="1"/>
  <c r="BM77" i="8" a="1"/>
  <c r="BM77" i="8" s="1"/>
  <c r="BM69" i="8" a="1"/>
  <c r="BM69" i="8" s="1"/>
  <c r="BM60" i="8" a="1"/>
  <c r="BM60" i="8" s="1"/>
  <c r="BM89" i="8" a="1"/>
  <c r="BM89" i="8" s="1"/>
  <c r="BM80" i="8" a="1"/>
  <c r="BM80" i="8" s="1"/>
  <c r="BM87" i="8" a="1"/>
  <c r="BM87" i="8" s="1"/>
  <c r="BM101" i="8" a="1"/>
  <c r="BM101" i="8" s="1"/>
  <c r="BM59" i="8" a="1"/>
  <c r="BM59" i="8" s="1"/>
  <c r="BM91" i="8" a="1"/>
  <c r="BM91" i="8" s="1"/>
  <c r="BM82" i="8" a="1"/>
  <c r="BM82" i="8" s="1"/>
  <c r="BM79" i="8" a="1"/>
  <c r="BM79" i="8" s="1"/>
  <c r="BM88" i="8" a="1"/>
  <c r="BM88" i="8" s="1"/>
  <c r="BM102" i="8" a="1"/>
  <c r="BM102" i="8" s="1"/>
  <c r="BM61" i="8" a="1"/>
  <c r="BM61" i="8" s="1"/>
  <c r="BM95" i="8" a="1"/>
  <c r="BM95" i="8" s="1"/>
  <c r="BM97" i="8" a="1"/>
  <c r="BM97" i="8" s="1"/>
  <c r="BM67" i="8" a="1"/>
  <c r="BM67" i="8" s="1"/>
  <c r="BM75" i="8" a="1"/>
  <c r="BM75" i="8" s="1"/>
  <c r="BM85" i="8" a="1"/>
  <c r="BM85" i="8" s="1"/>
  <c r="BM63" i="8" a="1"/>
  <c r="BM63" i="8" s="1"/>
  <c r="BM90" i="8" a="1"/>
  <c r="BM90" i="8" s="1"/>
  <c r="BM72" i="8" a="1"/>
  <c r="BM72" i="8" s="1"/>
  <c r="BM86" i="8" a="1"/>
  <c r="BM86" i="8" s="1"/>
  <c r="BM68" i="8" a="1"/>
  <c r="BM68" i="8" s="1"/>
  <c r="BM83" i="8" a="1"/>
  <c r="BM83" i="8" s="1"/>
  <c r="BM96" i="8" a="1"/>
  <c r="BM96" i="8" s="1"/>
  <c r="BM73" i="8" a="1"/>
  <c r="BM73" i="8" s="1"/>
  <c r="BM66" i="8" a="1"/>
  <c r="BM66" i="8" s="1"/>
  <c r="BM81" i="8" a="1"/>
  <c r="BM81" i="8" s="1"/>
  <c r="BM57" i="8" a="1"/>
  <c r="BM57" i="8" s="1"/>
  <c r="BM56" i="8" a="1"/>
  <c r="BM56" i="8" s="1"/>
  <c r="BM62" i="8" a="1"/>
  <c r="BM62" i="8" s="1"/>
  <c r="BM76" i="8" a="1"/>
  <c r="BM76" i="8" s="1"/>
  <c r="BM92" i="8" a="1"/>
  <c r="BM92" i="8" s="1"/>
  <c r="H250" i="8" a="1"/>
  <c r="H250" i="8" s="1"/>
  <c r="H260" i="8" a="1"/>
  <c r="H260" i="8" s="1"/>
  <c r="H247" i="8" a="1"/>
  <c r="H247" i="8" s="1"/>
  <c r="H254" i="8" a="1"/>
  <c r="H254" i="8" s="1"/>
  <c r="H251" i="8" a="1"/>
  <c r="H251" i="8" s="1"/>
  <c r="H261" i="8" a="1"/>
  <c r="H261" i="8" s="1"/>
  <c r="H233" i="8" a="1"/>
  <c r="H233" i="8" s="1"/>
  <c r="H240" i="8" a="1"/>
  <c r="H240" i="8" s="1"/>
  <c r="H219" i="8" a="1"/>
  <c r="H219" i="8" s="1"/>
  <c r="H243" i="8" a="1"/>
  <c r="H243" i="8" s="1"/>
  <c r="H235" i="8" a="1"/>
  <c r="H235" i="8" s="1"/>
  <c r="H223" i="8" a="1"/>
  <c r="H223" i="8" s="1"/>
  <c r="H231" i="8" a="1"/>
  <c r="H231" i="8" s="1"/>
  <c r="H252" i="8" a="1"/>
  <c r="H252" i="8" s="1"/>
  <c r="H227" i="8" a="1"/>
  <c r="H227" i="8" s="1"/>
  <c r="H255" i="8" a="1"/>
  <c r="H255" i="8" s="1"/>
  <c r="H238" i="8" a="1"/>
  <c r="H238" i="8" s="1"/>
  <c r="H236" i="8" a="1"/>
  <c r="H236" i="8" s="1"/>
  <c r="H257" i="8" a="1"/>
  <c r="H257" i="8" s="1"/>
  <c r="H225" i="8" a="1"/>
  <c r="H225" i="8" s="1"/>
  <c r="H237" i="8" a="1"/>
  <c r="H237" i="8" s="1"/>
  <c r="H239" i="8" a="1"/>
  <c r="H239" i="8" s="1"/>
  <c r="H230" i="8" a="1"/>
  <c r="H230" i="8" s="1"/>
  <c r="H228" i="8" a="1"/>
  <c r="H228" i="8" s="1"/>
  <c r="H229" i="8" a="1"/>
  <c r="H229" i="8" s="1"/>
  <c r="H249" i="8" a="1"/>
  <c r="H249" i="8" s="1"/>
  <c r="H259" i="8" a="1"/>
  <c r="H259" i="8" s="1"/>
  <c r="H242" i="8" a="1"/>
  <c r="H242" i="8" s="1"/>
  <c r="H241" i="8" a="1"/>
  <c r="H241" i="8" s="1"/>
  <c r="H224" i="8" a="1"/>
  <c r="H224" i="8" s="1"/>
  <c r="H253" i="8" a="1"/>
  <c r="H253" i="8" s="1"/>
  <c r="H232" i="8" a="1"/>
  <c r="H232" i="8" s="1"/>
  <c r="H264" i="8" a="1"/>
  <c r="H264" i="8" s="1"/>
  <c r="H258" i="8" a="1"/>
  <c r="H258" i="8" s="1"/>
  <c r="H220" i="8" a="1"/>
  <c r="H220" i="8" s="1"/>
  <c r="H266" i="8" a="1"/>
  <c r="H266" i="8" s="1"/>
  <c r="H262" i="8" a="1"/>
  <c r="H262" i="8" s="1"/>
  <c r="H256" i="8" a="1"/>
  <c r="H256" i="8" s="1"/>
  <c r="H265" i="8" a="1"/>
  <c r="H265" i="8" s="1"/>
  <c r="H221" i="8" a="1"/>
  <c r="H221" i="8" s="1"/>
  <c r="H245" i="8" a="1"/>
  <c r="H245" i="8" s="1"/>
  <c r="H246" i="8" a="1"/>
  <c r="H246" i="8" s="1"/>
  <c r="H234" i="8" a="1"/>
  <c r="H234" i="8" s="1"/>
  <c r="H263" i="8" a="1"/>
  <c r="H263" i="8" s="1"/>
  <c r="H222" i="8" a="1"/>
  <c r="H222" i="8" s="1"/>
  <c r="H248" i="8" a="1"/>
  <c r="H248" i="8" s="1"/>
  <c r="H226" i="8" a="1"/>
  <c r="H226" i="8" s="1"/>
  <c r="H244" i="8" a="1"/>
  <c r="H244" i="8" s="1"/>
  <c r="I228" i="8" a="1"/>
  <c r="I228" i="8" s="1"/>
  <c r="BG86" i="8" a="1"/>
  <c r="BG86" i="8" s="1"/>
  <c r="BG98" i="8" a="1"/>
  <c r="BG98" i="8" s="1"/>
  <c r="BG79" i="8" a="1"/>
  <c r="BG79" i="8" s="1"/>
  <c r="BG92" i="8" a="1"/>
  <c r="BG92" i="8" s="1"/>
  <c r="BG64" i="8" a="1"/>
  <c r="BG64" i="8" s="1"/>
  <c r="BG67" i="8" a="1"/>
  <c r="BG67" i="8" s="1"/>
  <c r="BG83" i="8" a="1"/>
  <c r="BG83" i="8" s="1"/>
  <c r="BG60" i="8" a="1"/>
  <c r="BG60" i="8" s="1"/>
  <c r="BG72" i="8" a="1"/>
  <c r="BG72" i="8" s="1"/>
  <c r="BG101" i="8" a="1"/>
  <c r="BG101" i="8" s="1"/>
  <c r="BG97" i="8" a="1"/>
  <c r="BG97" i="8" s="1"/>
  <c r="BG99" i="8" a="1"/>
  <c r="BG99" i="8" s="1"/>
  <c r="BG90" i="8" a="1"/>
  <c r="BG90" i="8" s="1"/>
  <c r="BG70" i="8" a="1"/>
  <c r="BG70" i="8" s="1"/>
  <c r="BG82" i="8" a="1"/>
  <c r="BG82" i="8" s="1"/>
  <c r="BG63" i="8" a="1"/>
  <c r="BG63" i="8" s="1"/>
  <c r="BG59" i="8" a="1"/>
  <c r="BG59" i="8" s="1"/>
  <c r="BG71" i="8" a="1"/>
  <c r="BG71" i="8" s="1"/>
  <c r="BG89" i="8" a="1"/>
  <c r="BG89" i="8" s="1"/>
  <c r="BG73" i="8" a="1"/>
  <c r="BG73" i="8" s="1"/>
  <c r="BG61" i="8" a="1"/>
  <c r="BG61" i="8" s="1"/>
  <c r="BG100" i="8" a="1"/>
  <c r="BG100" i="8" s="1"/>
  <c r="BG80" i="8" a="1"/>
  <c r="BG80" i="8" s="1"/>
  <c r="BG69" i="8" a="1"/>
  <c r="BG69" i="8" s="1"/>
  <c r="BG65" i="8" a="1"/>
  <c r="BG65" i="8" s="1"/>
  <c r="BG77" i="8" a="1"/>
  <c r="BG77" i="8" s="1"/>
  <c r="BG62" i="8" a="1"/>
  <c r="BG62" i="8" s="1"/>
  <c r="BG96" i="8" a="1"/>
  <c r="BG96" i="8" s="1"/>
  <c r="BG55" i="8" a="1"/>
  <c r="BG55" i="8" s="1"/>
  <c r="BG94" i="8" a="1"/>
  <c r="BG94" i="8" s="1"/>
  <c r="BG78" i="8" a="1"/>
  <c r="BG78" i="8" s="1"/>
  <c r="BG93" i="8" a="1"/>
  <c r="BG93" i="8" s="1"/>
  <c r="BG74" i="8" a="1"/>
  <c r="BG74" i="8" s="1"/>
  <c r="BG57" i="8" a="1"/>
  <c r="BG57" i="8" s="1"/>
  <c r="BG102" i="8" a="1"/>
  <c r="BG102" i="8" s="1"/>
  <c r="BG56" i="8" a="1"/>
  <c r="BG56" i="8" s="1"/>
  <c r="BG85" i="8" a="1"/>
  <c r="BG85" i="8" s="1"/>
  <c r="BG81" i="8" a="1"/>
  <c r="BG81" i="8" s="1"/>
  <c r="BG68" i="8" a="1"/>
  <c r="BG68" i="8" s="1"/>
  <c r="BG87" i="8" a="1"/>
  <c r="BG87" i="8" s="1"/>
  <c r="BG84" i="8" a="1"/>
  <c r="BG84" i="8" s="1"/>
  <c r="BG75" i="8" a="1"/>
  <c r="BG75" i="8" s="1"/>
  <c r="BG76" i="8" a="1"/>
  <c r="BG76" i="8" s="1"/>
  <c r="BG88" i="8" a="1"/>
  <c r="BG88" i="8" s="1"/>
  <c r="BG95" i="8" a="1"/>
  <c r="BG95" i="8" s="1"/>
  <c r="BG91" i="8" a="1"/>
  <c r="BG91" i="8" s="1"/>
  <c r="BG58" i="8" a="1"/>
  <c r="BG58" i="8" s="1"/>
  <c r="BG66" i="8" a="1"/>
  <c r="BG66" i="8" s="1"/>
  <c r="BF56" i="8" a="1"/>
  <c r="BF56" i="8" s="1"/>
  <c r="BF82" i="8" a="1"/>
  <c r="BF82" i="8" s="1"/>
  <c r="BF64" i="8" a="1"/>
  <c r="BF64" i="8" s="1"/>
  <c r="BF72" i="8" a="1"/>
  <c r="BF72" i="8" s="1"/>
  <c r="BF55" i="8" a="1"/>
  <c r="BF55" i="8" s="1"/>
  <c r="BF74" i="8" a="1"/>
  <c r="BF74" i="8" s="1"/>
  <c r="BD336" i="8" a="1"/>
  <c r="BD336" i="8" s="1"/>
  <c r="BD339" i="8" a="1"/>
  <c r="BD339" i="8" s="1"/>
  <c r="BD376" i="8" a="1"/>
  <c r="BD376" i="8" s="1"/>
  <c r="BD345" i="8" a="1"/>
  <c r="BD345" i="8" s="1"/>
  <c r="BD354" i="8" a="1"/>
  <c r="BD354" i="8" s="1"/>
  <c r="BD363" i="8" a="1"/>
  <c r="BD363" i="8" s="1"/>
  <c r="BD357" i="8" a="1"/>
  <c r="BD357" i="8" s="1"/>
  <c r="BD366" i="8" a="1"/>
  <c r="BD366" i="8" s="1"/>
  <c r="BD375" i="8" a="1"/>
  <c r="BD375" i="8" s="1"/>
  <c r="BD380" i="8" a="1"/>
  <c r="BD380" i="8" s="1"/>
  <c r="BD365" i="8" a="1"/>
  <c r="BD365" i="8" s="1"/>
  <c r="BD373" i="8" a="1"/>
  <c r="BD373" i="8" s="1"/>
  <c r="BD379" i="8" a="1"/>
  <c r="BD379" i="8" s="1"/>
  <c r="BD352" i="8" a="1"/>
  <c r="BD352" i="8" s="1"/>
  <c r="BD361" i="8" a="1"/>
  <c r="BD361" i="8" s="1"/>
  <c r="BD369" i="8" a="1"/>
  <c r="BD369" i="8" s="1"/>
  <c r="BD383" i="8" a="1"/>
  <c r="BD383" i="8" s="1"/>
  <c r="BD341" i="8" a="1"/>
  <c r="BD341" i="8" s="1"/>
  <c r="BD370" i="8" a="1"/>
  <c r="BD370" i="8" s="1"/>
  <c r="BD337" i="8" a="1"/>
  <c r="BD337" i="8" s="1"/>
  <c r="BD356" i="8" a="1"/>
  <c r="BD356" i="8" s="1"/>
  <c r="BD338" i="8" a="1"/>
  <c r="BD338" i="8" s="1"/>
  <c r="BD382" i="8" a="1"/>
  <c r="BD382" i="8" s="1"/>
  <c r="BD346" i="8" a="1"/>
  <c r="BD346" i="8" s="1"/>
  <c r="BB156" i="8" a="1"/>
  <c r="BB156" i="8" s="1"/>
  <c r="BB128" i="8" a="1"/>
  <c r="BB128" i="8" s="1"/>
  <c r="BB147" i="8" a="1"/>
  <c r="BB147" i="8" s="1"/>
  <c r="BB134" i="8" a="1"/>
  <c r="BB134" i="8" s="1"/>
  <c r="BB112" i="8" a="1"/>
  <c r="BB112" i="8" s="1"/>
  <c r="C178" i="8" a="1"/>
  <c r="C178" i="8" s="1"/>
  <c r="C169" i="8" a="1"/>
  <c r="C169" i="8" s="1"/>
  <c r="C192" i="8" a="1"/>
  <c r="C192" i="8" s="1"/>
  <c r="C209" i="8" a="1"/>
  <c r="C209" i="8" s="1"/>
  <c r="C175" i="8" a="1"/>
  <c r="C175" i="8" s="1"/>
  <c r="Q166" i="8" a="1"/>
  <c r="Q166" i="8" s="1"/>
  <c r="Q188" i="8" a="1"/>
  <c r="Q188" i="8" s="1"/>
  <c r="Q193" i="8" a="1"/>
  <c r="Q193" i="8" s="1"/>
  <c r="Q201" i="8" a="1"/>
  <c r="Q201" i="8" s="1"/>
  <c r="Q195" i="8" a="1"/>
  <c r="Q195" i="8" s="1"/>
  <c r="Q182" i="8" a="1"/>
  <c r="Q182" i="8" s="1"/>
  <c r="Q189" i="8" a="1"/>
  <c r="Q189" i="8" s="1"/>
  <c r="Q199" i="8" a="1"/>
  <c r="Q199" i="8" s="1"/>
  <c r="Q172" i="8" a="1"/>
  <c r="Q172" i="8" s="1"/>
  <c r="Q178" i="8" a="1"/>
  <c r="Q178" i="8" s="1"/>
  <c r="Q204" i="8" a="1"/>
  <c r="Q204" i="8" s="1"/>
  <c r="Q192" i="8" a="1"/>
  <c r="Q192" i="8" s="1"/>
  <c r="Q185" i="8" a="1"/>
  <c r="Q185" i="8" s="1"/>
  <c r="Q209" i="8" a="1"/>
  <c r="Q209" i="8" s="1"/>
  <c r="Q187" i="8" a="1"/>
  <c r="Q187" i="8" s="1"/>
  <c r="Q175" i="8" a="1"/>
  <c r="Q175" i="8" s="1"/>
  <c r="Q186" i="8" a="1"/>
  <c r="Q186" i="8" s="1"/>
  <c r="Q190" i="8" a="1"/>
  <c r="Q190" i="8" s="1"/>
  <c r="Q197" i="8" a="1"/>
  <c r="Q197" i="8" s="1"/>
  <c r="Q191" i="8" a="1"/>
  <c r="Q191" i="8" s="1"/>
  <c r="Q184" i="8" a="1"/>
  <c r="Q184" i="8" s="1"/>
  <c r="Q196" i="8" a="1"/>
  <c r="Q196" i="8" s="1"/>
  <c r="Q169" i="8" a="1"/>
  <c r="Q169" i="8" s="1"/>
  <c r="Q194" i="8" a="1"/>
  <c r="Q194" i="8" s="1"/>
  <c r="Q211" i="8" a="1"/>
  <c r="Q211" i="8" s="1"/>
  <c r="Q176" i="8" a="1"/>
  <c r="Q176" i="8" s="1"/>
  <c r="Q203" i="8" a="1"/>
  <c r="Q203" i="8" s="1"/>
  <c r="Q164" i="8" a="1"/>
  <c r="Q164" i="8" s="1"/>
  <c r="Q198" i="8" a="1"/>
  <c r="Q198" i="8" s="1"/>
  <c r="Q206" i="8" a="1"/>
  <c r="Q206" i="8" s="1"/>
  <c r="Q183" i="8" a="1"/>
  <c r="Q183" i="8" s="1"/>
  <c r="Q173" i="8" a="1"/>
  <c r="Q173" i="8" s="1"/>
  <c r="Q200" i="8" a="1"/>
  <c r="Q200" i="8" s="1"/>
  <c r="Q181" i="8" a="1"/>
  <c r="Q181" i="8" s="1"/>
  <c r="Q179" i="8" a="1"/>
  <c r="Q179" i="8" s="1"/>
  <c r="Q205" i="8" a="1"/>
  <c r="Q205" i="8" s="1"/>
  <c r="Q180" i="8" a="1"/>
  <c r="Q180" i="8" s="1"/>
  <c r="Q208" i="8" a="1"/>
  <c r="Q208" i="8" s="1"/>
  <c r="Q210" i="8" a="1"/>
  <c r="Q210" i="8" s="1"/>
  <c r="Q202" i="8" a="1"/>
  <c r="Q202" i="8" s="1"/>
  <c r="Q167" i="8" a="1"/>
  <c r="Q167" i="8" s="1"/>
  <c r="Q174" i="8" a="1"/>
  <c r="Q174" i="8" s="1"/>
  <c r="Q168" i="8" a="1"/>
  <c r="Q168" i="8" s="1"/>
  <c r="Q171" i="8" a="1"/>
  <c r="Q171" i="8" s="1"/>
  <c r="Q170" i="8" a="1"/>
  <c r="Q170" i="8" s="1"/>
  <c r="Q207" i="8" a="1"/>
  <c r="Q207" i="8" s="1"/>
  <c r="Q165" i="8" a="1"/>
  <c r="Q165" i="8" s="1"/>
  <c r="Q177" i="8" a="1"/>
  <c r="Q177" i="8" s="1"/>
  <c r="K240" i="8" a="1"/>
  <c r="K240" i="8" s="1"/>
  <c r="K264" i="8" a="1"/>
  <c r="K264" i="8" s="1"/>
  <c r="K257" i="8" a="1"/>
  <c r="K257" i="8" s="1"/>
  <c r="K229" i="8" a="1"/>
  <c r="K229" i="8" s="1"/>
  <c r="K247" i="8" a="1"/>
  <c r="K247" i="8" s="1"/>
  <c r="K266" i="8" a="1"/>
  <c r="K266" i="8" s="1"/>
  <c r="K253" i="8" a="1"/>
  <c r="K253" i="8" s="1"/>
  <c r="K246" i="8" a="1"/>
  <c r="K246" i="8" s="1"/>
  <c r="K261" i="8" a="1"/>
  <c r="K261" i="8" s="1"/>
  <c r="K239" i="8" a="1"/>
  <c r="K239" i="8" s="1"/>
  <c r="K238" i="8" a="1"/>
  <c r="K238" i="8" s="1"/>
  <c r="K255" i="8" a="1"/>
  <c r="K255" i="8" s="1"/>
  <c r="K225" i="8" a="1"/>
  <c r="K225" i="8" s="1"/>
  <c r="K248" i="8" a="1"/>
  <c r="K248" i="8" s="1"/>
  <c r="K254" i="8" a="1"/>
  <c r="K254" i="8" s="1"/>
  <c r="K256" i="8" a="1"/>
  <c r="K256" i="8" s="1"/>
  <c r="K263" i="8" a="1"/>
  <c r="K263" i="8" s="1"/>
  <c r="K224" i="8" a="1"/>
  <c r="K224" i="8" s="1"/>
  <c r="K260" i="8" a="1"/>
  <c r="K260" i="8" s="1"/>
  <c r="K221" i="8" a="1"/>
  <c r="K221" i="8" s="1"/>
  <c r="K243" i="8" a="1"/>
  <c r="K243" i="8" s="1"/>
  <c r="K245" i="8" a="1"/>
  <c r="K245" i="8" s="1"/>
  <c r="K231" i="8" a="1"/>
  <c r="K231" i="8" s="1"/>
  <c r="K235" i="8" a="1"/>
  <c r="K235" i="8" s="1"/>
  <c r="K251" i="8" a="1"/>
  <c r="K251" i="8" s="1"/>
  <c r="K262" i="8" a="1"/>
  <c r="K262" i="8" s="1"/>
  <c r="K223" i="8" a="1"/>
  <c r="K223" i="8" s="1"/>
  <c r="K249" i="8" a="1"/>
  <c r="K249" i="8" s="1"/>
  <c r="K227" i="8" a="1"/>
  <c r="K227" i="8" s="1"/>
  <c r="K230" i="8" a="1"/>
  <c r="K230" i="8" s="1"/>
  <c r="K241" i="8" a="1"/>
  <c r="K241" i="8" s="1"/>
  <c r="K244" i="8" a="1"/>
  <c r="K244" i="8" s="1"/>
  <c r="K233" i="8" a="1"/>
  <c r="K233" i="8" s="1"/>
  <c r="K252" i="8" a="1"/>
  <c r="K252" i="8" s="1"/>
  <c r="K236" i="8" a="1"/>
  <c r="K236" i="8" s="1"/>
  <c r="K259" i="8" a="1"/>
  <c r="K259" i="8" s="1"/>
  <c r="K250" i="8" a="1"/>
  <c r="K250" i="8" s="1"/>
  <c r="K265" i="8" a="1"/>
  <c r="K265" i="8" s="1"/>
  <c r="K226" i="8" a="1"/>
  <c r="K226" i="8" s="1"/>
  <c r="K222" i="8" a="1"/>
  <c r="K222" i="8" s="1"/>
  <c r="K234" i="8" a="1"/>
  <c r="K234" i="8" s="1"/>
  <c r="K232" i="8" a="1"/>
  <c r="K232" i="8" s="1"/>
  <c r="K242" i="8" a="1"/>
  <c r="K242" i="8" s="1"/>
  <c r="K220" i="8" a="1"/>
  <c r="K220" i="8" s="1"/>
  <c r="K219" i="8" a="1"/>
  <c r="K219" i="8" s="1"/>
  <c r="K258" i="8" a="1"/>
  <c r="K258" i="8" s="1"/>
  <c r="K237" i="8" a="1"/>
  <c r="K237" i="8" s="1"/>
  <c r="K228" i="8" a="1"/>
  <c r="K228" i="8" s="1"/>
  <c r="D78" i="8" a="1"/>
  <c r="D78" i="8" s="1"/>
  <c r="D102" i="8" a="1"/>
  <c r="D102" i="8" s="1"/>
  <c r="D73" i="8" a="1"/>
  <c r="D73" i="8" s="1"/>
  <c r="D58" i="8" a="1"/>
  <c r="D58" i="8" s="1"/>
  <c r="D64" i="8" a="1"/>
  <c r="D64" i="8" s="1"/>
  <c r="D99" i="8" a="1"/>
  <c r="D99" i="8" s="1"/>
  <c r="D59" i="8" a="1"/>
  <c r="D59" i="8" s="1"/>
  <c r="D72" i="8" a="1"/>
  <c r="D72" i="8" s="1"/>
  <c r="D56" i="8" a="1"/>
  <c r="D56" i="8" s="1"/>
  <c r="D98" i="8" a="1"/>
  <c r="D98" i="8" s="1"/>
  <c r="D82" i="8" a="1"/>
  <c r="D82" i="8" s="1"/>
  <c r="D61" i="8" a="1"/>
  <c r="D61" i="8" s="1"/>
  <c r="D94" i="8" a="1"/>
  <c r="D94" i="8" s="1"/>
  <c r="D60" i="8" a="1"/>
  <c r="D60" i="8" s="1"/>
  <c r="D63" i="8" a="1"/>
  <c r="D63" i="8" s="1"/>
  <c r="D55" i="8" a="1"/>
  <c r="D55" i="8" s="1"/>
  <c r="D89" i="8" a="1"/>
  <c r="D89" i="8" s="1"/>
  <c r="D81" i="8" a="1"/>
  <c r="D81" i="8" s="1"/>
  <c r="D85" i="8" a="1"/>
  <c r="D85" i="8" s="1"/>
  <c r="D101" i="8" a="1"/>
  <c r="D101" i="8" s="1"/>
  <c r="D95" i="8" a="1"/>
  <c r="D95" i="8" s="1"/>
  <c r="D96" i="8" a="1"/>
  <c r="D96" i="8" s="1"/>
  <c r="D71" i="8" a="1"/>
  <c r="D71" i="8" s="1"/>
  <c r="D97" i="8" a="1"/>
  <c r="D97" i="8" s="1"/>
  <c r="D70" i="8" a="1"/>
  <c r="D70" i="8" s="1"/>
  <c r="D93" i="8" a="1"/>
  <c r="D93" i="8" s="1"/>
  <c r="D80" i="8" a="1"/>
  <c r="D80" i="8" s="1"/>
  <c r="D77" i="8" a="1"/>
  <c r="D77" i="8" s="1"/>
  <c r="D83" i="8" a="1"/>
  <c r="D83" i="8" s="1"/>
  <c r="D100" i="8" a="1"/>
  <c r="D100" i="8" s="1"/>
  <c r="D79" i="8" a="1"/>
  <c r="D79" i="8" s="1"/>
  <c r="D90" i="8" a="1"/>
  <c r="D90" i="8" s="1"/>
  <c r="D92" i="8" a="1"/>
  <c r="D92" i="8" s="1"/>
  <c r="D65" i="8" a="1"/>
  <c r="D65" i="8" s="1"/>
  <c r="D74" i="8" a="1"/>
  <c r="D74" i="8" s="1"/>
  <c r="D84" i="8" a="1"/>
  <c r="D84" i="8" s="1"/>
  <c r="D66" i="8" a="1"/>
  <c r="D66" i="8" s="1"/>
  <c r="D87" i="8" a="1"/>
  <c r="D87" i="8" s="1"/>
  <c r="D76" i="8" a="1"/>
  <c r="D76" i="8" s="1"/>
  <c r="D69" i="8" a="1"/>
  <c r="D69" i="8" s="1"/>
  <c r="D67" i="8" a="1"/>
  <c r="D67" i="8" s="1"/>
  <c r="D75" i="8" a="1"/>
  <c r="D75" i="8" s="1"/>
  <c r="D62" i="8" a="1"/>
  <c r="D62" i="8" s="1"/>
  <c r="D91" i="8" a="1"/>
  <c r="D91" i="8" s="1"/>
  <c r="D57" i="8" a="1"/>
  <c r="D57" i="8" s="1"/>
  <c r="D68" i="8" a="1"/>
  <c r="D68" i="8" s="1"/>
  <c r="D86" i="8" a="1"/>
  <c r="D86" i="8" s="1"/>
  <c r="D88" i="8" a="1"/>
  <c r="D88" i="8" s="1"/>
  <c r="BK224" i="8" a="1"/>
  <c r="BK224" i="8" s="1"/>
  <c r="BK249" i="8" a="1"/>
  <c r="BK249" i="8" s="1"/>
  <c r="BK227" i="8" a="1"/>
  <c r="BK227" i="8" s="1"/>
  <c r="BK266" i="8" a="1"/>
  <c r="BK266" i="8" s="1"/>
  <c r="BK237" i="8" a="1"/>
  <c r="BK237" i="8" s="1"/>
  <c r="BK261" i="8" a="1"/>
  <c r="BK261" i="8" s="1"/>
  <c r="BK239" i="8" a="1"/>
  <c r="BK239" i="8" s="1"/>
  <c r="BK232" i="8" a="1"/>
  <c r="BK232" i="8" s="1"/>
  <c r="BK225" i="8" a="1"/>
  <c r="BK225" i="8" s="1"/>
  <c r="BK244" i="8" a="1"/>
  <c r="BK244" i="8" s="1"/>
  <c r="BK233" i="8" a="1"/>
  <c r="BK233" i="8" s="1"/>
  <c r="BK226" i="8" a="1"/>
  <c r="BK226" i="8" s="1"/>
  <c r="BK219" i="8" a="1"/>
  <c r="BK219" i="8" s="1"/>
  <c r="BK258" i="8" a="1"/>
  <c r="BK258" i="8" s="1"/>
  <c r="BK252" i="8" a="1"/>
  <c r="BK252" i="8" s="1"/>
  <c r="BK245" i="8" a="1"/>
  <c r="BK245" i="8" s="1"/>
  <c r="BK238" i="8" a="1"/>
  <c r="BK238" i="8" s="1"/>
  <c r="BK247" i="8" a="1"/>
  <c r="BK247" i="8" s="1"/>
  <c r="BK240" i="8" a="1"/>
  <c r="BK240" i="8" s="1"/>
  <c r="BK246" i="8" a="1"/>
  <c r="BK246" i="8" s="1"/>
  <c r="BK223" i="8" a="1"/>
  <c r="BK223" i="8" s="1"/>
  <c r="BK264" i="8" a="1"/>
  <c r="BK264" i="8" s="1"/>
  <c r="BK243" i="8" a="1"/>
  <c r="BK243" i="8" s="1"/>
  <c r="BK259" i="8" a="1"/>
  <c r="BK259" i="8" s="1"/>
  <c r="BK222" i="8" a="1"/>
  <c r="BK222" i="8" s="1"/>
  <c r="BK231" i="8" a="1"/>
  <c r="BK231" i="8" s="1"/>
  <c r="BK256" i="8" a="1"/>
  <c r="BK256" i="8" s="1"/>
  <c r="BK234" i="8" a="1"/>
  <c r="BK234" i="8" s="1"/>
  <c r="BK230" i="8" a="1"/>
  <c r="BK230" i="8" s="1"/>
  <c r="BK263" i="8" a="1"/>
  <c r="BK263" i="8" s="1"/>
  <c r="BK242" i="8" a="1"/>
  <c r="BK242" i="8" s="1"/>
  <c r="BK251" i="8" a="1"/>
  <c r="BK251" i="8" s="1"/>
  <c r="BK221" i="8" a="1"/>
  <c r="BK221" i="8" s="1"/>
  <c r="BK262" i="8" a="1"/>
  <c r="BK262" i="8" s="1"/>
  <c r="BK241" i="8" a="1"/>
  <c r="BK241" i="8" s="1"/>
  <c r="BK248" i="8" a="1"/>
  <c r="BK248" i="8" s="1"/>
  <c r="BK257" i="8" a="1"/>
  <c r="BK257" i="8" s="1"/>
  <c r="BK236" i="8" a="1"/>
  <c r="BK236" i="8" s="1"/>
  <c r="BK255" i="8" a="1"/>
  <c r="BK255" i="8" s="1"/>
  <c r="BK235" i="8" a="1"/>
  <c r="BK235" i="8" s="1"/>
  <c r="BK220" i="8" a="1"/>
  <c r="BK220" i="8" s="1"/>
  <c r="BK228" i="8" a="1"/>
  <c r="BK228" i="8" s="1"/>
  <c r="BK229" i="8" a="1"/>
  <c r="BK229" i="8" s="1"/>
  <c r="BK253" i="8" a="1"/>
  <c r="BK253" i="8" s="1"/>
  <c r="BK250" i="8" a="1"/>
  <c r="BK250" i="8" s="1"/>
  <c r="BK260" i="8" a="1"/>
  <c r="BK260" i="8" s="1"/>
  <c r="BK265" i="8" a="1"/>
  <c r="BK265" i="8" s="1"/>
  <c r="BK254" i="8" a="1"/>
  <c r="BK254" i="8" s="1"/>
  <c r="BC238" i="8" a="1"/>
  <c r="BC238" i="8" s="1"/>
  <c r="BC231" i="8" a="1"/>
  <c r="BC231" i="8" s="1"/>
  <c r="BC256" i="8" a="1"/>
  <c r="BC256" i="8" s="1"/>
  <c r="BC234" i="8" a="1"/>
  <c r="BC234" i="8" s="1"/>
  <c r="BC221" i="8" a="1"/>
  <c r="BC221" i="8" s="1"/>
  <c r="BC229" i="8" a="1"/>
  <c r="BC229" i="8" s="1"/>
  <c r="BC236" i="8" a="1"/>
  <c r="BC236" i="8" s="1"/>
  <c r="BC230" i="8" a="1"/>
  <c r="BC230" i="8" s="1"/>
  <c r="BC223" i="8" a="1"/>
  <c r="BC223" i="8" s="1"/>
  <c r="BC224" i="8" a="1"/>
  <c r="BC224" i="8" s="1"/>
  <c r="BC264" i="8" a="1"/>
  <c r="BC264" i="8" s="1"/>
  <c r="BC257" i="8" a="1"/>
  <c r="BC257" i="8" s="1"/>
  <c r="BC265" i="8" a="1"/>
  <c r="BC265" i="8" s="1"/>
  <c r="BC258" i="8" a="1"/>
  <c r="BC258" i="8" s="1"/>
  <c r="BC251" i="8" a="1"/>
  <c r="BC251" i="8" s="1"/>
  <c r="BC235" i="8" a="1"/>
  <c r="BC235" i="8" s="1"/>
  <c r="BC244" i="8" a="1"/>
  <c r="BC244" i="8" s="1"/>
  <c r="BC246" i="8" a="1"/>
  <c r="BC246" i="8" s="1"/>
  <c r="BC239" i="8" a="1"/>
  <c r="BC239" i="8" s="1"/>
  <c r="BC232" i="8" a="1"/>
  <c r="BC232" i="8" s="1"/>
  <c r="BC225" i="8" a="1"/>
  <c r="BC225" i="8" s="1"/>
  <c r="BC252" i="8" a="1"/>
  <c r="BC252" i="8" s="1"/>
  <c r="BC262" i="8" a="1"/>
  <c r="BC262" i="8" s="1"/>
  <c r="BC240" i="8" a="1"/>
  <c r="BC240" i="8" s="1"/>
  <c r="BC245" i="8" a="1"/>
  <c r="BC245" i="8" s="1"/>
  <c r="BC237" i="8" a="1"/>
  <c r="BC237" i="8" s="1"/>
  <c r="BC260" i="8" a="1"/>
  <c r="BC260" i="8" s="1"/>
  <c r="BC248" i="8" a="1"/>
  <c r="BC248" i="8" s="1"/>
  <c r="BC226" i="8" a="1"/>
  <c r="BC226" i="8" s="1"/>
  <c r="BC219" i="8" a="1"/>
  <c r="BC219" i="8" s="1"/>
  <c r="BC261" i="8" a="1"/>
  <c r="BC261" i="8" s="1"/>
  <c r="BC233" i="8" a="1"/>
  <c r="BC233" i="8" s="1"/>
  <c r="BC242" i="8" a="1"/>
  <c r="BC242" i="8" s="1"/>
  <c r="BC249" i="8" a="1"/>
  <c r="BC249" i="8" s="1"/>
  <c r="BC243" i="8" a="1"/>
  <c r="BC243" i="8" s="1"/>
  <c r="BC259" i="8" a="1"/>
  <c r="BC259" i="8" s="1"/>
  <c r="BC254" i="8" a="1"/>
  <c r="BC254" i="8" s="1"/>
  <c r="BC250" i="8" a="1"/>
  <c r="BC250" i="8" s="1"/>
  <c r="BC247" i="8" a="1"/>
  <c r="BC247" i="8" s="1"/>
  <c r="BC266" i="8" a="1"/>
  <c r="BC266" i="8" s="1"/>
  <c r="BC263" i="8" a="1"/>
  <c r="BC263" i="8" s="1"/>
  <c r="BC227" i="8" a="1"/>
  <c r="BC227" i="8" s="1"/>
  <c r="BC220" i="8" a="1"/>
  <c r="BC220" i="8" s="1"/>
  <c r="BC228" i="8" a="1"/>
  <c r="BC228" i="8" s="1"/>
  <c r="BC222" i="8" a="1"/>
  <c r="BC222" i="8" s="1"/>
  <c r="BC241" i="8" a="1"/>
  <c r="BC241" i="8" s="1"/>
  <c r="BC255" i="8" a="1"/>
  <c r="BC255" i="8" s="1"/>
  <c r="BC253" i="8" a="1"/>
  <c r="BC253" i="8" s="1"/>
  <c r="E350" i="8" a="1"/>
  <c r="E350" i="8" s="1"/>
  <c r="E382" i="8" a="1"/>
  <c r="E382" i="8" s="1"/>
  <c r="E367" i="8" a="1"/>
  <c r="E367" i="8" s="1"/>
  <c r="E361" i="8" a="1"/>
  <c r="E361" i="8" s="1"/>
  <c r="E380" i="8" a="1"/>
  <c r="E380" i="8" s="1"/>
  <c r="E344" i="8" a="1"/>
  <c r="E344" i="8" s="1"/>
  <c r="BG192" i="8" a="1"/>
  <c r="BG192" i="8" s="1"/>
  <c r="BG170" i="8" a="1"/>
  <c r="BG170" i="8" s="1"/>
  <c r="BG166" i="8" a="1"/>
  <c r="BG166" i="8" s="1"/>
  <c r="BG208" i="8" a="1"/>
  <c r="BG208" i="8" s="1"/>
  <c r="BG187" i="8" a="1"/>
  <c r="BG187" i="8" s="1"/>
  <c r="BG200" i="8" a="1"/>
  <c r="BG200" i="8" s="1"/>
  <c r="BG169" i="8" a="1"/>
  <c r="BG169" i="8" s="1"/>
  <c r="BG196" i="8" a="1"/>
  <c r="BG196" i="8" s="1"/>
  <c r="BG197" i="8" a="1"/>
  <c r="BG197" i="8" s="1"/>
  <c r="BG171" i="8" a="1"/>
  <c r="BG171" i="8" s="1"/>
  <c r="BG201" i="8" a="1"/>
  <c r="BG201" i="8" s="1"/>
  <c r="BG172" i="8" a="1"/>
  <c r="BG172" i="8" s="1"/>
  <c r="BG165" i="8" a="1"/>
  <c r="BG165" i="8" s="1"/>
  <c r="BG203" i="8" a="1"/>
  <c r="BG203" i="8" s="1"/>
  <c r="BG199" i="8" a="1"/>
  <c r="BG199" i="8" s="1"/>
  <c r="BG188" i="8" a="1"/>
  <c r="BG188" i="8" s="1"/>
  <c r="BG179" i="8" a="1"/>
  <c r="BG179" i="8" s="1"/>
  <c r="BG193" i="8" a="1"/>
  <c r="BG193" i="8" s="1"/>
  <c r="BG183" i="8" a="1"/>
  <c r="BG183" i="8" s="1"/>
  <c r="BG204" i="8" a="1"/>
  <c r="BG204" i="8" s="1"/>
  <c r="BG205" i="8" a="1"/>
  <c r="BG205" i="8" s="1"/>
  <c r="BG177" i="8" a="1"/>
  <c r="BG177" i="8" s="1"/>
  <c r="BG184" i="8" a="1"/>
  <c r="BG184" i="8" s="1"/>
  <c r="BG174" i="8" a="1"/>
  <c r="BG174" i="8" s="1"/>
  <c r="BG167" i="8" a="1"/>
  <c r="BG167" i="8" s="1"/>
  <c r="BG210" i="8" a="1"/>
  <c r="BG210" i="8" s="1"/>
  <c r="BG164" i="8" a="1"/>
  <c r="BG164" i="8" s="1"/>
  <c r="BG209" i="8" a="1"/>
  <c r="BG209" i="8" s="1"/>
  <c r="BG207" i="8" a="1"/>
  <c r="BG207" i="8" s="1"/>
  <c r="BG190" i="8" a="1"/>
  <c r="BG190" i="8" s="1"/>
  <c r="BG198" i="8" a="1"/>
  <c r="BG198" i="8" s="1"/>
  <c r="BG194" i="8" a="1"/>
  <c r="BG194" i="8" s="1"/>
  <c r="BG211" i="8" a="1"/>
  <c r="BG211" i="8" s="1"/>
  <c r="BG173" i="8" a="1"/>
  <c r="BG173" i="8" s="1"/>
  <c r="BG195" i="8" a="1"/>
  <c r="BG195" i="8" s="1"/>
  <c r="BG202" i="8" a="1"/>
  <c r="BG202" i="8" s="1"/>
  <c r="BG181" i="8" a="1"/>
  <c r="BG181" i="8" s="1"/>
  <c r="BG175" i="8" a="1"/>
  <c r="BG175" i="8" s="1"/>
  <c r="BG186" i="8" a="1"/>
  <c r="BG186" i="8" s="1"/>
  <c r="BG206" i="8" a="1"/>
  <c r="BG206" i="8" s="1"/>
  <c r="BG180" i="8" a="1"/>
  <c r="BG180" i="8" s="1"/>
  <c r="BG191" i="8" a="1"/>
  <c r="BG191" i="8" s="1"/>
  <c r="BG185" i="8" a="1"/>
  <c r="BG185" i="8" s="1"/>
  <c r="BG182" i="8" a="1"/>
  <c r="BG182" i="8" s="1"/>
  <c r="BG168" i="8" a="1"/>
  <c r="BG168" i="8" s="1"/>
  <c r="BG176" i="8" a="1"/>
  <c r="BG176" i="8" s="1"/>
  <c r="BG178" i="8" a="1"/>
  <c r="BG178" i="8" s="1"/>
  <c r="BG189" i="8" a="1"/>
  <c r="BG189" i="8" s="1"/>
  <c r="BK180" i="8" a="1"/>
  <c r="BK180" i="8" s="1"/>
  <c r="BK172" i="8" a="1"/>
  <c r="BK172" i="8" s="1"/>
  <c r="BK168" i="8" a="1"/>
  <c r="BK168" i="8" s="1"/>
  <c r="BK169" i="8" a="1"/>
  <c r="BK169" i="8" s="1"/>
  <c r="BK204" i="8" a="1"/>
  <c r="BK204" i="8" s="1"/>
  <c r="BK179" i="8" a="1"/>
  <c r="BK179" i="8" s="1"/>
  <c r="BJ340" i="8" a="1"/>
  <c r="BJ340" i="8" s="1"/>
  <c r="BJ349" i="8" a="1"/>
  <c r="BJ349" i="8" s="1"/>
  <c r="BJ372" i="8" a="1"/>
  <c r="BJ372" i="8" s="1"/>
  <c r="BJ381" i="8" a="1"/>
  <c r="BJ381" i="8" s="1"/>
  <c r="BJ347" i="8" a="1"/>
  <c r="BJ347" i="8" s="1"/>
  <c r="BJ352" i="8" a="1"/>
  <c r="BJ352" i="8" s="1"/>
  <c r="BJ357" i="8" a="1"/>
  <c r="BJ357" i="8" s="1"/>
  <c r="BJ362" i="8" a="1"/>
  <c r="BJ362" i="8" s="1"/>
  <c r="BJ378" i="8" a="1"/>
  <c r="BJ378" i="8" s="1"/>
  <c r="BJ343" i="8" a="1"/>
  <c r="BJ343" i="8" s="1"/>
  <c r="BJ348" i="8" a="1"/>
  <c r="BJ348" i="8" s="1"/>
  <c r="BJ353" i="8" a="1"/>
  <c r="BJ353" i="8" s="1"/>
  <c r="BJ359" i="8" a="1"/>
  <c r="BJ359" i="8" s="1"/>
  <c r="BJ364" i="8" a="1"/>
  <c r="BJ364" i="8" s="1"/>
  <c r="BJ338" i="8" a="1"/>
  <c r="BJ338" i="8" s="1"/>
  <c r="BJ354" i="8" a="1"/>
  <c r="BJ354" i="8" s="1"/>
  <c r="BJ345" i="8" a="1"/>
  <c r="BJ345" i="8" s="1"/>
  <c r="BJ350" i="8" a="1"/>
  <c r="BJ350" i="8" s="1"/>
  <c r="BJ371" i="8" a="1"/>
  <c r="BJ371" i="8" s="1"/>
  <c r="BJ376" i="8" a="1"/>
  <c r="BJ376" i="8" s="1"/>
  <c r="BJ346" i="8" a="1"/>
  <c r="BJ346" i="8" s="1"/>
  <c r="BJ367" i="8" a="1"/>
  <c r="BJ367" i="8" s="1"/>
  <c r="BJ383" i="8" a="1"/>
  <c r="BJ383" i="8" s="1"/>
  <c r="BJ337" i="8" a="1"/>
  <c r="BJ337" i="8" s="1"/>
  <c r="BJ351" i="8" a="1"/>
  <c r="BJ351" i="8" s="1"/>
  <c r="BJ365" i="8" a="1"/>
  <c r="BJ365" i="8" s="1"/>
  <c r="BJ380" i="8" a="1"/>
  <c r="BJ380" i="8" s="1"/>
  <c r="BJ342" i="8" a="1"/>
  <c r="BJ342" i="8" s="1"/>
  <c r="BJ356" i="8" a="1"/>
  <c r="BJ356" i="8" s="1"/>
  <c r="BJ370" i="8" a="1"/>
  <c r="BJ370" i="8" s="1"/>
  <c r="BJ344" i="8" a="1"/>
  <c r="BJ344" i="8" s="1"/>
  <c r="BJ382" i="8" a="1"/>
  <c r="BJ382" i="8" s="1"/>
  <c r="BJ366" i="8" a="1"/>
  <c r="BJ366" i="8" s="1"/>
  <c r="BJ375" i="8" a="1"/>
  <c r="BJ375" i="8" s="1"/>
  <c r="BJ379" i="8" a="1"/>
  <c r="BJ379" i="8" s="1"/>
  <c r="BJ339" i="8" a="1"/>
  <c r="BJ339" i="8" s="1"/>
  <c r="AY65" i="8" a="1"/>
  <c r="AY65" i="8" s="1"/>
  <c r="AY91" i="8" a="1"/>
  <c r="AY91" i="8" s="1"/>
  <c r="AY102" i="8" a="1"/>
  <c r="AY102" i="8" s="1"/>
  <c r="AY60" i="8" a="1"/>
  <c r="AY60" i="8" s="1"/>
  <c r="AY67" i="8" a="1"/>
  <c r="AY67" i="8" s="1"/>
  <c r="AY78" i="8" a="1"/>
  <c r="AY78" i="8" s="1"/>
  <c r="AY85" i="8" a="1"/>
  <c r="AY85" i="8" s="1"/>
  <c r="AY93" i="8" a="1"/>
  <c r="AY93" i="8" s="1"/>
  <c r="AY59" i="8" a="1"/>
  <c r="AY59" i="8" s="1"/>
  <c r="AY95" i="8" a="1"/>
  <c r="AY95" i="8" s="1"/>
  <c r="AY61" i="8" a="1"/>
  <c r="AY61" i="8" s="1"/>
  <c r="AY72" i="8" a="1"/>
  <c r="AY72" i="8" s="1"/>
  <c r="AY79" i="8" a="1"/>
  <c r="AY79" i="8" s="1"/>
  <c r="AY101" i="8" a="1"/>
  <c r="AY101" i="8" s="1"/>
  <c r="AY90" i="8" a="1"/>
  <c r="AY90" i="8" s="1"/>
  <c r="AY77" i="8" a="1"/>
  <c r="AY77" i="8" s="1"/>
  <c r="AY100" i="8" a="1"/>
  <c r="AY100" i="8" s="1"/>
  <c r="AY86" i="8" a="1"/>
  <c r="AY86" i="8" s="1"/>
  <c r="AY96" i="8" a="1"/>
  <c r="AY96" i="8" s="1"/>
  <c r="AY92" i="8" a="1"/>
  <c r="AY92" i="8" s="1"/>
  <c r="AY94" i="8" a="1"/>
  <c r="AY94" i="8" s="1"/>
  <c r="AY73" i="8" a="1"/>
  <c r="AY73" i="8" s="1"/>
  <c r="AY74" i="8" a="1"/>
  <c r="AY74" i="8" s="1"/>
  <c r="AY62" i="8" a="1"/>
  <c r="AY62" i="8" s="1"/>
  <c r="AY83" i="8" a="1"/>
  <c r="AY83" i="8" s="1"/>
  <c r="AY58" i="8" a="1"/>
  <c r="AY58" i="8" s="1"/>
  <c r="AY99" i="8" a="1"/>
  <c r="AY99" i="8" s="1"/>
  <c r="AY69" i="8" a="1"/>
  <c r="AY69" i="8" s="1"/>
  <c r="AY71" i="8" a="1"/>
  <c r="AY71" i="8" s="1"/>
  <c r="AY88" i="8" a="1"/>
  <c r="AY88" i="8" s="1"/>
  <c r="AY89" i="8" a="1"/>
  <c r="AY89" i="8" s="1"/>
  <c r="AY66" i="8" a="1"/>
  <c r="AY66" i="8" s="1"/>
  <c r="AY87" i="8" a="1"/>
  <c r="AY87" i="8" s="1"/>
  <c r="AY82" i="8" a="1"/>
  <c r="AY82" i="8" s="1"/>
  <c r="AY76" i="8" a="1"/>
  <c r="AY76" i="8" s="1"/>
  <c r="AY55" i="8" a="1"/>
  <c r="AY55" i="8" s="1"/>
  <c r="AY80" i="8" a="1"/>
  <c r="AY80" i="8" s="1"/>
  <c r="AY81" i="8" a="1"/>
  <c r="AY81" i="8" s="1"/>
  <c r="AY68" i="8" a="1"/>
  <c r="AY68" i="8" s="1"/>
  <c r="AY75" i="8" a="1"/>
  <c r="AY75" i="8" s="1"/>
  <c r="AY63" i="8" a="1"/>
  <c r="AY63" i="8" s="1"/>
  <c r="AY97" i="8" a="1"/>
  <c r="AY97" i="8" s="1"/>
  <c r="AY98" i="8" a="1"/>
  <c r="AY98" i="8" s="1"/>
  <c r="AY57" i="8" a="1"/>
  <c r="AY57" i="8" s="1"/>
  <c r="AY70" i="8" a="1"/>
  <c r="AY70" i="8" s="1"/>
  <c r="AY56" i="8" a="1"/>
  <c r="AY56" i="8" s="1"/>
  <c r="AY64" i="8" a="1"/>
  <c r="AY64" i="8" s="1"/>
  <c r="AY84" i="8" a="1"/>
  <c r="AY84" i="8" s="1"/>
  <c r="M164" i="8" a="1"/>
  <c r="M164" i="8" s="1"/>
  <c r="M173" i="8" a="1"/>
  <c r="M173" i="8" s="1"/>
  <c r="M210" i="8" a="1"/>
  <c r="M210" i="8" s="1"/>
  <c r="M211" i="8" a="1"/>
  <c r="M211" i="8" s="1"/>
  <c r="M168" i="8" a="1"/>
  <c r="M168" i="8" s="1"/>
  <c r="M194" i="8" a="1"/>
  <c r="M194" i="8" s="1"/>
  <c r="M166" i="8" a="1"/>
  <c r="M166" i="8" s="1"/>
  <c r="M208" i="8" a="1"/>
  <c r="M208" i="8" s="1"/>
  <c r="M180" i="8" a="1"/>
  <c r="M180" i="8" s="1"/>
  <c r="M197" i="8" a="1"/>
  <c r="M197" i="8" s="1"/>
  <c r="M169" i="8" a="1"/>
  <c r="M169" i="8" s="1"/>
  <c r="M187" i="8" a="1"/>
  <c r="M187" i="8" s="1"/>
  <c r="M191" i="8" a="1"/>
  <c r="M191" i="8" s="1"/>
  <c r="M193" i="8" a="1"/>
  <c r="M193" i="8" s="1"/>
  <c r="M188" i="8" a="1"/>
  <c r="M188" i="8" s="1"/>
  <c r="M190" i="8" a="1"/>
  <c r="M190" i="8" s="1"/>
  <c r="M181" i="8" a="1"/>
  <c r="M181" i="8" s="1"/>
  <c r="M201" i="8" a="1"/>
  <c r="M201" i="8" s="1"/>
  <c r="M172" i="8" a="1"/>
  <c r="M172" i="8" s="1"/>
  <c r="M205" i="8" a="1"/>
  <c r="M205" i="8" s="1"/>
  <c r="M171" i="8" a="1"/>
  <c r="M171" i="8" s="1"/>
  <c r="M199" i="8" a="1"/>
  <c r="M199" i="8" s="1"/>
  <c r="M195" i="8" a="1"/>
  <c r="M195" i="8" s="1"/>
  <c r="M202" i="8" a="1"/>
  <c r="M202" i="8" s="1"/>
  <c r="M176" i="8" a="1"/>
  <c r="M176" i="8" s="1"/>
  <c r="M200" i="8" a="1"/>
  <c r="M200" i="8" s="1"/>
  <c r="M198" i="8" a="1"/>
  <c r="M198" i="8" s="1"/>
  <c r="M183" i="8" a="1"/>
  <c r="M183" i="8" s="1"/>
  <c r="M170" i="8" a="1"/>
  <c r="M170" i="8" s="1"/>
  <c r="M175" i="8" a="1"/>
  <c r="M175" i="8" s="1"/>
  <c r="M177" i="8" a="1"/>
  <c r="M177" i="8" s="1"/>
  <c r="M186" i="8" a="1"/>
  <c r="M186" i="8" s="1"/>
  <c r="M179" i="8" a="1"/>
  <c r="M179" i="8" s="1"/>
  <c r="M174" i="8" a="1"/>
  <c r="M174" i="8" s="1"/>
  <c r="M182" i="8" a="1"/>
  <c r="M182" i="8" s="1"/>
  <c r="M196" i="8" a="1"/>
  <c r="M196" i="8" s="1"/>
  <c r="M209" i="8" a="1"/>
  <c r="M209" i="8" s="1"/>
  <c r="M203" i="8" a="1"/>
  <c r="M203" i="8" s="1"/>
  <c r="M204" i="8" a="1"/>
  <c r="M204" i="8" s="1"/>
  <c r="M189" i="8" a="1"/>
  <c r="M189" i="8" s="1"/>
  <c r="M206" i="8" a="1"/>
  <c r="M206" i="8" s="1"/>
  <c r="M207" i="8" a="1"/>
  <c r="M207" i="8" s="1"/>
  <c r="M184" i="8" a="1"/>
  <c r="M184" i="8" s="1"/>
  <c r="M178" i="8" a="1"/>
  <c r="M178" i="8" s="1"/>
  <c r="M192" i="8" a="1"/>
  <c r="M192" i="8" s="1"/>
  <c r="M165" i="8" a="1"/>
  <c r="M165" i="8" s="1"/>
  <c r="M167" i="8" a="1"/>
  <c r="M167" i="8" s="1"/>
  <c r="M185" i="8" a="1"/>
  <c r="M185" i="8" s="1"/>
  <c r="BE228" i="8" a="1"/>
  <c r="BE228" i="8" s="1"/>
  <c r="BE259" i="8" a="1"/>
  <c r="BE259" i="8" s="1"/>
  <c r="BD183" i="8" a="1"/>
  <c r="BD183" i="8" s="1"/>
  <c r="BD198" i="8" a="1"/>
  <c r="BD198" i="8" s="1"/>
  <c r="BD171" i="8" a="1"/>
  <c r="BD171" i="8" s="1"/>
  <c r="BD180" i="8" a="1"/>
  <c r="BD180" i="8" s="1"/>
  <c r="BD170" i="8" a="1"/>
  <c r="BD170" i="8" s="1"/>
  <c r="BD203" i="8" a="1"/>
  <c r="BD203" i="8" s="1"/>
  <c r="BD186" i="8" a="1"/>
  <c r="BD186" i="8" s="1"/>
  <c r="BD196" i="8" a="1"/>
  <c r="BD196" i="8" s="1"/>
  <c r="BD175" i="8" a="1"/>
  <c r="BD175" i="8" s="1"/>
  <c r="BD199" i="8" a="1"/>
  <c r="BD199" i="8" s="1"/>
  <c r="BD165" i="8" a="1"/>
  <c r="BD165" i="8" s="1"/>
  <c r="BD190" i="8" a="1"/>
  <c r="BD190" i="8" s="1"/>
  <c r="BD194" i="8" a="1"/>
  <c r="BD194" i="8" s="1"/>
  <c r="BD176" i="8" a="1"/>
  <c r="BD176" i="8" s="1"/>
  <c r="BD204" i="8" a="1"/>
  <c r="BD204" i="8" s="1"/>
  <c r="BD184" i="8" a="1"/>
  <c r="BD184" i="8" s="1"/>
  <c r="BD189" i="8" a="1"/>
  <c r="BD189" i="8" s="1"/>
  <c r="BD209" i="8" a="1"/>
  <c r="BD209" i="8" s="1"/>
  <c r="BD177" i="8" a="1"/>
  <c r="BD177" i="8" s="1"/>
  <c r="BD185" i="8" a="1"/>
  <c r="BD185" i="8" s="1"/>
  <c r="BD191" i="8" a="1"/>
  <c r="BD191" i="8" s="1"/>
  <c r="BD201" i="8" a="1"/>
  <c r="BD201" i="8" s="1"/>
  <c r="BD167" i="8" a="1"/>
  <c r="BD167" i="8" s="1"/>
  <c r="BD187" i="8" a="1"/>
  <c r="BD187" i="8" s="1"/>
  <c r="BD188" i="8" a="1"/>
  <c r="BD188" i="8" s="1"/>
  <c r="BD197" i="8" a="1"/>
  <c r="BD197" i="8" s="1"/>
  <c r="BD179" i="8" a="1"/>
  <c r="BD179" i="8" s="1"/>
  <c r="BD210" i="8" a="1"/>
  <c r="BD210" i="8" s="1"/>
  <c r="BD208" i="8" a="1"/>
  <c r="BD208" i="8" s="1"/>
  <c r="BD164" i="8" a="1"/>
  <c r="BD164" i="8" s="1"/>
  <c r="BD211" i="8" a="1"/>
  <c r="BD211" i="8" s="1"/>
  <c r="BD169" i="8" a="1"/>
  <c r="BD169" i="8" s="1"/>
  <c r="BD195" i="8" a="1"/>
  <c r="BD195" i="8" s="1"/>
  <c r="BD172" i="8" a="1"/>
  <c r="BD172" i="8" s="1"/>
  <c r="BD173" i="8" a="1"/>
  <c r="BD173" i="8" s="1"/>
  <c r="BD181" i="8" a="1"/>
  <c r="BD181" i="8" s="1"/>
  <c r="BD178" i="8" a="1"/>
  <c r="BD178" i="8" s="1"/>
  <c r="BD166" i="8" a="1"/>
  <c r="BD166" i="8" s="1"/>
  <c r="BD193" i="8" a="1"/>
  <c r="BD193" i="8" s="1"/>
  <c r="BD200" i="8" a="1"/>
  <c r="BD200" i="8" s="1"/>
  <c r="BD205" i="8" a="1"/>
  <c r="BD205" i="8" s="1"/>
  <c r="BD192" i="8" a="1"/>
  <c r="BD192" i="8" s="1"/>
  <c r="BD182" i="8" a="1"/>
  <c r="BD182" i="8" s="1"/>
  <c r="BD202" i="8" a="1"/>
  <c r="BD202" i="8" s="1"/>
  <c r="BD168" i="8" a="1"/>
  <c r="BD168" i="8" s="1"/>
  <c r="BD207" i="8" a="1"/>
  <c r="BD207" i="8" s="1"/>
  <c r="BD174" i="8" a="1"/>
  <c r="BD174" i="8" s="1"/>
  <c r="BD206" i="8" a="1"/>
  <c r="BD206" i="8" s="1"/>
  <c r="BC339" i="8" a="1"/>
  <c r="BC339" i="8" s="1"/>
  <c r="BC343" i="8" a="1"/>
  <c r="BC343" i="8" s="1"/>
  <c r="BC347" i="8" a="1"/>
  <c r="BC347" i="8" s="1"/>
  <c r="BC351" i="8" a="1"/>
  <c r="BC351" i="8" s="1"/>
  <c r="BC355" i="8" a="1"/>
  <c r="BC355" i="8" s="1"/>
  <c r="BC359" i="8" a="1"/>
  <c r="BC359" i="8" s="1"/>
  <c r="BC363" i="8" a="1"/>
  <c r="BC363" i="8" s="1"/>
  <c r="BC367" i="8" a="1"/>
  <c r="BC367" i="8" s="1"/>
  <c r="BC371" i="8" a="1"/>
  <c r="BC371" i="8" s="1"/>
  <c r="BC375" i="8" a="1"/>
  <c r="BC375" i="8" s="1"/>
  <c r="BC379" i="8" a="1"/>
  <c r="BC379" i="8" s="1"/>
  <c r="BC383" i="8" a="1"/>
  <c r="BC383" i="8" s="1"/>
  <c r="BC341" i="8" a="1"/>
  <c r="BC341" i="8" s="1"/>
  <c r="BC350" i="8" a="1"/>
  <c r="BC350" i="8" s="1"/>
  <c r="BC364" i="8" a="1"/>
  <c r="BC364" i="8" s="1"/>
  <c r="BC373" i="8" a="1"/>
  <c r="BC373" i="8" s="1"/>
  <c r="BC382" i="8" a="1"/>
  <c r="BC382" i="8" s="1"/>
  <c r="BC342" i="8" a="1"/>
  <c r="BC342" i="8" s="1"/>
  <c r="BC356" i="8" a="1"/>
  <c r="BC356" i="8" s="1"/>
  <c r="BC365" i="8" a="1"/>
  <c r="BC365" i="8" s="1"/>
  <c r="BC374" i="8" a="1"/>
  <c r="BC374" i="8" s="1"/>
  <c r="BC336" i="8" a="1"/>
  <c r="BC336" i="8" s="1"/>
  <c r="BC345" i="8" a="1"/>
  <c r="BC345" i="8" s="1"/>
  <c r="BC354" i="8" a="1"/>
  <c r="BC354" i="8" s="1"/>
  <c r="BC368" i="8" a="1"/>
  <c r="BC368" i="8" s="1"/>
  <c r="BC377" i="8" a="1"/>
  <c r="BC377" i="8" s="1"/>
  <c r="BC338" i="8" a="1"/>
  <c r="BC338" i="8" s="1"/>
  <c r="BC360" i="8" a="1"/>
  <c r="BC360" i="8" s="1"/>
  <c r="BC381" i="8" a="1"/>
  <c r="BC381" i="8" s="1"/>
  <c r="BC346" i="8" a="1"/>
  <c r="BC346" i="8" s="1"/>
  <c r="BC353" i="8" a="1"/>
  <c r="BC353" i="8" s="1"/>
  <c r="BC361" i="8" a="1"/>
  <c r="BC361" i="8" s="1"/>
  <c r="BC372" i="8" a="1"/>
  <c r="BC372" i="8" s="1"/>
  <c r="BC380" i="8" a="1"/>
  <c r="BC380" i="8" s="1"/>
  <c r="BC337" i="8" a="1"/>
  <c r="BC337" i="8" s="1"/>
  <c r="BC349" i="8" a="1"/>
  <c r="BC349" i="8" s="1"/>
  <c r="BC362" i="8" a="1"/>
  <c r="BC362" i="8" s="1"/>
  <c r="BC340" i="8" a="1"/>
  <c r="BC340" i="8" s="1"/>
  <c r="BC352" i="8" a="1"/>
  <c r="BC352" i="8" s="1"/>
  <c r="BC376" i="8" a="1"/>
  <c r="BC376" i="8" s="1"/>
  <c r="BC366" i="8" a="1"/>
  <c r="BC366" i="8" s="1"/>
  <c r="BC378" i="8" a="1"/>
  <c r="BC378" i="8" s="1"/>
  <c r="BC344" i="8" a="1"/>
  <c r="BC344" i="8" s="1"/>
  <c r="BC369" i="8" a="1"/>
  <c r="BC369" i="8" s="1"/>
  <c r="BC357" i="8" a="1"/>
  <c r="BC357" i="8" s="1"/>
  <c r="BC370" i="8" a="1"/>
  <c r="BC370" i="8" s="1"/>
  <c r="BC348" i="8" a="1"/>
  <c r="BC348" i="8" s="1"/>
  <c r="BC358" i="8" a="1"/>
  <c r="BC358" i="8" s="1"/>
  <c r="L235" i="8" a="1"/>
  <c r="L235" i="8" s="1"/>
  <c r="L249" i="8" a="1"/>
  <c r="L249" i="8" s="1"/>
  <c r="L225" i="8" a="1"/>
  <c r="L225" i="8" s="1"/>
  <c r="L224" i="8" a="1"/>
  <c r="L224" i="8" s="1"/>
  <c r="L264" i="8" a="1"/>
  <c r="L264" i="8" s="1"/>
  <c r="L244" i="8" a="1"/>
  <c r="L244" i="8" s="1"/>
  <c r="L263" i="8" a="1"/>
  <c r="L263" i="8" s="1"/>
  <c r="L234" i="8" a="1"/>
  <c r="L234" i="8" s="1"/>
  <c r="L223" i="8" a="1"/>
  <c r="L223" i="8" s="1"/>
  <c r="L240" i="8" a="1"/>
  <c r="L240" i="8" s="1"/>
  <c r="L229" i="8" a="1"/>
  <c r="L229" i="8" s="1"/>
  <c r="L231" i="8" a="1"/>
  <c r="L231" i="8" s="1"/>
  <c r="L254" i="8" a="1"/>
  <c r="L254" i="8" s="1"/>
  <c r="L243" i="8" a="1"/>
  <c r="L243" i="8" s="1"/>
  <c r="L256" i="8" a="1"/>
  <c r="L256" i="8" s="1"/>
  <c r="L219" i="8" a="1"/>
  <c r="L219" i="8" s="1"/>
  <c r="L246" i="8" a="1"/>
  <c r="L246" i="8" s="1"/>
  <c r="L257" i="8" a="1"/>
  <c r="L257" i="8" s="1"/>
  <c r="L239" i="8" a="1"/>
  <c r="L239" i="8" s="1"/>
  <c r="L228" i="8" a="1"/>
  <c r="L228" i="8" s="1"/>
  <c r="L247" i="8" a="1"/>
  <c r="L247" i="8" s="1"/>
  <c r="L241" i="8" a="1"/>
  <c r="L241" i="8" s="1"/>
  <c r="L222" i="8" a="1"/>
  <c r="L222" i="8" s="1"/>
  <c r="L255" i="8" a="1"/>
  <c r="L255" i="8" s="1"/>
  <c r="L227" i="8" a="1"/>
  <c r="L227" i="8" s="1"/>
  <c r="L266" i="8" a="1"/>
  <c r="L266" i="8" s="1"/>
  <c r="L238" i="8" a="1"/>
  <c r="L238" i="8" s="1"/>
  <c r="L233" i="8" a="1"/>
  <c r="L233" i="8" s="1"/>
  <c r="L262" i="8" a="1"/>
  <c r="L262" i="8" s="1"/>
  <c r="L242" i="8" a="1"/>
  <c r="L242" i="8" s="1"/>
  <c r="L251" i="8" a="1"/>
  <c r="L251" i="8" s="1"/>
  <c r="L259" i="8" a="1"/>
  <c r="L259" i="8" s="1"/>
  <c r="L260" i="8" a="1"/>
  <c r="L260" i="8" s="1"/>
  <c r="L261" i="8" a="1"/>
  <c r="L261" i="8" s="1"/>
  <c r="L221" i="8" a="1"/>
  <c r="L221" i="8" s="1"/>
  <c r="L258" i="8" a="1"/>
  <c r="L258" i="8" s="1"/>
  <c r="L253" i="8" a="1"/>
  <c r="L253" i="8" s="1"/>
  <c r="L248" i="8" a="1"/>
  <c r="L248" i="8" s="1"/>
  <c r="L252" i="8" a="1"/>
  <c r="L252" i="8" s="1"/>
  <c r="L237" i="8" a="1"/>
  <c r="L237" i="8" s="1"/>
  <c r="L232" i="8" a="1"/>
  <c r="L232" i="8" s="1"/>
  <c r="L226" i="8" a="1"/>
  <c r="L226" i="8" s="1"/>
  <c r="L220" i="8" a="1"/>
  <c r="L220" i="8" s="1"/>
  <c r="L236" i="8" a="1"/>
  <c r="L236" i="8" s="1"/>
  <c r="L250" i="8" a="1"/>
  <c r="L250" i="8" s="1"/>
  <c r="L230" i="8" a="1"/>
  <c r="L230" i="8" s="1"/>
  <c r="L245" i="8" a="1"/>
  <c r="L245" i="8" s="1"/>
  <c r="L265" i="8" a="1"/>
  <c r="L265" i="8" s="1"/>
  <c r="B101" i="8" a="1"/>
  <c r="B101" i="8" s="1"/>
  <c r="B90" i="8" a="1"/>
  <c r="B90" i="8" s="1"/>
  <c r="B81" i="8" a="1"/>
  <c r="B81" i="8" s="1"/>
  <c r="B100" i="8" a="1"/>
  <c r="B100" i="8" s="1"/>
  <c r="B73" i="8" a="1"/>
  <c r="B73" i="8" s="1"/>
  <c r="B68" i="8" a="1"/>
  <c r="B68" i="8" s="1"/>
  <c r="B91" i="8" a="1"/>
  <c r="B91" i="8" s="1"/>
  <c r="B55" i="8" a="1"/>
  <c r="B55" i="8" s="1"/>
  <c r="B57" i="8" a="1"/>
  <c r="B57" i="8" s="1"/>
  <c r="B72" i="8" a="1"/>
  <c r="B72" i="8" s="1"/>
  <c r="B60" i="8" a="1"/>
  <c r="B60" i="8" s="1"/>
  <c r="B83" i="8" a="1"/>
  <c r="B83" i="8" s="1"/>
  <c r="B96" i="8" a="1"/>
  <c r="B96" i="8" s="1"/>
  <c r="B66" i="8" a="1"/>
  <c r="B66" i="8" s="1"/>
  <c r="B80" i="8" a="1"/>
  <c r="B80" i="8" s="1"/>
  <c r="B82" i="8" a="1"/>
  <c r="B82" i="8" s="1"/>
  <c r="B58" i="8" a="1"/>
  <c r="B58" i="8" s="1"/>
  <c r="B69" i="8" a="1"/>
  <c r="B69" i="8" s="1"/>
  <c r="B86" i="8" a="1"/>
  <c r="B86" i="8" s="1"/>
  <c r="B64" i="8" a="1"/>
  <c r="B64" i="8" s="1"/>
  <c r="B61" i="8" a="1"/>
  <c r="B61" i="8" s="1"/>
  <c r="B78" i="8" a="1"/>
  <c r="B78" i="8" s="1"/>
  <c r="B93" i="8" a="1"/>
  <c r="B93" i="8" s="1"/>
  <c r="B95" i="8" a="1"/>
  <c r="B95" i="8" s="1"/>
  <c r="B75" i="8" a="1"/>
  <c r="B75" i="8" s="1"/>
  <c r="B77" i="8" a="1"/>
  <c r="B77" i="8" s="1"/>
  <c r="B94" i="8" a="1"/>
  <c r="B94" i="8" s="1"/>
  <c r="B98" i="8" a="1"/>
  <c r="B98" i="8" s="1"/>
  <c r="B99" i="8" a="1"/>
  <c r="B99" i="8" s="1"/>
  <c r="B65" i="8" a="1"/>
  <c r="B65" i="8" s="1"/>
  <c r="B59" i="8" a="1"/>
  <c r="B59" i="8" s="1"/>
  <c r="B97" i="8" a="1"/>
  <c r="B97" i="8" s="1"/>
  <c r="B79" i="8" a="1"/>
  <c r="B79" i="8" s="1"/>
  <c r="B76" i="8" a="1"/>
  <c r="B76" i="8" s="1"/>
  <c r="B85" i="8" a="1"/>
  <c r="B85" i="8" s="1"/>
  <c r="B88" i="8" a="1"/>
  <c r="B88" i="8" s="1"/>
  <c r="BL83" i="8" a="1"/>
  <c r="BL83" i="8" s="1"/>
  <c r="BL59" i="8" a="1"/>
  <c r="BL59" i="8" s="1"/>
  <c r="BL85" i="8" a="1"/>
  <c r="BL85" i="8" s="1"/>
  <c r="BL63" i="8" a="1"/>
  <c r="BL63" i="8" s="1"/>
  <c r="BL88" i="8" a="1"/>
  <c r="BL88" i="8" s="1"/>
  <c r="BL66" i="8" a="1"/>
  <c r="BL66" i="8" s="1"/>
  <c r="BL61" i="8" a="1"/>
  <c r="BL61" i="8" s="1"/>
  <c r="BL60" i="8" a="1"/>
  <c r="BL60" i="8" s="1"/>
  <c r="BL68" i="8" a="1"/>
  <c r="BL68" i="8" s="1"/>
  <c r="BL77" i="8" a="1"/>
  <c r="BL77" i="8" s="1"/>
  <c r="BL69" i="8" a="1"/>
  <c r="BL69" i="8" s="1"/>
  <c r="BL71" i="8" a="1"/>
  <c r="BL71" i="8" s="1"/>
  <c r="BL79" i="8" a="1"/>
  <c r="BL79" i="8" s="1"/>
  <c r="BL81" i="8" a="1"/>
  <c r="BL81" i="8" s="1"/>
  <c r="BL86" i="8" a="1"/>
  <c r="BL86" i="8" s="1"/>
  <c r="BL78" i="8" a="1"/>
  <c r="BL78" i="8" s="1"/>
  <c r="BL64" i="8" a="1"/>
  <c r="BL64" i="8" s="1"/>
  <c r="BL62" i="8" a="1"/>
  <c r="BL62" i="8" s="1"/>
  <c r="BL87" i="8" a="1"/>
  <c r="BL87" i="8" s="1"/>
  <c r="BL95" i="8" a="1"/>
  <c r="BL95" i="8" s="1"/>
  <c r="BL93" i="8" a="1"/>
  <c r="BL93" i="8" s="1"/>
  <c r="BL80" i="8" a="1"/>
  <c r="BL80" i="8" s="1"/>
  <c r="BL57" i="8" a="1"/>
  <c r="BL57" i="8" s="1"/>
  <c r="BL97" i="8" a="1"/>
  <c r="BL97" i="8" s="1"/>
  <c r="BL58" i="8" a="1"/>
  <c r="BL58" i="8" s="1"/>
  <c r="BL102" i="8" a="1"/>
  <c r="BL102" i="8" s="1"/>
  <c r="BL101" i="8" a="1"/>
  <c r="BL101" i="8" s="1"/>
  <c r="BL82" i="8" a="1"/>
  <c r="BL82" i="8" s="1"/>
  <c r="BL90" i="8" a="1"/>
  <c r="BL90" i="8" s="1"/>
  <c r="BL89" i="8" a="1"/>
  <c r="BL89" i="8" s="1"/>
  <c r="BL70" i="8" a="1"/>
  <c r="BL70" i="8" s="1"/>
  <c r="BL67" i="8" a="1"/>
  <c r="BL67" i="8" s="1"/>
  <c r="BL91" i="8" a="1"/>
  <c r="BL91" i="8" s="1"/>
  <c r="BL94" i="8" a="1"/>
  <c r="BL94" i="8" s="1"/>
  <c r="BL74" i="8" a="1"/>
  <c r="BL74" i="8" s="1"/>
  <c r="BL65" i="8" a="1"/>
  <c r="BL65" i="8" s="1"/>
  <c r="BL73" i="8" a="1"/>
  <c r="BL73" i="8" s="1"/>
  <c r="BL55" i="8" a="1"/>
  <c r="BL55" i="8" s="1"/>
  <c r="BL76" i="8" a="1"/>
  <c r="BL76" i="8" s="1"/>
  <c r="BL56" i="8" a="1"/>
  <c r="BL56" i="8" s="1"/>
  <c r="BL84" i="8" a="1"/>
  <c r="BL84" i="8" s="1"/>
  <c r="BL92" i="8" a="1"/>
  <c r="BL92" i="8" s="1"/>
  <c r="BL100" i="8" a="1"/>
  <c r="BL100" i="8" s="1"/>
  <c r="BL96" i="8" a="1"/>
  <c r="BL96" i="8" s="1"/>
  <c r="BL99" i="8" a="1"/>
  <c r="BL99" i="8" s="1"/>
  <c r="BL75" i="8" a="1"/>
  <c r="BL75" i="8" s="1"/>
  <c r="BL72" i="8" a="1"/>
  <c r="BL72" i="8" s="1"/>
  <c r="BL98" i="8" a="1"/>
  <c r="BL98" i="8" s="1"/>
  <c r="E264" i="8" a="1"/>
  <c r="E264" i="8" s="1"/>
  <c r="E233" i="8" a="1"/>
  <c r="E233" i="8" s="1"/>
  <c r="E230" i="8" a="1"/>
  <c r="E230" i="8" s="1"/>
  <c r="E221" i="8" a="1"/>
  <c r="E221" i="8" s="1"/>
  <c r="E248" i="8" a="1"/>
  <c r="E248" i="8" s="1"/>
  <c r="E236" i="8" a="1"/>
  <c r="E236" i="8" s="1"/>
  <c r="E250" i="8" a="1"/>
  <c r="E250" i="8" s="1"/>
  <c r="E240" i="8" a="1"/>
  <c r="E240" i="8" s="1"/>
  <c r="E244" i="8" a="1"/>
  <c r="E244" i="8" s="1"/>
  <c r="E246" i="8" a="1"/>
  <c r="E246" i="8" s="1"/>
  <c r="E241" i="8" a="1"/>
  <c r="E241" i="8" s="1"/>
  <c r="E262" i="8" a="1"/>
  <c r="E262" i="8" s="1"/>
  <c r="E256" i="8" a="1"/>
  <c r="E256" i="8" s="1"/>
  <c r="E220" i="8" a="1"/>
  <c r="E220" i="8" s="1"/>
  <c r="E257" i="8" a="1"/>
  <c r="E257" i="8" s="1"/>
  <c r="E224" i="8" a="1"/>
  <c r="E224" i="8" s="1"/>
  <c r="E219" i="8" a="1"/>
  <c r="E219" i="8" s="1"/>
  <c r="E252" i="8" a="1"/>
  <c r="E252" i="8" s="1"/>
  <c r="E249" i="8" a="1"/>
  <c r="E249" i="8" s="1"/>
  <c r="E247" i="8" a="1"/>
  <c r="E247" i="8" s="1"/>
  <c r="E226" i="8" a="1"/>
  <c r="E226" i="8" s="1"/>
  <c r="E266" i="8" a="1"/>
  <c r="E266" i="8" s="1"/>
  <c r="E265" i="8" a="1"/>
  <c r="E265" i="8" s="1"/>
  <c r="E225" i="8" a="1"/>
  <c r="E225" i="8" s="1"/>
  <c r="E223" i="8" a="1"/>
  <c r="E223" i="8" s="1"/>
  <c r="E263" i="8" a="1"/>
  <c r="E263" i="8" s="1"/>
  <c r="E232" i="8" a="1"/>
  <c r="E232" i="8" s="1"/>
  <c r="E234" i="8" a="1"/>
  <c r="E234" i="8" s="1"/>
  <c r="E251" i="8" a="1"/>
  <c r="E251" i="8" s="1"/>
  <c r="E235" i="8" a="1"/>
  <c r="E235" i="8" s="1"/>
  <c r="E228" i="8" a="1"/>
  <c r="E228" i="8" s="1"/>
  <c r="E242" i="8" a="1"/>
  <c r="E242" i="8" s="1"/>
  <c r="E245" i="8" a="1"/>
  <c r="E245" i="8" s="1"/>
  <c r="E259" i="8" a="1"/>
  <c r="E259" i="8" s="1"/>
  <c r="E231" i="8" a="1"/>
  <c r="E231" i="8" s="1"/>
  <c r="E253" i="8" a="1"/>
  <c r="E253" i="8" s="1"/>
  <c r="E227" i="8" a="1"/>
  <c r="E227" i="8" s="1"/>
  <c r="E222" i="8" a="1"/>
  <c r="E222" i="8" s="1"/>
  <c r="E237" i="8" a="1"/>
  <c r="E237" i="8" s="1"/>
  <c r="E229" i="8" a="1"/>
  <c r="E229" i="8" s="1"/>
  <c r="E239" i="8" a="1"/>
  <c r="E239" i="8" s="1"/>
  <c r="E254" i="8" a="1"/>
  <c r="E254" i="8" s="1"/>
  <c r="E243" i="8" a="1"/>
  <c r="E243" i="8" s="1"/>
  <c r="E255" i="8" a="1"/>
  <c r="E255" i="8" s="1"/>
  <c r="BF347" i="8" a="1"/>
  <c r="BF347" i="8" s="1"/>
  <c r="BF356" i="8" a="1"/>
  <c r="BF356" i="8" s="1"/>
  <c r="BF361" i="8" a="1"/>
  <c r="BF361" i="8" s="1"/>
  <c r="BF370" i="8" a="1"/>
  <c r="BF370" i="8" s="1"/>
  <c r="BF379" i="8" a="1"/>
  <c r="BF379" i="8" s="1"/>
  <c r="BF341" i="8" a="1"/>
  <c r="BF341" i="8" s="1"/>
  <c r="BF346" i="8" a="1"/>
  <c r="BF346" i="8" s="1"/>
  <c r="BF357" i="8" a="1"/>
  <c r="BF357" i="8" s="1"/>
  <c r="BF362" i="8" a="1"/>
  <c r="BF362" i="8" s="1"/>
  <c r="BF367" i="8" a="1"/>
  <c r="BF367" i="8" s="1"/>
  <c r="BF372" i="8" a="1"/>
  <c r="BF372" i="8" s="1"/>
  <c r="BF337" i="8" a="1"/>
  <c r="BF337" i="8" s="1"/>
  <c r="BF342" i="8" a="1"/>
  <c r="BF342" i="8" s="1"/>
  <c r="BF353" i="8" a="1"/>
  <c r="BF353" i="8" s="1"/>
  <c r="BF363" i="8" a="1"/>
  <c r="BF363" i="8" s="1"/>
  <c r="BF368" i="8" a="1"/>
  <c r="BF368" i="8" s="1"/>
  <c r="BF339" i="8" a="1"/>
  <c r="BF339" i="8" s="1"/>
  <c r="BF344" i="8" a="1"/>
  <c r="BF344" i="8" s="1"/>
  <c r="BF340" i="8" a="1"/>
  <c r="BF340" i="8" s="1"/>
  <c r="BF377" i="8" a="1"/>
  <c r="BF377" i="8" s="1"/>
  <c r="BF382" i="8" a="1"/>
  <c r="BF382" i="8" s="1"/>
  <c r="BF359" i="8" a="1"/>
  <c r="BF359" i="8" s="1"/>
  <c r="BF350" i="8" a="1"/>
  <c r="BF350" i="8" s="1"/>
  <c r="BF369" i="8" a="1"/>
  <c r="BF369" i="8" s="1"/>
  <c r="BF376" i="8" a="1"/>
  <c r="BF376" i="8" s="1"/>
  <c r="BF343" i="8" a="1"/>
  <c r="BF343" i="8" s="1"/>
  <c r="BF354" i="8" a="1"/>
  <c r="BF354" i="8" s="1"/>
  <c r="BF371" i="8" a="1"/>
  <c r="BF371" i="8" s="1"/>
  <c r="BF345" i="8" a="1"/>
  <c r="BF345" i="8" s="1"/>
  <c r="BF355" i="8" a="1"/>
  <c r="BF355" i="8" s="1"/>
  <c r="BF364" i="8" a="1"/>
  <c r="BF364" i="8" s="1"/>
  <c r="BF373" i="8" a="1"/>
  <c r="BF373" i="8" s="1"/>
  <c r="BF381" i="8" a="1"/>
  <c r="BF381" i="8" s="1"/>
  <c r="BF336" i="8" a="1"/>
  <c r="BF336" i="8" s="1"/>
  <c r="BF365" i="8" a="1"/>
  <c r="BF365" i="8" s="1"/>
  <c r="BF375" i="8" a="1"/>
  <c r="BF375" i="8" s="1"/>
  <c r="BF378" i="8" a="1"/>
  <c r="BF378" i="8" s="1"/>
  <c r="BF348" i="8" a="1"/>
  <c r="BF348" i="8" s="1"/>
  <c r="BF383" i="8" a="1"/>
  <c r="BF383" i="8" s="1"/>
  <c r="BF352" i="8" a="1"/>
  <c r="BF352" i="8" s="1"/>
  <c r="BF360" i="8" a="1"/>
  <c r="BF360" i="8" s="1"/>
  <c r="BF366" i="8" a="1"/>
  <c r="BF366" i="8" s="1"/>
  <c r="BC137" i="8" a="1"/>
  <c r="BC137" i="8" s="1"/>
  <c r="BC138" i="8" a="1"/>
  <c r="BC138" i="8" s="1"/>
  <c r="BC141" i="8" a="1"/>
  <c r="BC141" i="8" s="1"/>
  <c r="BC153" i="8" a="1"/>
  <c r="BC153" i="8" s="1"/>
  <c r="BC127" i="8" a="1"/>
  <c r="BC127" i="8" s="1"/>
  <c r="BC114" i="8" a="1"/>
  <c r="BC114" i="8" s="1"/>
  <c r="BC147" i="8" a="1"/>
  <c r="BC147" i="8" s="1"/>
  <c r="BC131" i="8" a="1"/>
  <c r="BC131" i="8" s="1"/>
  <c r="BC154" i="8" a="1"/>
  <c r="BC154" i="8" s="1"/>
  <c r="BC125" i="8" a="1"/>
  <c r="BC125" i="8" s="1"/>
  <c r="BC135" i="8" a="1"/>
  <c r="BC135" i="8" s="1"/>
  <c r="BC126" i="8" a="1"/>
  <c r="BC126" i="8" s="1"/>
  <c r="BC149" i="8" a="1"/>
  <c r="BC149" i="8" s="1"/>
  <c r="BC132" i="8" a="1"/>
  <c r="BC132" i="8" s="1"/>
  <c r="BC133" i="8" a="1"/>
  <c r="BC133" i="8" s="1"/>
  <c r="BC124" i="8" a="1"/>
  <c r="BC124" i="8" s="1"/>
  <c r="BC123" i="8" a="1"/>
  <c r="BC123" i="8" s="1"/>
  <c r="BC140" i="8" a="1"/>
  <c r="BC140" i="8" s="1"/>
  <c r="BC113" i="8" a="1"/>
  <c r="BC113" i="8" s="1"/>
  <c r="BC115" i="8" a="1"/>
  <c r="BC115" i="8" s="1"/>
  <c r="BC143" i="8" a="1"/>
  <c r="BC143" i="8" s="1"/>
  <c r="BC136" i="8" a="1"/>
  <c r="BC136" i="8" s="1"/>
  <c r="BC109" i="8" a="1"/>
  <c r="BC109" i="8" s="1"/>
  <c r="BC110" i="8" a="1"/>
  <c r="BC110" i="8" s="1"/>
  <c r="BC144" i="8" a="1"/>
  <c r="BC144" i="8" s="1"/>
  <c r="BC117" i="8" a="1"/>
  <c r="BC117" i="8" s="1"/>
  <c r="BC121" i="8" a="1"/>
  <c r="BC121" i="8" s="1"/>
  <c r="BC129" i="8" a="1"/>
  <c r="BC129" i="8" s="1"/>
  <c r="BC156" i="8" a="1"/>
  <c r="BC156" i="8" s="1"/>
  <c r="BC142" i="8" a="1"/>
  <c r="BC142" i="8" s="1"/>
  <c r="BC122" i="8" a="1"/>
  <c r="BC122" i="8" s="1"/>
  <c r="BC112" i="8" a="1"/>
  <c r="BC112" i="8" s="1"/>
  <c r="BC152" i="8" a="1"/>
  <c r="BC152" i="8" s="1"/>
  <c r="BC145" i="8" a="1"/>
  <c r="BC145" i="8" s="1"/>
  <c r="BC130" i="8" a="1"/>
  <c r="BC130" i="8" s="1"/>
  <c r="BC111" i="8" a="1"/>
  <c r="BC111" i="8" s="1"/>
  <c r="BC118" i="8" a="1"/>
  <c r="BC118" i="8" s="1"/>
  <c r="BC120" i="8" a="1"/>
  <c r="BC120" i="8" s="1"/>
  <c r="BC134" i="8" a="1"/>
  <c r="BC134" i="8" s="1"/>
  <c r="BC155" i="8" a="1"/>
  <c r="BC155" i="8" s="1"/>
  <c r="BC151" i="8" a="1"/>
  <c r="BC151" i="8" s="1"/>
  <c r="BC116" i="8" a="1"/>
  <c r="BC116" i="8" s="1"/>
  <c r="BC128" i="8" a="1"/>
  <c r="BC128" i="8" s="1"/>
  <c r="BC148" i="8" a="1"/>
  <c r="BC148" i="8" s="1"/>
  <c r="BC139" i="8" a="1"/>
  <c r="BC139" i="8" s="1"/>
  <c r="BC146" i="8" a="1"/>
  <c r="BC146" i="8" s="1"/>
  <c r="AY141" i="8" a="1"/>
  <c r="AY141" i="8" s="1"/>
  <c r="AY134" i="8" a="1"/>
  <c r="AY134" i="8" s="1"/>
  <c r="AY122" i="8" a="1"/>
  <c r="AY122" i="8" s="1"/>
  <c r="AY146" i="8" a="1"/>
  <c r="AY146" i="8" s="1"/>
  <c r="AY139" i="8" a="1"/>
  <c r="AY139" i="8" s="1"/>
  <c r="AY152" i="8" a="1"/>
  <c r="AY152" i="8" s="1"/>
  <c r="AY125" i="8" a="1"/>
  <c r="AY125" i="8" s="1"/>
  <c r="AY119" i="8" a="1"/>
  <c r="AY119" i="8" s="1"/>
  <c r="AY120" i="8" a="1"/>
  <c r="AY120" i="8" s="1"/>
  <c r="AY115" i="8" a="1"/>
  <c r="AY115" i="8" s="1"/>
  <c r="AY154" i="8" a="1"/>
  <c r="AY154" i="8" s="1"/>
  <c r="AY133" i="8" a="1"/>
  <c r="AY133" i="8" s="1"/>
  <c r="AY126" i="8" a="1"/>
  <c r="AY126" i="8" s="1"/>
  <c r="AY135" i="8" a="1"/>
  <c r="AY135" i="8" s="1"/>
  <c r="AY129" i="8" a="1"/>
  <c r="AY129" i="8" s="1"/>
  <c r="AY123" i="8" a="1"/>
  <c r="AY123" i="8" s="1"/>
  <c r="AY109" i="8" a="1"/>
  <c r="AY109" i="8" s="1"/>
  <c r="AY138" i="8" a="1"/>
  <c r="AY138" i="8" s="1"/>
  <c r="AY136" i="8" a="1"/>
  <c r="AY136" i="8" s="1"/>
  <c r="AY144" i="8" a="1"/>
  <c r="AY144" i="8" s="1"/>
  <c r="AY148" i="8" a="1"/>
  <c r="AY148" i="8" s="1"/>
  <c r="AY112" i="8" a="1"/>
  <c r="AY112" i="8" s="1"/>
  <c r="AY127" i="8" a="1"/>
  <c r="AY127" i="8" s="1"/>
  <c r="AY137" i="8" a="1"/>
  <c r="AY137" i="8" s="1"/>
  <c r="AY156" i="8" a="1"/>
  <c r="AY156" i="8" s="1"/>
  <c r="AY111" i="8" a="1"/>
  <c r="AY111" i="8" s="1"/>
  <c r="AY145" i="8" a="1"/>
  <c r="AY145" i="8" s="1"/>
  <c r="AY117" i="8" a="1"/>
  <c r="AY117" i="8" s="1"/>
  <c r="AY147" i="8" a="1"/>
  <c r="AY147" i="8" s="1"/>
  <c r="AY153" i="8" a="1"/>
  <c r="AY153" i="8" s="1"/>
  <c r="AY132" i="8" a="1"/>
  <c r="AY132" i="8" s="1"/>
  <c r="AY121" i="8" a="1"/>
  <c r="AY121" i="8" s="1"/>
  <c r="AY110" i="8" a="1"/>
  <c r="AY110" i="8" s="1"/>
  <c r="AY149" i="8" a="1"/>
  <c r="AY149" i="8" s="1"/>
  <c r="AY150" i="8" a="1"/>
  <c r="AY150" i="8" s="1"/>
  <c r="AY116" i="8" a="1"/>
  <c r="AY116" i="8" s="1"/>
  <c r="AY124" i="8" a="1"/>
  <c r="AY124" i="8" s="1"/>
  <c r="AY143" i="8" a="1"/>
  <c r="AY143" i="8" s="1"/>
  <c r="AY155" i="8" a="1"/>
  <c r="AY155" i="8" s="1"/>
  <c r="AY151" i="8" a="1"/>
  <c r="AY151" i="8" s="1"/>
  <c r="AY118" i="8" a="1"/>
  <c r="AY118" i="8" s="1"/>
  <c r="AY114" i="8" a="1"/>
  <c r="AY114" i="8" s="1"/>
  <c r="AY140" i="8" a="1"/>
  <c r="AY140" i="8" s="1"/>
  <c r="AY131" i="8" a="1"/>
  <c r="AY131" i="8" s="1"/>
  <c r="AY128" i="8" a="1"/>
  <c r="AY128" i="8" s="1"/>
  <c r="AY142" i="8" a="1"/>
  <c r="AY142" i="8" s="1"/>
  <c r="AY130" i="8" a="1"/>
  <c r="AY130" i="8" s="1"/>
  <c r="AY113" i="8" a="1"/>
  <c r="AY113" i="8" s="1"/>
  <c r="I114" i="8" a="1"/>
  <c r="I114" i="8" s="1"/>
  <c r="I112" i="8" a="1"/>
  <c r="I112" i="8" s="1"/>
  <c r="I134" i="8" a="1"/>
  <c r="I134" i="8" s="1"/>
  <c r="I156" i="8" a="1"/>
  <c r="I156" i="8" s="1"/>
  <c r="I131" i="8" a="1"/>
  <c r="I131" i="8" s="1"/>
  <c r="I118" i="8" a="1"/>
  <c r="I118" i="8" s="1"/>
  <c r="I126" i="8" a="1"/>
  <c r="I126" i="8" s="1"/>
  <c r="I148" i="8" a="1"/>
  <c r="I148" i="8" s="1"/>
  <c r="I146" i="8" a="1"/>
  <c r="I146" i="8" s="1"/>
  <c r="I115" i="8" a="1"/>
  <c r="I115" i="8" s="1"/>
  <c r="I138" i="8" a="1"/>
  <c r="I138" i="8" s="1"/>
  <c r="I123" i="8" a="1"/>
  <c r="I123" i="8" s="1"/>
  <c r="I120" i="8" a="1"/>
  <c r="I120" i="8" s="1"/>
  <c r="I117" i="8" a="1"/>
  <c r="I117" i="8" s="1"/>
  <c r="I140" i="8" a="1"/>
  <c r="I140" i="8" s="1"/>
  <c r="I135" i="8" a="1"/>
  <c r="I135" i="8" s="1"/>
  <c r="I147" i="8" a="1"/>
  <c r="I147" i="8" s="1"/>
  <c r="I130" i="8" a="1"/>
  <c r="I130" i="8" s="1"/>
  <c r="I132" i="8" a="1"/>
  <c r="I132" i="8" s="1"/>
  <c r="I153" i="8" a="1"/>
  <c r="I153" i="8" s="1"/>
  <c r="I127" i="8" a="1"/>
  <c r="I127" i="8" s="1"/>
  <c r="I122" i="8" a="1"/>
  <c r="I122" i="8" s="1"/>
  <c r="I144" i="8" a="1"/>
  <c r="I144" i="8" s="1"/>
  <c r="I109" i="8" a="1"/>
  <c r="I109" i="8" s="1"/>
  <c r="I129" i="8" a="1"/>
  <c r="I129" i="8" s="1"/>
  <c r="I136" i="8" a="1"/>
  <c r="I136" i="8" s="1"/>
  <c r="I133" i="8" a="1"/>
  <c r="I133" i="8" s="1"/>
  <c r="I141" i="8" a="1"/>
  <c r="I141" i="8" s="1"/>
  <c r="I110" i="8" a="1"/>
  <c r="I110" i="8" s="1"/>
  <c r="I142" i="8" a="1"/>
  <c r="I142" i="8" s="1"/>
  <c r="I155" i="8" a="1"/>
  <c r="I155" i="8" s="1"/>
  <c r="I111" i="8" a="1"/>
  <c r="I111" i="8" s="1"/>
  <c r="I152" i="8" a="1"/>
  <c r="I152" i="8" s="1"/>
  <c r="I139" i="8" a="1"/>
  <c r="I139" i="8" s="1"/>
  <c r="I137" i="8" a="1"/>
  <c r="I137" i="8" s="1"/>
  <c r="I143" i="8" a="1"/>
  <c r="I143" i="8" s="1"/>
  <c r="I154" i="8" a="1"/>
  <c r="I154" i="8" s="1"/>
  <c r="I124" i="8" a="1"/>
  <c r="I124" i="8" s="1"/>
  <c r="I119" i="8" a="1"/>
  <c r="I119" i="8" s="1"/>
  <c r="I145" i="8" a="1"/>
  <c r="I145" i="8" s="1"/>
  <c r="I125" i="8" a="1"/>
  <c r="I125" i="8" s="1"/>
  <c r="I150" i="8" a="1"/>
  <c r="I150" i="8" s="1"/>
  <c r="I113" i="8" a="1"/>
  <c r="I113" i="8" s="1"/>
  <c r="I128" i="8" a="1"/>
  <c r="I128" i="8" s="1"/>
  <c r="I116" i="8" a="1"/>
  <c r="I116" i="8" s="1"/>
  <c r="I149" i="8" a="1"/>
  <c r="I149" i="8" s="1"/>
  <c r="I151" i="8" a="1"/>
  <c r="I151" i="8" s="1"/>
  <c r="I121" i="8" a="1"/>
  <c r="I121" i="8" s="1"/>
  <c r="O171" i="8" a="1"/>
  <c r="O171" i="8" s="1"/>
  <c r="O187" i="8" a="1"/>
  <c r="O187" i="8" s="1"/>
  <c r="O200" i="8" a="1"/>
  <c r="O200" i="8" s="1"/>
  <c r="O194" i="8" a="1"/>
  <c r="O194" i="8" s="1"/>
  <c r="O209" i="8" a="1"/>
  <c r="O209" i="8" s="1"/>
  <c r="O189" i="8" a="1"/>
  <c r="O189" i="8" s="1"/>
  <c r="O175" i="8" a="1"/>
  <c r="O175" i="8" s="1"/>
  <c r="O186" i="8" a="1"/>
  <c r="O186" i="8" s="1"/>
  <c r="O196" i="8" a="1"/>
  <c r="O196" i="8" s="1"/>
  <c r="O211" i="8" a="1"/>
  <c r="O211" i="8" s="1"/>
  <c r="O206" i="8" a="1"/>
  <c r="O206" i="8" s="1"/>
  <c r="O191" i="8" a="1"/>
  <c r="O191" i="8" s="1"/>
  <c r="O198" i="8" a="1"/>
  <c r="O198" i="8" s="1"/>
  <c r="O185" i="8" a="1"/>
  <c r="O185" i="8" s="1"/>
  <c r="O178" i="8" a="1"/>
  <c r="O178" i="8" s="1"/>
  <c r="O173" i="8" a="1"/>
  <c r="O173" i="8" s="1"/>
  <c r="O169" i="8" a="1"/>
  <c r="O169" i="8" s="1"/>
  <c r="O183" i="8" a="1"/>
  <c r="O183" i="8" s="1"/>
  <c r="O201" i="8" a="1"/>
  <c r="O201" i="8" s="1"/>
  <c r="O205" i="8" a="1"/>
  <c r="O205" i="8" s="1"/>
  <c r="O164" i="8" a="1"/>
  <c r="O164" i="8" s="1"/>
  <c r="O199" i="8" a="1"/>
  <c r="O199" i="8" s="1"/>
  <c r="O180" i="8" a="1"/>
  <c r="O180" i="8" s="1"/>
  <c r="O172" i="8" a="1"/>
  <c r="O172" i="8" s="1"/>
  <c r="O188" i="8" a="1"/>
  <c r="O188" i="8" s="1"/>
  <c r="O165" i="8" a="1"/>
  <c r="O165" i="8" s="1"/>
  <c r="O179" i="8" a="1"/>
  <c r="O179" i="8" s="1"/>
  <c r="O195" i="8" a="1"/>
  <c r="O195" i="8" s="1"/>
  <c r="O202" i="8" a="1"/>
  <c r="O202" i="8" s="1"/>
  <c r="O168" i="8" a="1"/>
  <c r="O168" i="8" s="1"/>
  <c r="O190" i="8" a="1"/>
  <c r="O190" i="8" s="1"/>
  <c r="O207" i="8" a="1"/>
  <c r="O207" i="8" s="1"/>
  <c r="O167" i="8" a="1"/>
  <c r="O167" i="8" s="1"/>
  <c r="O170" i="8" a="1"/>
  <c r="O170" i="8" s="1"/>
  <c r="O181" i="8" a="1"/>
  <c r="O181" i="8" s="1"/>
  <c r="O203" i="8" a="1"/>
  <c r="O203" i="8" s="1"/>
  <c r="O192" i="8" a="1"/>
  <c r="O192" i="8" s="1"/>
  <c r="O204" i="8" a="1"/>
  <c r="O204" i="8" s="1"/>
  <c r="O208" i="8" a="1"/>
  <c r="O208" i="8" s="1"/>
  <c r="O197" i="8" a="1"/>
  <c r="O197" i="8" s="1"/>
  <c r="O177" i="8" a="1"/>
  <c r="O177" i="8" s="1"/>
  <c r="O184" i="8" a="1"/>
  <c r="O184" i="8" s="1"/>
  <c r="O176" i="8" a="1"/>
  <c r="O176" i="8" s="1"/>
  <c r="O210" i="8" a="1"/>
  <c r="O210" i="8" s="1"/>
  <c r="O193" i="8" a="1"/>
  <c r="O193" i="8" s="1"/>
  <c r="O166" i="8" a="1"/>
  <c r="O166" i="8" s="1"/>
  <c r="O182" i="8" a="1"/>
  <c r="O182" i="8" s="1"/>
  <c r="O174" i="8" a="1"/>
  <c r="O174" i="8" s="1"/>
  <c r="F167" i="8" a="1"/>
  <c r="F167" i="8" s="1"/>
  <c r="F204" i="8" a="1"/>
  <c r="F204" i="8" s="1"/>
  <c r="F203" i="8" a="1"/>
  <c r="F203" i="8" s="1"/>
  <c r="F202" i="8" a="1"/>
  <c r="F202" i="8" s="1"/>
  <c r="F197" i="8" a="1"/>
  <c r="F197" i="8" s="1"/>
  <c r="F169" i="8" a="1"/>
  <c r="F169" i="8" s="1"/>
  <c r="F187" i="8" a="1"/>
  <c r="F187" i="8" s="1"/>
  <c r="F178" i="8" a="1"/>
  <c r="F178" i="8" s="1"/>
  <c r="F168" i="8" a="1"/>
  <c r="F168" i="8" s="1"/>
  <c r="F208" i="8" a="1"/>
  <c r="F208" i="8" s="1"/>
  <c r="F179" i="8" a="1"/>
  <c r="F179" i="8" s="1"/>
  <c r="F206" i="8" a="1"/>
  <c r="F206" i="8" s="1"/>
  <c r="F176" i="8" a="1"/>
  <c r="F176" i="8" s="1"/>
  <c r="F174" i="8" a="1"/>
  <c r="F174" i="8" s="1"/>
  <c r="F211" i="8" a="1"/>
  <c r="F211" i="8" s="1"/>
  <c r="F166" i="8" a="1"/>
  <c r="F166" i="8" s="1"/>
  <c r="F180" i="8" a="1"/>
  <c r="F180" i="8" s="1"/>
  <c r="F200" i="8" a="1"/>
  <c r="F200" i="8" s="1"/>
  <c r="F199" i="8" a="1"/>
  <c r="F199" i="8" s="1"/>
  <c r="F170" i="8" a="1"/>
  <c r="F170" i="8" s="1"/>
  <c r="F195" i="8" a="1"/>
  <c r="F195" i="8" s="1"/>
  <c r="F188" i="8" a="1"/>
  <c r="F188" i="8" s="1"/>
  <c r="F201" i="8" a="1"/>
  <c r="F201" i="8" s="1"/>
  <c r="F198" i="8" a="1"/>
  <c r="F198" i="8" s="1"/>
  <c r="F207" i="8" a="1"/>
  <c r="F207" i="8" s="1"/>
  <c r="F183" i="8" a="1"/>
  <c r="F183" i="8" s="1"/>
  <c r="F196" i="8" a="1"/>
  <c r="F196" i="8" s="1"/>
  <c r="F172" i="8" a="1"/>
  <c r="F172" i="8" s="1"/>
  <c r="F185" i="8" a="1"/>
  <c r="F185" i="8" s="1"/>
  <c r="F186" i="8" a="1"/>
  <c r="F186" i="8" s="1"/>
  <c r="F193" i="8" a="1"/>
  <c r="F193" i="8" s="1"/>
  <c r="F177" i="8" a="1"/>
  <c r="F177" i="8" s="1"/>
  <c r="F173" i="8" a="1"/>
  <c r="F173" i="8" s="1"/>
  <c r="F175" i="8" a="1"/>
  <c r="F175" i="8" s="1"/>
  <c r="F182" i="8" a="1"/>
  <c r="F182" i="8" s="1"/>
  <c r="F192" i="8" a="1"/>
  <c r="F192" i="8" s="1"/>
  <c r="F164" i="8" a="1"/>
  <c r="F164" i="8" s="1"/>
  <c r="F190" i="8" a="1"/>
  <c r="F190" i="8" s="1"/>
  <c r="F209" i="8" a="1"/>
  <c r="F209" i="8" s="1"/>
  <c r="F171" i="8" a="1"/>
  <c r="F171" i="8" s="1"/>
  <c r="F210" i="8" a="1"/>
  <c r="F210" i="8" s="1"/>
  <c r="F205" i="8" a="1"/>
  <c r="F205" i="8" s="1"/>
  <c r="F181" i="8" a="1"/>
  <c r="F181" i="8" s="1"/>
  <c r="F189" i="8" a="1"/>
  <c r="F189" i="8" s="1"/>
  <c r="F191" i="8" a="1"/>
  <c r="F191" i="8" s="1"/>
  <c r="F194" i="8" a="1"/>
  <c r="F194" i="8" s="1"/>
  <c r="F184" i="8" a="1"/>
  <c r="F184" i="8" s="1"/>
  <c r="F165" i="8" a="1"/>
  <c r="F165" i="8" s="1"/>
  <c r="O242" i="8" a="1"/>
  <c r="O242" i="8" s="1"/>
  <c r="O222" i="8" a="1"/>
  <c r="O222" i="8" s="1"/>
  <c r="O248" i="8" a="1"/>
  <c r="O248" i="8" s="1"/>
  <c r="O220" i="8" a="1"/>
  <c r="O220" i="8" s="1"/>
  <c r="O251" i="8" a="1"/>
  <c r="O251" i="8" s="1"/>
  <c r="O249" i="8" a="1"/>
  <c r="O249" i="8" s="1"/>
  <c r="O233" i="8" a="1"/>
  <c r="O233" i="8" s="1"/>
  <c r="O259" i="8" a="1"/>
  <c r="O259" i="8" s="1"/>
  <c r="O231" i="8" a="1"/>
  <c r="O231" i="8" s="1"/>
  <c r="O237" i="8" a="1"/>
  <c r="O237" i="8" s="1"/>
  <c r="O263" i="8" a="1"/>
  <c r="O263" i="8" s="1"/>
  <c r="O255" i="8" a="1"/>
  <c r="O255" i="8" s="1"/>
  <c r="O219" i="8" a="1"/>
  <c r="O219" i="8" s="1"/>
  <c r="O234" i="8" a="1"/>
  <c r="O234" i="8" s="1"/>
  <c r="O265" i="8" a="1"/>
  <c r="O265" i="8" s="1"/>
  <c r="O260" i="8" a="1"/>
  <c r="O260" i="8" s="1"/>
  <c r="O250" i="8" a="1"/>
  <c r="O250" i="8" s="1"/>
  <c r="O245" i="8" a="1"/>
  <c r="O245" i="8" s="1"/>
  <c r="O227" i="8" a="1"/>
  <c r="O227" i="8" s="1"/>
  <c r="O264" i="8" a="1"/>
  <c r="O264" i="8" s="1"/>
  <c r="O230" i="8" a="1"/>
  <c r="O230" i="8" s="1"/>
  <c r="O256" i="8" a="1"/>
  <c r="O256" i="8" s="1"/>
  <c r="O240" i="8" a="1"/>
  <c r="O240" i="8" s="1"/>
  <c r="O266" i="8" a="1"/>
  <c r="O266" i="8" s="1"/>
  <c r="O258" i="8" a="1"/>
  <c r="O258" i="8" s="1"/>
  <c r="O253" i="8" a="1"/>
  <c r="O253" i="8" s="1"/>
  <c r="O262" i="8" a="1"/>
  <c r="O262" i="8" s="1"/>
  <c r="O238" i="8" a="1"/>
  <c r="O238" i="8" s="1"/>
  <c r="O232" i="8" a="1"/>
  <c r="O232" i="8" s="1"/>
  <c r="O246" i="8" a="1"/>
  <c r="O246" i="8" s="1"/>
  <c r="O225" i="8" a="1"/>
  <c r="O225" i="8" s="1"/>
  <c r="O261" i="8" a="1"/>
  <c r="O261" i="8" s="1"/>
  <c r="O241" i="8" a="1"/>
  <c r="O241" i="8" s="1"/>
  <c r="O239" i="8" a="1"/>
  <c r="O239" i="8" s="1"/>
  <c r="O244" i="8" a="1"/>
  <c r="O244" i="8" s="1"/>
  <c r="O236" i="8" a="1"/>
  <c r="O236" i="8" s="1"/>
  <c r="O235" i="8" a="1"/>
  <c r="O235" i="8" s="1"/>
  <c r="O224" i="8" a="1"/>
  <c r="O224" i="8" s="1"/>
  <c r="O243" i="8" a="1"/>
  <c r="O243" i="8" s="1"/>
  <c r="O229" i="8" a="1"/>
  <c r="O229" i="8" s="1"/>
  <c r="O228" i="8" a="1"/>
  <c r="O228" i="8" s="1"/>
  <c r="O223" i="8" a="1"/>
  <c r="O223" i="8" s="1"/>
  <c r="O257" i="8" a="1"/>
  <c r="O257" i="8" s="1"/>
  <c r="O221" i="8" a="1"/>
  <c r="O221" i="8" s="1"/>
  <c r="O252" i="8" a="1"/>
  <c r="O252" i="8" s="1"/>
  <c r="O247" i="8" a="1"/>
  <c r="O247" i="8" s="1"/>
  <c r="O254" i="8" a="1"/>
  <c r="O254" i="8" s="1"/>
  <c r="O226" i="8" a="1"/>
  <c r="O226" i="8" s="1"/>
  <c r="P138" i="8" a="1"/>
  <c r="P138" i="8" s="1"/>
  <c r="P123" i="8" a="1"/>
  <c r="P123" i="8" s="1"/>
  <c r="P144" i="8" a="1"/>
  <c r="P144" i="8" s="1"/>
  <c r="P134" i="8" a="1"/>
  <c r="P134" i="8" s="1"/>
  <c r="P124" i="8" a="1"/>
  <c r="P124" i="8" s="1"/>
  <c r="P145" i="8" a="1"/>
  <c r="P145" i="8" s="1"/>
  <c r="P130" i="8" a="1"/>
  <c r="P130" i="8" s="1"/>
  <c r="P120" i="8" a="1"/>
  <c r="P120" i="8" s="1"/>
  <c r="P141" i="8" a="1"/>
  <c r="P141" i="8" s="1"/>
  <c r="P126" i="8" a="1"/>
  <c r="P126" i="8" s="1"/>
  <c r="P137" i="8" a="1"/>
  <c r="P137" i="8" s="1"/>
  <c r="P111" i="8" a="1"/>
  <c r="P111" i="8" s="1"/>
  <c r="P154" i="8" a="1"/>
  <c r="P154" i="8" s="1"/>
  <c r="P128" i="8" a="1"/>
  <c r="P128" i="8" s="1"/>
  <c r="P149" i="8" a="1"/>
  <c r="P149" i="8" s="1"/>
  <c r="P150" i="8" a="1"/>
  <c r="P150" i="8" s="1"/>
  <c r="P129" i="8" a="1"/>
  <c r="P129" i="8" s="1"/>
  <c r="P151" i="8" a="1"/>
  <c r="P151" i="8" s="1"/>
  <c r="P146" i="8" a="1"/>
  <c r="P146" i="8" s="1"/>
  <c r="P125" i="8" a="1"/>
  <c r="P125" i="8" s="1"/>
  <c r="P147" i="8" a="1"/>
  <c r="P147" i="8" s="1"/>
  <c r="P142" i="8" a="1"/>
  <c r="P142" i="8" s="1"/>
  <c r="P132" i="8" a="1"/>
  <c r="P132" i="8" s="1"/>
  <c r="P153" i="8" a="1"/>
  <c r="P153" i="8" s="1"/>
  <c r="P139" i="8" a="1"/>
  <c r="P139" i="8" s="1"/>
  <c r="P113" i="8" a="1"/>
  <c r="P113" i="8" s="1"/>
  <c r="P127" i="8" a="1"/>
  <c r="P127" i="8" s="1"/>
  <c r="P116" i="8" a="1"/>
  <c r="P116" i="8" s="1"/>
  <c r="P112" i="8" a="1"/>
  <c r="P112" i="8" s="1"/>
  <c r="P115" i="8" a="1"/>
  <c r="P115" i="8" s="1"/>
  <c r="P152" i="8" a="1"/>
  <c r="P152" i="8" s="1"/>
  <c r="P119" i="8" a="1"/>
  <c r="P119" i="8" s="1"/>
  <c r="P156" i="8" a="1"/>
  <c r="P156" i="8" s="1"/>
  <c r="P140" i="8" a="1"/>
  <c r="P140" i="8" s="1"/>
  <c r="P109" i="8" a="1"/>
  <c r="P109" i="8" s="1"/>
  <c r="P135" i="8" a="1"/>
  <c r="P135" i="8" s="1"/>
  <c r="P148" i="8" a="1"/>
  <c r="P148" i="8" s="1"/>
  <c r="P133" i="8" a="1"/>
  <c r="P133" i="8" s="1"/>
  <c r="P136" i="8" a="1"/>
  <c r="P136" i="8" s="1"/>
  <c r="P155" i="8" a="1"/>
  <c r="P155" i="8" s="1"/>
  <c r="P110" i="8" a="1"/>
  <c r="P110" i="8" s="1"/>
  <c r="P118" i="8" a="1"/>
  <c r="P118" i="8" s="1"/>
  <c r="P122" i="8" a="1"/>
  <c r="P122" i="8" s="1"/>
  <c r="P121" i="8" a="1"/>
  <c r="P121" i="8" s="1"/>
  <c r="P117" i="8" a="1"/>
  <c r="P117" i="8" s="1"/>
  <c r="P143" i="8" a="1"/>
  <c r="P143" i="8" s="1"/>
  <c r="P131" i="8" a="1"/>
  <c r="P131" i="8" s="1"/>
  <c r="P114" i="8" a="1"/>
  <c r="P114" i="8" s="1"/>
  <c r="O63" i="8" a="1"/>
  <c r="O63" i="8" s="1"/>
  <c r="O58" i="8" a="1"/>
  <c r="O58" i="8" s="1"/>
  <c r="O97" i="8" a="1"/>
  <c r="O97" i="8" s="1"/>
  <c r="O72" i="8" a="1"/>
  <c r="O72" i="8" s="1"/>
  <c r="O90" i="8" a="1"/>
  <c r="O90" i="8" s="1"/>
  <c r="O65" i="8" a="1"/>
  <c r="O65" i="8" s="1"/>
  <c r="O62" i="8" a="1"/>
  <c r="O62" i="8" s="1"/>
  <c r="O79" i="8" a="1"/>
  <c r="O79" i="8" s="1"/>
  <c r="O96" i="8" a="1"/>
  <c r="O96" i="8" s="1"/>
  <c r="O93" i="8" a="1"/>
  <c r="O93" i="8" s="1"/>
  <c r="O68" i="8" a="1"/>
  <c r="O68" i="8" s="1"/>
  <c r="O86" i="8" a="1"/>
  <c r="O86" i="8" s="1"/>
  <c r="O83" i="8" a="1"/>
  <c r="O83" i="8" s="1"/>
  <c r="O100" i="8" a="1"/>
  <c r="O100" i="8" s="1"/>
  <c r="O55" i="8" a="1"/>
  <c r="O55" i="8" s="1"/>
  <c r="O89" i="8" a="1"/>
  <c r="O89" i="8" s="1"/>
  <c r="O70" i="8" a="1"/>
  <c r="O70" i="8" s="1"/>
  <c r="O87" i="8" a="1"/>
  <c r="O87" i="8" s="1"/>
  <c r="O57" i="8" a="1"/>
  <c r="O57" i="8" s="1"/>
  <c r="O59" i="8" a="1"/>
  <c r="O59" i="8" s="1"/>
  <c r="O76" i="8" a="1"/>
  <c r="O76" i="8" s="1"/>
  <c r="O94" i="8" a="1"/>
  <c r="O94" i="8" s="1"/>
  <c r="O85" i="8" a="1"/>
  <c r="O85" i="8" s="1"/>
  <c r="O66" i="8" a="1"/>
  <c r="O66" i="8" s="1"/>
  <c r="O60" i="8" a="1"/>
  <c r="O60" i="8" s="1"/>
  <c r="O69" i="8" a="1"/>
  <c r="O69" i="8" s="1"/>
  <c r="O61" i="8" a="1"/>
  <c r="O61" i="8" s="1"/>
  <c r="O78" i="8" a="1"/>
  <c r="O78" i="8" s="1"/>
  <c r="O75" i="8" a="1"/>
  <c r="O75" i="8" s="1"/>
  <c r="O82" i="8" a="1"/>
  <c r="O82" i="8" s="1"/>
  <c r="O99" i="8" a="1"/>
  <c r="O99" i="8" s="1"/>
  <c r="O101" i="8" a="1"/>
  <c r="O101" i="8" s="1"/>
  <c r="O92" i="8" a="1"/>
  <c r="O92" i="8" s="1"/>
  <c r="O64" i="8" a="1"/>
  <c r="O64" i="8" s="1"/>
  <c r="O71" i="8" a="1"/>
  <c r="O71" i="8" s="1"/>
  <c r="O98" i="8" a="1"/>
  <c r="O98" i="8" s="1"/>
  <c r="O95" i="8" a="1"/>
  <c r="O95" i="8" s="1"/>
  <c r="O81" i="8" a="1"/>
  <c r="O81" i="8" s="1"/>
  <c r="O56" i="8" a="1"/>
  <c r="O56" i="8" s="1"/>
  <c r="O74" i="8" a="1"/>
  <c r="O74" i="8" s="1"/>
  <c r="O91" i="8" a="1"/>
  <c r="O91" i="8" s="1"/>
  <c r="O73" i="8" a="1"/>
  <c r="O73" i="8" s="1"/>
  <c r="O77" i="8" a="1"/>
  <c r="O77" i="8" s="1"/>
  <c r="O80" i="8" a="1"/>
  <c r="O80" i="8" s="1"/>
  <c r="O67" i="8" a="1"/>
  <c r="O67" i="8" s="1"/>
  <c r="O84" i="8" a="1"/>
  <c r="O84" i="8" s="1"/>
  <c r="O102" i="8" a="1"/>
  <c r="O102" i="8" s="1"/>
  <c r="O88" i="8" a="1"/>
  <c r="O88" i="8" s="1"/>
  <c r="S78" i="8" a="1"/>
  <c r="S78" i="8" s="1"/>
  <c r="S74" i="8" a="1"/>
  <c r="S74" i="8" s="1"/>
  <c r="S96" i="8" a="1"/>
  <c r="S96" i="8" s="1"/>
  <c r="S93" i="8" a="1"/>
  <c r="S93" i="8" s="1"/>
  <c r="S61" i="8" a="1"/>
  <c r="S61" i="8" s="1"/>
  <c r="S71" i="8" a="1"/>
  <c r="S71" i="8" s="1"/>
  <c r="S55" i="8" a="1"/>
  <c r="S55" i="8" s="1"/>
  <c r="S69" i="8" a="1"/>
  <c r="S69" i="8" s="1"/>
  <c r="S63" i="8" a="1"/>
  <c r="S63" i="8" s="1"/>
  <c r="S58" i="8" a="1"/>
  <c r="S58" i="8" s="1"/>
  <c r="S94" i="8" a="1"/>
  <c r="S94" i="8" s="1"/>
  <c r="S83" i="8" a="1"/>
  <c r="S83" i="8" s="1"/>
  <c r="S85" i="8" a="1"/>
  <c r="S85" i="8" s="1"/>
  <c r="S62" i="8" a="1"/>
  <c r="S62" i="8" s="1"/>
  <c r="S70" i="8" a="1"/>
  <c r="S70" i="8" s="1"/>
  <c r="S95" i="8" a="1"/>
  <c r="S95" i="8" s="1"/>
  <c r="S66" i="8" a="1"/>
  <c r="S66" i="8" s="1"/>
  <c r="S79" i="8" a="1"/>
  <c r="S79" i="8" s="1"/>
  <c r="S87" i="8" a="1"/>
  <c r="S87" i="8" s="1"/>
  <c r="S81" i="8" a="1"/>
  <c r="S81" i="8" s="1"/>
  <c r="S91" i="8" a="1"/>
  <c r="S91" i="8" s="1"/>
  <c r="S57" i="8" a="1"/>
  <c r="S57" i="8" s="1"/>
  <c r="S67" i="8" a="1"/>
  <c r="S67" i="8" s="1"/>
  <c r="S75" i="8" a="1"/>
  <c r="S75" i="8" s="1"/>
  <c r="S60" i="8" a="1"/>
  <c r="S60" i="8" s="1"/>
  <c r="S98" i="8" a="1"/>
  <c r="S98" i="8" s="1"/>
  <c r="S101" i="8" a="1"/>
  <c r="S101" i="8" s="1"/>
  <c r="S80" i="8" a="1"/>
  <c r="S80" i="8" s="1"/>
  <c r="S100" i="8" a="1"/>
  <c r="S100" i="8" s="1"/>
  <c r="S86" i="8" a="1"/>
  <c r="S86" i="8" s="1"/>
  <c r="S99" i="8" a="1"/>
  <c r="S99" i="8" s="1"/>
  <c r="S65" i="8" a="1"/>
  <c r="S65" i="8" s="1"/>
  <c r="S89" i="8" a="1"/>
  <c r="S89" i="8" s="1"/>
  <c r="S84" i="8" a="1"/>
  <c r="S84" i="8" s="1"/>
  <c r="S92" i="8" a="1"/>
  <c r="S92" i="8" s="1"/>
  <c r="S76" i="8" a="1"/>
  <c r="S76" i="8" s="1"/>
  <c r="S56" i="8" a="1"/>
  <c r="S56" i="8" s="1"/>
  <c r="S64" i="8" a="1"/>
  <c r="S64" i="8" s="1"/>
  <c r="S72" i="8" a="1"/>
  <c r="S72" i="8" s="1"/>
  <c r="S77" i="8" a="1"/>
  <c r="S77" i="8" s="1"/>
  <c r="S59" i="8" a="1"/>
  <c r="S59" i="8" s="1"/>
  <c r="S102" i="8" a="1"/>
  <c r="S102" i="8" s="1"/>
  <c r="S73" i="8" a="1"/>
  <c r="S73" i="8" s="1"/>
  <c r="S97" i="8" a="1"/>
  <c r="S97" i="8" s="1"/>
  <c r="S88" i="8" a="1"/>
  <c r="S88" i="8" s="1"/>
  <c r="S68" i="8" a="1"/>
  <c r="S68" i="8" s="1"/>
  <c r="S82" i="8" a="1"/>
  <c r="S82" i="8" s="1"/>
  <c r="S90" i="8" a="1"/>
  <c r="S90" i="8" s="1"/>
  <c r="BB250" i="8" a="1"/>
  <c r="BB250" i="8" s="1"/>
  <c r="BB236" i="8" a="1"/>
  <c r="BB236" i="8" s="1"/>
  <c r="BB261" i="8" a="1"/>
  <c r="BB261" i="8" s="1"/>
  <c r="BB239" i="8" a="1"/>
  <c r="BB239" i="8" s="1"/>
  <c r="BB264" i="8" a="1"/>
  <c r="BB264" i="8" s="1"/>
  <c r="BB235" i="8" a="1"/>
  <c r="BB235" i="8" s="1"/>
  <c r="BB225" i="8" a="1"/>
  <c r="BB225" i="8" s="1"/>
  <c r="BB263" i="8" a="1"/>
  <c r="BB263" i="8" s="1"/>
  <c r="BB256" i="8" a="1"/>
  <c r="BB256" i="8" s="1"/>
  <c r="BB265" i="8" a="1"/>
  <c r="BB265" i="8" s="1"/>
  <c r="BB243" i="8" a="1"/>
  <c r="BB243" i="8" s="1"/>
  <c r="BB258" i="8" a="1"/>
  <c r="BB258" i="8" s="1"/>
  <c r="BB244" i="8" a="1"/>
  <c r="BB244" i="8" s="1"/>
  <c r="BB237" i="8" a="1"/>
  <c r="BB237" i="8" s="1"/>
  <c r="BB230" i="8" a="1"/>
  <c r="BB230" i="8" s="1"/>
  <c r="BB220" i="8" a="1"/>
  <c r="BB220" i="8" s="1"/>
  <c r="BB238" i="8" a="1"/>
  <c r="BB238" i="8" s="1"/>
  <c r="BB231" i="8" a="1"/>
  <c r="BB231" i="8" s="1"/>
  <c r="BB226" i="8" a="1"/>
  <c r="BB226" i="8" s="1"/>
  <c r="BB257" i="8" a="1"/>
  <c r="BB257" i="8" s="1"/>
  <c r="BB241" i="8" a="1"/>
  <c r="BB241" i="8" s="1"/>
  <c r="BB251" i="8" a="1"/>
  <c r="BB251" i="8" s="1"/>
  <c r="BB224" i="8" a="1"/>
  <c r="BB224" i="8" s="1"/>
  <c r="BB247" i="8" a="1"/>
  <c r="BB247" i="8" s="1"/>
  <c r="BB249" i="8" a="1"/>
  <c r="BB249" i="8" s="1"/>
  <c r="BB242" i="8" a="1"/>
  <c r="BB242" i="8" s="1"/>
  <c r="BB260" i="8" a="1"/>
  <c r="BB260" i="8" s="1"/>
  <c r="BB255" i="8" a="1"/>
  <c r="BB255" i="8" s="1"/>
  <c r="BB259" i="8" a="1"/>
  <c r="BB259" i="8" s="1"/>
  <c r="BB221" i="8" a="1"/>
  <c r="BB221" i="8" s="1"/>
  <c r="BB266" i="8" a="1"/>
  <c r="BB266" i="8" s="1"/>
  <c r="BB223" i="8" a="1"/>
  <c r="BB223" i="8" s="1"/>
  <c r="BB246" i="8" a="1"/>
  <c r="BB246" i="8" s="1"/>
  <c r="BB222" i="8" a="1"/>
  <c r="BB222" i="8" s="1"/>
  <c r="BB245" i="8" a="1"/>
  <c r="BB245" i="8" s="1"/>
  <c r="BB240" i="8" a="1"/>
  <c r="BB240" i="8" s="1"/>
  <c r="BB234" i="8" a="1"/>
  <c r="BB234" i="8" s="1"/>
  <c r="BB252" i="8" a="1"/>
  <c r="BB252" i="8" s="1"/>
  <c r="BB262" i="8" a="1"/>
  <c r="BB262" i="8" s="1"/>
  <c r="BB232" i="8" a="1"/>
  <c r="BB232" i="8" s="1"/>
  <c r="BB229" i="8" a="1"/>
  <c r="BB229" i="8" s="1"/>
  <c r="BB248" i="8" a="1"/>
  <c r="BB248" i="8" s="1"/>
  <c r="BB227" i="8" a="1"/>
  <c r="BB227" i="8" s="1"/>
  <c r="BB254" i="8" a="1"/>
  <c r="BB254" i="8" s="1"/>
  <c r="BB219" i="8" a="1"/>
  <c r="BB219" i="8" s="1"/>
  <c r="BB233" i="8" a="1"/>
  <c r="BB233" i="8" s="1"/>
  <c r="BB228" i="8" a="1"/>
  <c r="BB228" i="8" s="1"/>
  <c r="BB253" i="8" a="1"/>
  <c r="BB253" i="8" s="1"/>
  <c r="BM227" i="8" a="1"/>
  <c r="BM227" i="8" s="1"/>
  <c r="BM242" i="8" a="1"/>
  <c r="BM242" i="8" s="1"/>
  <c r="BM228" i="8" a="1"/>
  <c r="BM228" i="8" s="1"/>
  <c r="BM244" i="8" a="1"/>
  <c r="BM244" i="8" s="1"/>
  <c r="BM223" i="8" a="1"/>
  <c r="BM223" i="8" s="1"/>
  <c r="BM247" i="8" a="1"/>
  <c r="BM247" i="8" s="1"/>
  <c r="BM263" i="8" a="1"/>
  <c r="BM263" i="8" s="1"/>
  <c r="BM256" i="8" a="1"/>
  <c r="BM256" i="8" s="1"/>
  <c r="BM257" i="8" a="1"/>
  <c r="BM257" i="8" s="1"/>
  <c r="BM243" i="8" a="1"/>
  <c r="BM243" i="8" s="1"/>
  <c r="BM229" i="8" a="1"/>
  <c r="BM229" i="8" s="1"/>
  <c r="BM261" i="8" a="1"/>
  <c r="BM261" i="8" s="1"/>
  <c r="BM264" i="8" a="1"/>
  <c r="BM264" i="8" s="1"/>
  <c r="BM236" i="8" a="1"/>
  <c r="BM236" i="8" s="1"/>
  <c r="BM230" i="8" a="1"/>
  <c r="BM230" i="8" s="1"/>
  <c r="BM224" i="8" a="1"/>
  <c r="BM224" i="8" s="1"/>
  <c r="BM262" i="8" a="1"/>
  <c r="BM262" i="8" s="1"/>
  <c r="BM233" i="8" a="1"/>
  <c r="BM233" i="8" s="1"/>
  <c r="BM265" i="8" a="1"/>
  <c r="BM265" i="8" s="1"/>
  <c r="BM251" i="8" a="1"/>
  <c r="BM251" i="8" s="1"/>
  <c r="BM237" i="8" a="1"/>
  <c r="BM237" i="8" s="1"/>
  <c r="BM231" i="8" a="1"/>
  <c r="BM231" i="8" s="1"/>
  <c r="BM221" i="8" a="1"/>
  <c r="BM221" i="8" s="1"/>
  <c r="BM245" i="8" a="1"/>
  <c r="BM245" i="8" s="1"/>
  <c r="BM254" i="8" a="1"/>
  <c r="BM254" i="8" s="1"/>
  <c r="BM248" i="8" a="1"/>
  <c r="BM248" i="8" s="1"/>
  <c r="BM241" i="8" a="1"/>
  <c r="BM241" i="8" s="1"/>
  <c r="BM220" i="8" a="1"/>
  <c r="BM220" i="8" s="1"/>
  <c r="BM253" i="8" a="1"/>
  <c r="BM253" i="8" s="1"/>
  <c r="BM232" i="8" a="1"/>
  <c r="BM232" i="8" s="1"/>
  <c r="BM249" i="8" a="1"/>
  <c r="BM249" i="8" s="1"/>
  <c r="BM225" i="8" a="1"/>
  <c r="BM225" i="8" s="1"/>
  <c r="BM238" i="8" a="1"/>
  <c r="BM238" i="8" s="1"/>
  <c r="BM234" i="8" a="1"/>
  <c r="BM234" i="8" s="1"/>
  <c r="BM235" i="8" a="1"/>
  <c r="BM235" i="8" s="1"/>
  <c r="BM246" i="8" a="1"/>
  <c r="BM246" i="8" s="1"/>
  <c r="BM258" i="8" a="1"/>
  <c r="BM258" i="8" s="1"/>
  <c r="BM239" i="8" a="1"/>
  <c r="BM239" i="8" s="1"/>
  <c r="BM266" i="8" a="1"/>
  <c r="BM266" i="8" s="1"/>
  <c r="BM255" i="8" a="1"/>
  <c r="BM255" i="8" s="1"/>
  <c r="BM226" i="8" a="1"/>
  <c r="BM226" i="8" s="1"/>
  <c r="BM259" i="8" a="1"/>
  <c r="BM259" i="8" s="1"/>
  <c r="BM219" i="8" a="1"/>
  <c r="BM219" i="8" s="1"/>
  <c r="BM222" i="8" a="1"/>
  <c r="BM222" i="8" s="1"/>
  <c r="BM260" i="8" a="1"/>
  <c r="BM260" i="8" s="1"/>
  <c r="BM250" i="8" a="1"/>
  <c r="BM250" i="8" s="1"/>
  <c r="BM240" i="8" a="1"/>
  <c r="BM240" i="8" s="1"/>
  <c r="BM252" i="8" a="1"/>
  <c r="BM252" i="8" s="1"/>
  <c r="AZ181" i="8" a="1"/>
  <c r="AZ181" i="8" s="1"/>
  <c r="AZ175" i="8" a="1"/>
  <c r="AZ175" i="8" s="1"/>
  <c r="AZ208" i="8" a="1"/>
  <c r="AZ208" i="8" s="1"/>
  <c r="AZ168" i="8" a="1"/>
  <c r="AZ168" i="8" s="1"/>
  <c r="AZ202" i="8" a="1"/>
  <c r="AZ202" i="8" s="1"/>
  <c r="AZ183" i="8" a="1"/>
  <c r="AZ183" i="8" s="1"/>
  <c r="AZ184" i="8" a="1"/>
  <c r="AZ184" i="8" s="1"/>
  <c r="AZ211" i="8" a="1"/>
  <c r="AZ211" i="8" s="1"/>
  <c r="AZ209" i="8" a="1"/>
  <c r="AZ209" i="8" s="1"/>
  <c r="AZ206" i="8" a="1"/>
  <c r="AZ206" i="8" s="1"/>
  <c r="AZ187" i="8" a="1"/>
  <c r="AZ187" i="8" s="1"/>
  <c r="AZ197" i="8" a="1"/>
  <c r="AZ197" i="8" s="1"/>
  <c r="AZ171" i="8" a="1"/>
  <c r="AZ171" i="8" s="1"/>
  <c r="AZ180" i="8" a="1"/>
  <c r="AZ180" i="8" s="1"/>
  <c r="AZ167" i="8" a="1"/>
  <c r="AZ167" i="8" s="1"/>
  <c r="AZ195" i="8" a="1"/>
  <c r="AZ195" i="8" s="1"/>
  <c r="AZ173" i="8" a="1"/>
  <c r="AZ173" i="8" s="1"/>
  <c r="AZ186" i="8" a="1"/>
  <c r="AZ186" i="8" s="1"/>
  <c r="AZ196" i="8" a="1"/>
  <c r="AZ196" i="8" s="1"/>
  <c r="AZ207" i="8" a="1"/>
  <c r="AZ207" i="8" s="1"/>
  <c r="AZ185" i="8" a="1"/>
  <c r="AZ185" i="8" s="1"/>
  <c r="AZ166" i="8" a="1"/>
  <c r="AZ166" i="8" s="1"/>
  <c r="AZ198" i="8" a="1"/>
  <c r="AZ198" i="8" s="1"/>
  <c r="AZ172" i="8" a="1"/>
  <c r="AZ172" i="8" s="1"/>
  <c r="AZ176" i="8" a="1"/>
  <c r="AZ176" i="8" s="1"/>
  <c r="AZ201" i="8" a="1"/>
  <c r="AZ201" i="8" s="1"/>
  <c r="AZ203" i="8" a="1"/>
  <c r="AZ203" i="8" s="1"/>
  <c r="AZ204" i="8" a="1"/>
  <c r="AZ204" i="8" s="1"/>
  <c r="AZ164" i="8" a="1"/>
  <c r="AZ164" i="8" s="1"/>
  <c r="AZ165" i="8" a="1"/>
  <c r="AZ165" i="8" s="1"/>
  <c r="AZ178" i="8" a="1"/>
  <c r="AZ178" i="8" s="1"/>
  <c r="AZ205" i="8" a="1"/>
  <c r="AZ205" i="8" s="1"/>
  <c r="AZ188" i="8" a="1"/>
  <c r="AZ188" i="8" s="1"/>
  <c r="AZ182" i="8" a="1"/>
  <c r="AZ182" i="8" s="1"/>
  <c r="AZ170" i="8" a="1"/>
  <c r="AZ170" i="8" s="1"/>
  <c r="AZ179" i="8" a="1"/>
  <c r="AZ179" i="8" s="1"/>
  <c r="AZ210" i="8" a="1"/>
  <c r="AZ210" i="8" s="1"/>
  <c r="AZ199" i="8" a="1"/>
  <c r="AZ199" i="8" s="1"/>
  <c r="AZ192" i="8" a="1"/>
  <c r="AZ192" i="8" s="1"/>
  <c r="AZ190" i="8" a="1"/>
  <c r="AZ190" i="8" s="1"/>
  <c r="AZ194" i="8" a="1"/>
  <c r="AZ194" i="8" s="1"/>
  <c r="AZ200" i="8" a="1"/>
  <c r="AZ200" i="8" s="1"/>
  <c r="AZ177" i="8" a="1"/>
  <c r="AZ177" i="8" s="1"/>
  <c r="AZ174" i="8" a="1"/>
  <c r="AZ174" i="8" s="1"/>
  <c r="AZ189" i="8" a="1"/>
  <c r="AZ189" i="8" s="1"/>
  <c r="AZ193" i="8" a="1"/>
  <c r="AZ193" i="8" s="1"/>
  <c r="AZ169" i="8" a="1"/>
  <c r="AZ169" i="8" s="1"/>
  <c r="AZ191" i="8" a="1"/>
  <c r="AZ191" i="8" s="1"/>
  <c r="BI176" i="8" a="1"/>
  <c r="BI176" i="8" s="1"/>
  <c r="BI180" i="8" a="1"/>
  <c r="BI180" i="8" s="1"/>
  <c r="BI165" i="8" a="1"/>
  <c r="BI165" i="8" s="1"/>
  <c r="BI172" i="8" a="1"/>
  <c r="BI172" i="8" s="1"/>
  <c r="BI202" i="8" a="1"/>
  <c r="BI202" i="8" s="1"/>
  <c r="BI167" i="8" a="1"/>
  <c r="BI167" i="8" s="1"/>
  <c r="BI173" i="8" a="1"/>
  <c r="BI173" i="8" s="1"/>
  <c r="BI186" i="8" a="1"/>
  <c r="BI186" i="8" s="1"/>
  <c r="BI196" i="8" a="1"/>
  <c r="BI196" i="8" s="1"/>
  <c r="BI181" i="8" a="1"/>
  <c r="BI181" i="8" s="1"/>
  <c r="BI170" i="8" a="1"/>
  <c r="BI170" i="8" s="1"/>
  <c r="BI171" i="8" a="1"/>
  <c r="BI171" i="8" s="1"/>
  <c r="BI199" i="8" a="1"/>
  <c r="BI199" i="8" s="1"/>
  <c r="BI192" i="8" a="1"/>
  <c r="BI192" i="8" s="1"/>
  <c r="BI182" i="8" a="1"/>
  <c r="BI182" i="8" s="1"/>
  <c r="BI190" i="8" a="1"/>
  <c r="BI190" i="8" s="1"/>
  <c r="BI184" i="8" a="1"/>
  <c r="BI184" i="8" s="1"/>
  <c r="BI211" i="8" a="1"/>
  <c r="BI211" i="8" s="1"/>
  <c r="BI189" i="8" a="1"/>
  <c r="BI189" i="8" s="1"/>
  <c r="BI177" i="8" a="1"/>
  <c r="BI177" i="8" s="1"/>
  <c r="BI195" i="8" a="1"/>
  <c r="BI195" i="8" s="1"/>
  <c r="BI175" i="8" a="1"/>
  <c r="BI175" i="8" s="1"/>
  <c r="BI208" i="8" a="1"/>
  <c r="BI208" i="8" s="1"/>
  <c r="BI179" i="8" a="1"/>
  <c r="BI179" i="8" s="1"/>
  <c r="BI191" i="8" a="1"/>
  <c r="BI191" i="8" s="1"/>
  <c r="BI203" i="8" a="1"/>
  <c r="BI203" i="8" s="1"/>
  <c r="BI169" i="8" a="1"/>
  <c r="BI169" i="8" s="1"/>
  <c r="BI206" i="8" a="1"/>
  <c r="BI206" i="8" s="1"/>
  <c r="BI164" i="8" a="1"/>
  <c r="BI164" i="8" s="1"/>
  <c r="BI200" i="8" a="1"/>
  <c r="BI200" i="8" s="1"/>
  <c r="BI166" i="8" a="1"/>
  <c r="BI166" i="8" s="1"/>
  <c r="BI198" i="8" a="1"/>
  <c r="BI198" i="8" s="1"/>
  <c r="BI197" i="8" a="1"/>
  <c r="BI197" i="8" s="1"/>
  <c r="BI174" i="8" a="1"/>
  <c r="BI174" i="8" s="1"/>
  <c r="BI194" i="8" a="1"/>
  <c r="BI194" i="8" s="1"/>
  <c r="BI205" i="8" a="1"/>
  <c r="BI205" i="8" s="1"/>
  <c r="BI188" i="8" a="1"/>
  <c r="BI188" i="8" s="1"/>
  <c r="BI207" i="8" a="1"/>
  <c r="BI207" i="8" s="1"/>
  <c r="BI185" i="8" a="1"/>
  <c r="BI185" i="8" s="1"/>
  <c r="BI193" i="8" a="1"/>
  <c r="BI193" i="8" s="1"/>
  <c r="BI210" i="8" a="1"/>
  <c r="BI210" i="8" s="1"/>
  <c r="BI201" i="8" a="1"/>
  <c r="BI201" i="8" s="1"/>
  <c r="BI168" i="8" a="1"/>
  <c r="BI168" i="8" s="1"/>
  <c r="BI183" i="8" a="1"/>
  <c r="BI183" i="8" s="1"/>
  <c r="BI204" i="8" a="1"/>
  <c r="BI204" i="8" s="1"/>
  <c r="BI178" i="8" a="1"/>
  <c r="BI178" i="8" s="1"/>
  <c r="BI209" i="8" a="1"/>
  <c r="BI209" i="8" s="1"/>
  <c r="BI187" i="8" a="1"/>
  <c r="BI187" i="8" s="1"/>
  <c r="BJ171" i="8" a="1"/>
  <c r="BJ171" i="8" s="1"/>
  <c r="BJ181" i="8" a="1"/>
  <c r="BJ181" i="8" s="1"/>
  <c r="BJ169" i="8" a="1"/>
  <c r="BJ169" i="8" s="1"/>
  <c r="BJ166" i="8" a="1"/>
  <c r="BJ166" i="8" s="1"/>
  <c r="BJ200" i="8" a="1"/>
  <c r="BJ200" i="8" s="1"/>
  <c r="BJ193" i="8" a="1"/>
  <c r="BJ193" i="8" s="1"/>
  <c r="BJ185" i="8" a="1"/>
  <c r="BJ185" i="8" s="1"/>
  <c r="BJ198" i="8" a="1"/>
  <c r="BJ198" i="8" s="1"/>
  <c r="BJ206" i="8" a="1"/>
  <c r="BJ206" i="8" s="1"/>
  <c r="BJ188" i="8" a="1"/>
  <c r="BJ188" i="8" s="1"/>
  <c r="BJ165" i="8" a="1"/>
  <c r="BJ165" i="8" s="1"/>
  <c r="BJ210" i="8" a="1"/>
  <c r="BJ210" i="8" s="1"/>
  <c r="BJ192" i="8" a="1"/>
  <c r="BJ192" i="8" s="1"/>
  <c r="BJ211" i="8" a="1"/>
  <c r="BJ211" i="8" s="1"/>
  <c r="BJ178" i="8" a="1"/>
  <c r="BJ178" i="8" s="1"/>
  <c r="BJ174" i="8" a="1"/>
  <c r="BJ174" i="8" s="1"/>
  <c r="BJ172" i="8" a="1"/>
  <c r="BJ172" i="8" s="1"/>
  <c r="BJ177" i="8" a="1"/>
  <c r="BJ177" i="8" s="1"/>
  <c r="BJ190" i="8" a="1"/>
  <c r="BJ190" i="8" s="1"/>
  <c r="BJ197" i="8" a="1"/>
  <c r="BJ197" i="8" s="1"/>
  <c r="BJ194" i="8" a="1"/>
  <c r="BJ194" i="8" s="1"/>
  <c r="BJ199" i="8" a="1"/>
  <c r="BJ199" i="8" s="1"/>
  <c r="BJ209" i="8" a="1"/>
  <c r="BJ209" i="8" s="1"/>
  <c r="BJ204" i="8" a="1"/>
  <c r="BJ204" i="8" s="1"/>
  <c r="BJ180" i="8" a="1"/>
  <c r="BJ180" i="8" s="1"/>
  <c r="BJ173" i="8" a="1"/>
  <c r="BJ173" i="8" s="1"/>
  <c r="BJ170" i="8" a="1"/>
  <c r="BJ170" i="8" s="1"/>
  <c r="BJ189" i="8" a="1"/>
  <c r="BJ189" i="8" s="1"/>
  <c r="BJ187" i="8" a="1"/>
  <c r="BJ187" i="8" s="1"/>
  <c r="BJ191" i="8" a="1"/>
  <c r="BJ191" i="8" s="1"/>
  <c r="BJ175" i="8" a="1"/>
  <c r="BJ175" i="8" s="1"/>
  <c r="BJ186" i="8" a="1"/>
  <c r="BJ186" i="8" s="1"/>
  <c r="BJ179" i="8" a="1"/>
  <c r="BJ179" i="8" s="1"/>
  <c r="BJ184" i="8" a="1"/>
  <c r="BJ184" i="8" s="1"/>
  <c r="BJ205" i="8" a="1"/>
  <c r="BJ205" i="8" s="1"/>
  <c r="BJ203" i="8" a="1"/>
  <c r="BJ203" i="8" s="1"/>
  <c r="BJ176" i="8" a="1"/>
  <c r="BJ176" i="8" s="1"/>
  <c r="BJ201" i="8" a="1"/>
  <c r="BJ201" i="8" s="1"/>
  <c r="BJ168" i="8" a="1"/>
  <c r="BJ168" i="8" s="1"/>
  <c r="BJ164" i="8" a="1"/>
  <c r="BJ164" i="8" s="1"/>
  <c r="BJ167" i="8" a="1"/>
  <c r="BJ167" i="8" s="1"/>
  <c r="BJ196" i="8" a="1"/>
  <c r="BJ196" i="8" s="1"/>
  <c r="BJ207" i="8" a="1"/>
  <c r="BJ207" i="8" s="1"/>
  <c r="BJ183" i="8" a="1"/>
  <c r="BJ183" i="8" s="1"/>
  <c r="BJ202" i="8" a="1"/>
  <c r="BJ202" i="8" s="1"/>
  <c r="BJ208" i="8" a="1"/>
  <c r="BJ208" i="8" s="1"/>
  <c r="BJ182" i="8" a="1"/>
  <c r="BJ182" i="8" s="1"/>
  <c r="BJ195" i="8" a="1"/>
  <c r="BJ195" i="8" s="1"/>
  <c r="BE230" i="8" l="1" a="1"/>
  <c r="BE230" i="8" s="1"/>
  <c r="BE226" i="8" a="1"/>
  <c r="BE226" i="8" s="1"/>
  <c r="BE223" i="8" a="1"/>
  <c r="BE223" i="8" s="1"/>
  <c r="BE233" i="8" a="1"/>
  <c r="BE233" i="8" s="1"/>
  <c r="BE245" i="8" a="1"/>
  <c r="BE245" i="8" s="1"/>
  <c r="BE240" i="8" a="1"/>
  <c r="BE240" i="8" s="1"/>
  <c r="BE229" i="8" a="1"/>
  <c r="BE229" i="8" s="1"/>
  <c r="BE264" i="8" a="1"/>
  <c r="BE264" i="8" s="1"/>
  <c r="BE219" i="8" a="1"/>
  <c r="BE219" i="8" s="1"/>
  <c r="BE246" i="8" a="1"/>
  <c r="BE246" i="8" s="1"/>
  <c r="BE255" i="8" a="1"/>
  <c r="BE255" i="8" s="1"/>
  <c r="I256" i="8" a="1"/>
  <c r="I256" i="8" s="1"/>
  <c r="B253" i="8" a="1"/>
  <c r="B253" i="8" s="1"/>
  <c r="BE237" i="8" a="1"/>
  <c r="BE237" i="8" s="1"/>
  <c r="BF177" i="8" a="1"/>
  <c r="BF177" i="8" s="1"/>
  <c r="BF180" i="8" a="1"/>
  <c r="BF180" i="8" s="1"/>
  <c r="BF194" i="8" a="1"/>
  <c r="BF194" i="8" s="1"/>
  <c r="BF178" i="8" a="1"/>
  <c r="BF178" i="8" s="1"/>
  <c r="BF195" i="8" a="1"/>
  <c r="BF195" i="8" s="1"/>
  <c r="BF208" i="8" a="1"/>
  <c r="BF208" i="8" s="1"/>
  <c r="G197" i="8" a="1"/>
  <c r="G197" i="8" s="1"/>
  <c r="G167" i="8" a="1"/>
  <c r="G167" i="8" s="1"/>
  <c r="G203" i="8" a="1"/>
  <c r="G203" i="8" s="1"/>
  <c r="G173" i="8" a="1"/>
  <c r="G173" i="8" s="1"/>
  <c r="G174" i="8" a="1"/>
  <c r="G174" i="8" s="1"/>
  <c r="G187" i="8" a="1"/>
  <c r="G187" i="8" s="1"/>
  <c r="B198" i="8" a="1"/>
  <c r="B198" i="8" s="1"/>
  <c r="C200" i="8" a="1"/>
  <c r="C200" i="8" s="1"/>
  <c r="BF167" i="8" a="1"/>
  <c r="BF167" i="8" s="1"/>
  <c r="BF164" i="8" a="1"/>
  <c r="BF164" i="8" s="1"/>
  <c r="BF175" i="8" a="1"/>
  <c r="BF175" i="8" s="1"/>
  <c r="BF203" i="8" a="1"/>
  <c r="BF203" i="8" s="1"/>
  <c r="BF201" i="8" a="1"/>
  <c r="BF201" i="8" s="1"/>
  <c r="G204" i="8" a="1"/>
  <c r="G204" i="8" s="1"/>
  <c r="G191" i="8" a="1"/>
  <c r="G191" i="8" s="1"/>
  <c r="G177" i="8" a="1"/>
  <c r="G177" i="8" s="1"/>
  <c r="G188" i="8" a="1"/>
  <c r="G188" i="8" s="1"/>
  <c r="G184" i="8" a="1"/>
  <c r="G184" i="8" s="1"/>
  <c r="G190" i="8" a="1"/>
  <c r="G190" i="8" s="1"/>
  <c r="B177" i="8" a="1"/>
  <c r="B177" i="8" s="1"/>
  <c r="G199" i="8" a="1"/>
  <c r="G199" i="8" s="1"/>
  <c r="G178" i="8" a="1"/>
  <c r="G178" i="8" s="1"/>
  <c r="G192" i="8" a="1"/>
  <c r="G192" i="8" s="1"/>
  <c r="G185" i="8" a="1"/>
  <c r="G185" i="8" s="1"/>
  <c r="G194" i="8" a="1"/>
  <c r="G194" i="8" s="1"/>
  <c r="G201" i="8" a="1"/>
  <c r="G201" i="8" s="1"/>
  <c r="G172" i="8" a="1"/>
  <c r="G172" i="8" s="1"/>
  <c r="G175" i="8" a="1"/>
  <c r="G175" i="8" s="1"/>
  <c r="G196" i="8" a="1"/>
  <c r="G196" i="8" s="1"/>
  <c r="G181" i="8" a="1"/>
  <c r="G181" i="8" s="1"/>
  <c r="G186" i="8" a="1"/>
  <c r="G186" i="8" s="1"/>
  <c r="G193" i="8" a="1"/>
  <c r="G193" i="8" s="1"/>
  <c r="G182" i="8" a="1"/>
  <c r="G182" i="8" s="1"/>
  <c r="G179" i="8" a="1"/>
  <c r="G179" i="8" s="1"/>
  <c r="G206" i="8" a="1"/>
  <c r="G206" i="8" s="1"/>
  <c r="G166" i="8" a="1"/>
  <c r="G166" i="8" s="1"/>
  <c r="G189" i="8" a="1"/>
  <c r="G189" i="8" s="1"/>
  <c r="G200" i="8" a="1"/>
  <c r="G200" i="8" s="1"/>
  <c r="B167" i="8" a="1"/>
  <c r="B167" i="8" s="1"/>
  <c r="G211" i="8" a="1"/>
  <c r="G211" i="8" s="1"/>
  <c r="G202" i="8" a="1"/>
  <c r="G202" i="8" s="1"/>
  <c r="G169" i="8" a="1"/>
  <c r="G169" i="8" s="1"/>
  <c r="G209" i="8" a="1"/>
  <c r="G209" i="8" s="1"/>
  <c r="G176" i="8" a="1"/>
  <c r="G176" i="8" s="1"/>
  <c r="B195" i="8" a="1"/>
  <c r="B195" i="8" s="1"/>
  <c r="BG150" i="8" a="1"/>
  <c r="BG150" i="8" s="1"/>
  <c r="C249" i="8" a="1"/>
  <c r="C249" i="8" s="1"/>
  <c r="D210" i="8" a="1"/>
  <c r="D210" i="8" s="1"/>
  <c r="BF279" i="8" a="1"/>
  <c r="BF279" i="8" s="1"/>
  <c r="BM310" i="8" a="1"/>
  <c r="BM310" i="8" s="1"/>
  <c r="BM280" i="8" a="1"/>
  <c r="BM280" i="8" s="1"/>
  <c r="BN284" i="8" a="1"/>
  <c r="BN284" i="8" s="1"/>
  <c r="C244" i="8" a="1"/>
  <c r="C244" i="8" s="1"/>
  <c r="BF298" i="8" a="1"/>
  <c r="BF298" i="8" s="1"/>
  <c r="BM296" i="8" a="1"/>
  <c r="BM296" i="8" s="1"/>
  <c r="BN278" i="8" a="1"/>
  <c r="BN278" i="8" s="1"/>
  <c r="BG117" i="8" a="1"/>
  <c r="BG117" i="8" s="1"/>
  <c r="C258" i="8" a="1"/>
  <c r="C258" i="8" s="1"/>
  <c r="BH372" i="8" a="1"/>
  <c r="BH372" i="8" s="1"/>
  <c r="BF321" i="8" a="1"/>
  <c r="BF321" i="8" s="1"/>
  <c r="BM287" i="8" a="1"/>
  <c r="BM287" i="8" s="1"/>
  <c r="BM318" i="8" a="1"/>
  <c r="BM318" i="8" s="1"/>
  <c r="BG122" i="8" a="1"/>
  <c r="BG122" i="8" s="1"/>
  <c r="C232" i="8" a="1"/>
  <c r="C232" i="8" s="1"/>
  <c r="F242" i="8" a="1"/>
  <c r="F242" i="8" s="1"/>
  <c r="BH369" i="8" a="1"/>
  <c r="BH369" i="8" s="1"/>
  <c r="BM299" i="8" a="1"/>
  <c r="BM299" i="8" s="1"/>
  <c r="BM292" i="8" a="1"/>
  <c r="BM292" i="8" s="1"/>
  <c r="BG125" i="8" a="1"/>
  <c r="BG125" i="8" s="1"/>
  <c r="C260" i="8" a="1"/>
  <c r="C260" i="8" s="1"/>
  <c r="BH362" i="8" a="1"/>
  <c r="BH362" i="8" s="1"/>
  <c r="N305" i="8" a="1"/>
  <c r="N305" i="8" s="1"/>
  <c r="BM282" i="8" a="1"/>
  <c r="BM282" i="8" s="1"/>
  <c r="BM308" i="8" a="1"/>
  <c r="BM308" i="8" s="1"/>
  <c r="BJ140" i="8" a="1"/>
  <c r="BJ140" i="8" s="1"/>
  <c r="BG148" i="8" a="1"/>
  <c r="BG148" i="8" s="1"/>
  <c r="N320" i="8" a="1"/>
  <c r="N320" i="8" s="1"/>
  <c r="BF284" i="8" a="1"/>
  <c r="BF284" i="8" s="1"/>
  <c r="BM279" i="8" a="1"/>
  <c r="BM279" i="8" s="1"/>
  <c r="BM298" i="8" a="1"/>
  <c r="BM298" i="8" s="1"/>
  <c r="BN293" i="8" a="1"/>
  <c r="BN293" i="8" s="1"/>
  <c r="C117" i="8" a="1"/>
  <c r="C117" i="8" s="1"/>
  <c r="BG155" i="8" a="1"/>
  <c r="BG155" i="8" s="1"/>
  <c r="BF299" i="8" a="1"/>
  <c r="BF299" i="8" s="1"/>
  <c r="BM290" i="8" a="1"/>
  <c r="BM290" i="8" s="1"/>
  <c r="BM294" i="8" a="1"/>
  <c r="BM294" i="8" s="1"/>
  <c r="BN321" i="8" a="1"/>
  <c r="BN321" i="8" s="1"/>
  <c r="BD94" i="8" a="1"/>
  <c r="BD94" i="8" s="1"/>
  <c r="I68" i="8" a="1"/>
  <c r="I68" i="8" s="1"/>
  <c r="BN362" i="8" a="1"/>
  <c r="BN362" i="8" s="1"/>
  <c r="BF233" i="8" a="1"/>
  <c r="BF233" i="8" s="1"/>
  <c r="BI138" i="8" a="1"/>
  <c r="BI138" i="8" s="1"/>
  <c r="N233" i="8" a="1"/>
  <c r="N233" i="8" s="1"/>
  <c r="BD102" i="8" a="1"/>
  <c r="BD102" i="8" s="1"/>
  <c r="I80" i="8" a="1"/>
  <c r="I80" i="8" s="1"/>
  <c r="N249" i="8" a="1"/>
  <c r="N249" i="8" s="1"/>
  <c r="BD88" i="8" a="1"/>
  <c r="BD88" i="8" s="1"/>
  <c r="Q69" i="8" a="1"/>
  <c r="Q69" i="8" s="1"/>
  <c r="BD95" i="8" a="1"/>
  <c r="BD95" i="8" s="1"/>
  <c r="Q87" i="8" a="1"/>
  <c r="Q87" i="8" s="1"/>
  <c r="I74" i="8" a="1"/>
  <c r="I74" i="8" s="1"/>
  <c r="BI150" i="8" a="1"/>
  <c r="BI150" i="8" s="1"/>
  <c r="J274" i="8" a="1"/>
  <c r="J274" i="8" s="1"/>
  <c r="J293" i="8" a="1"/>
  <c r="J293" i="8" s="1"/>
  <c r="K134" i="8" a="1"/>
  <c r="K134" i="8" s="1"/>
  <c r="K110" i="8" a="1"/>
  <c r="K110" i="8" s="1"/>
  <c r="O133" i="8" a="1"/>
  <c r="O133" i="8" s="1"/>
  <c r="O153" i="8" a="1"/>
  <c r="O153" i="8" s="1"/>
  <c r="O115" i="8" a="1"/>
  <c r="O115" i="8" s="1"/>
  <c r="O147" i="8" a="1"/>
  <c r="O147" i="8" s="1"/>
  <c r="O136" i="8" a="1"/>
  <c r="O136" i="8" s="1"/>
  <c r="O132" i="8" a="1"/>
  <c r="O132" i="8" s="1"/>
  <c r="O127" i="8" a="1"/>
  <c r="O127" i="8" s="1"/>
  <c r="O123" i="8" a="1"/>
  <c r="O123" i="8" s="1"/>
  <c r="O112" i="8" a="1"/>
  <c r="O112" i="8" s="1"/>
  <c r="O117" i="8" a="1"/>
  <c r="O117" i="8" s="1"/>
  <c r="O148" i="8" a="1"/>
  <c r="O148" i="8" s="1"/>
  <c r="O111" i="8" a="1"/>
  <c r="O111" i="8" s="1"/>
  <c r="O149" i="8" a="1"/>
  <c r="O149" i="8" s="1"/>
  <c r="O139" i="8" a="1"/>
  <c r="O139" i="8" s="1"/>
  <c r="O138" i="8" a="1"/>
  <c r="O138" i="8" s="1"/>
  <c r="O145" i="8" a="1"/>
  <c r="O145" i="8" s="1"/>
  <c r="O137" i="8" a="1"/>
  <c r="O137" i="8" s="1"/>
  <c r="O124" i="8" a="1"/>
  <c r="O124" i="8" s="1"/>
  <c r="O134" i="8" a="1"/>
  <c r="O134" i="8" s="1"/>
  <c r="O129" i="8" a="1"/>
  <c r="O129" i="8" s="1"/>
  <c r="O119" i="8" a="1"/>
  <c r="O119" i="8" s="1"/>
  <c r="O125" i="8" a="1"/>
  <c r="O125" i="8" s="1"/>
  <c r="O144" i="8" a="1"/>
  <c r="O144" i="8" s="1"/>
  <c r="O152" i="8" a="1"/>
  <c r="O152" i="8" s="1"/>
  <c r="O114" i="8" a="1"/>
  <c r="O114" i="8" s="1"/>
  <c r="O156" i="8" a="1"/>
  <c r="O156" i="8" s="1"/>
  <c r="O142" i="8" a="1"/>
  <c r="O142" i="8" s="1"/>
  <c r="O131" i="8" a="1"/>
  <c r="O131" i="8" s="1"/>
  <c r="O151" i="8" a="1"/>
  <c r="O151" i="8" s="1"/>
  <c r="O128" i="8" a="1"/>
  <c r="O128" i="8" s="1"/>
  <c r="O141" i="8" a="1"/>
  <c r="O141" i="8" s="1"/>
  <c r="O120" i="8" a="1"/>
  <c r="O120" i="8" s="1"/>
  <c r="O154" i="8" a="1"/>
  <c r="O154" i="8" s="1"/>
  <c r="O126" i="8" a="1"/>
  <c r="O126" i="8" s="1"/>
  <c r="O113" i="8" a="1"/>
  <c r="O113" i="8" s="1"/>
  <c r="O150" i="8" a="1"/>
  <c r="O150" i="8" s="1"/>
  <c r="O110" i="8" a="1"/>
  <c r="O110" i="8" s="1"/>
  <c r="O146" i="8" a="1"/>
  <c r="O146" i="8" s="1"/>
  <c r="O140" i="8" a="1"/>
  <c r="O140" i="8" s="1"/>
  <c r="O122" i="8" a="1"/>
  <c r="O122" i="8" s="1"/>
  <c r="O130" i="8" a="1"/>
  <c r="O130" i="8" s="1"/>
  <c r="O121" i="8" a="1"/>
  <c r="O121" i="8" s="1"/>
  <c r="BB127" i="8" a="1"/>
  <c r="BB127" i="8" s="1"/>
  <c r="BB110" i="8" a="1"/>
  <c r="BB110" i="8" s="1"/>
  <c r="BB113" i="8" a="1"/>
  <c r="BB113" i="8" s="1"/>
  <c r="BB136" i="8" a="1"/>
  <c r="BB136" i="8" s="1"/>
  <c r="BB125" i="8" a="1"/>
  <c r="BB125" i="8" s="1"/>
  <c r="BB151" i="8" a="1"/>
  <c r="BB151" i="8" s="1"/>
  <c r="BB144" i="8" a="1"/>
  <c r="BB144" i="8" s="1"/>
  <c r="BB145" i="8" a="1"/>
  <c r="BB145" i="8" s="1"/>
  <c r="BB115" i="8" a="1"/>
  <c r="BB115" i="8" s="1"/>
  <c r="BB120" i="8" a="1"/>
  <c r="BB120" i="8" s="1"/>
  <c r="BB135" i="8" a="1"/>
  <c r="BB135" i="8" s="1"/>
  <c r="BB150" i="8" a="1"/>
  <c r="BB150" i="8" s="1"/>
  <c r="BB132" i="8" a="1"/>
  <c r="BB132" i="8" s="1"/>
  <c r="BB138" i="8" a="1"/>
  <c r="BB138" i="8" s="1"/>
  <c r="BB146" i="8" a="1"/>
  <c r="BB146" i="8" s="1"/>
  <c r="BB121" i="8" a="1"/>
  <c r="BB121" i="8" s="1"/>
  <c r="BB153" i="8" a="1"/>
  <c r="BB153" i="8" s="1"/>
  <c r="BB114" i="8" a="1"/>
  <c r="BB114" i="8" s="1"/>
  <c r="BB123" i="8" a="1"/>
  <c r="BB123" i="8" s="1"/>
  <c r="BB139" i="8" a="1"/>
  <c r="BB139" i="8" s="1"/>
  <c r="BB148" i="8" a="1"/>
  <c r="BB148" i="8" s="1"/>
  <c r="BB129" i="8" a="1"/>
  <c r="BB129" i="8" s="1"/>
  <c r="BB109" i="8" a="1"/>
  <c r="BB109" i="8" s="1"/>
  <c r="BB133" i="8" a="1"/>
  <c r="BB133" i="8" s="1"/>
  <c r="BB124" i="8" a="1"/>
  <c r="BB124" i="8" s="1"/>
  <c r="BB126" i="8" a="1"/>
  <c r="BB126" i="8" s="1"/>
  <c r="BB149" i="8" a="1"/>
  <c r="BB149" i="8" s="1"/>
  <c r="BB155" i="8" a="1"/>
  <c r="BB155" i="8" s="1"/>
  <c r="BB140" i="8" a="1"/>
  <c r="BB140" i="8" s="1"/>
  <c r="BB117" i="8" a="1"/>
  <c r="BB117" i="8" s="1"/>
  <c r="BB137" i="8" a="1"/>
  <c r="BB137" i="8" s="1"/>
  <c r="BB131" i="8" a="1"/>
  <c r="BB131" i="8" s="1"/>
  <c r="BB141" i="8" a="1"/>
  <c r="BB141" i="8" s="1"/>
  <c r="BB154" i="8" a="1"/>
  <c r="BB154" i="8" s="1"/>
  <c r="BB122" i="8" a="1"/>
  <c r="BB122" i="8" s="1"/>
  <c r="BB143" i="8" a="1"/>
  <c r="BB143" i="8" s="1"/>
  <c r="BB130" i="8" a="1"/>
  <c r="BB130" i="8" s="1"/>
  <c r="BB119" i="8" a="1"/>
  <c r="BB119" i="8" s="1"/>
  <c r="BB142" i="8" a="1"/>
  <c r="BB142" i="8" s="1"/>
  <c r="BB118" i="8" a="1"/>
  <c r="BB118" i="8" s="1"/>
  <c r="BB116" i="8" a="1"/>
  <c r="BB116" i="8" s="1"/>
  <c r="BB152" i="8" a="1"/>
  <c r="BB152" i="8" s="1"/>
  <c r="BE242" i="8" a="1"/>
  <c r="BE242" i="8" s="1"/>
  <c r="BE220" i="8" a="1"/>
  <c r="BE220" i="8" s="1"/>
  <c r="BE248" i="8" a="1"/>
  <c r="BE248" i="8" s="1"/>
  <c r="BE238" i="8" a="1"/>
  <c r="BE238" i="8" s="1"/>
  <c r="BE239" i="8" a="1"/>
  <c r="BE239" i="8" s="1"/>
  <c r="BE257" i="8" a="1"/>
  <c r="BE257" i="8" s="1"/>
  <c r="BE227" i="8" a="1"/>
  <c r="BE227" i="8" s="1"/>
  <c r="BE261" i="8" a="1"/>
  <c r="BE261" i="8" s="1"/>
  <c r="BE241" i="8" a="1"/>
  <c r="BE241" i="8" s="1"/>
  <c r="BE263" i="8" a="1"/>
  <c r="BE263" i="8" s="1"/>
  <c r="BE266" i="8" a="1"/>
  <c r="BE266" i="8" s="1"/>
  <c r="BE222" i="8" a="1"/>
  <c r="BE222" i="8" s="1"/>
  <c r="BE260" i="8" a="1"/>
  <c r="BE260" i="8" s="1"/>
  <c r="BE254" i="8" a="1"/>
  <c r="BE254" i="8" s="1"/>
  <c r="BE243" i="8" a="1"/>
  <c r="BE243" i="8" s="1"/>
  <c r="BE249" i="8" a="1"/>
  <c r="BE249" i="8" s="1"/>
  <c r="BE231" i="8" a="1"/>
  <c r="BE231" i="8" s="1"/>
  <c r="BE265" i="8" a="1"/>
  <c r="BE265" i="8" s="1"/>
  <c r="BE253" i="8" a="1"/>
  <c r="BE253" i="8" s="1"/>
  <c r="BE234" i="8" a="1"/>
  <c r="BE234" i="8" s="1"/>
  <c r="BE252" i="8" a="1"/>
  <c r="BE252" i="8" s="1"/>
  <c r="BE258" i="8" a="1"/>
  <c r="BE258" i="8" s="1"/>
  <c r="BE251" i="8" a="1"/>
  <c r="BE251" i="8" s="1"/>
  <c r="BE244" i="8" a="1"/>
  <c r="BE244" i="8" s="1"/>
  <c r="BE221" i="8" a="1"/>
  <c r="BE221" i="8" s="1"/>
  <c r="BE247" i="8" a="1"/>
  <c r="BE247" i="8" s="1"/>
  <c r="BE235" i="8" a="1"/>
  <c r="BE235" i="8" s="1"/>
  <c r="BE225" i="8" a="1"/>
  <c r="BE225" i="8" s="1"/>
  <c r="BE236" i="8" a="1"/>
  <c r="BE236" i="8" s="1"/>
  <c r="BE232" i="8" a="1"/>
  <c r="BE232" i="8" s="1"/>
  <c r="BM352" i="8" a="1"/>
  <c r="BM352" i="8" s="1"/>
  <c r="BM339" i="8" a="1"/>
  <c r="BM339" i="8" s="1"/>
  <c r="BM337" i="8" a="1"/>
  <c r="BM337" i="8" s="1"/>
  <c r="BM365" i="8" a="1"/>
  <c r="BM365" i="8" s="1"/>
  <c r="BM355" i="8" a="1"/>
  <c r="BM355" i="8" s="1"/>
  <c r="BM345" i="8" a="1"/>
  <c r="BM345" i="8" s="1"/>
  <c r="BM356" i="8" a="1"/>
  <c r="BM356" i="8" s="1"/>
  <c r="BM353" i="8" a="1"/>
  <c r="BM353" i="8" s="1"/>
  <c r="BM342" i="8" a="1"/>
  <c r="BM342" i="8" s="1"/>
  <c r="BM370" i="8" a="1"/>
  <c r="BM370" i="8" s="1"/>
  <c r="BM383" i="8" a="1"/>
  <c r="BM383" i="8" s="1"/>
  <c r="BM354" i="8" a="1"/>
  <c r="BM354" i="8" s="1"/>
  <c r="BM360" i="8" a="1"/>
  <c r="BM360" i="8" s="1"/>
  <c r="BM362" i="8" a="1"/>
  <c r="BM362" i="8" s="1"/>
  <c r="BM347" i="8" a="1"/>
  <c r="BM347" i="8" s="1"/>
  <c r="BM375" i="8" a="1"/>
  <c r="BM375" i="8" s="1"/>
  <c r="BM343" i="8" a="1"/>
  <c r="BM343" i="8" s="1"/>
  <c r="BM359" i="8" a="1"/>
  <c r="BM359" i="8" s="1"/>
  <c r="BM364" i="8" a="1"/>
  <c r="BM364" i="8" s="1"/>
  <c r="BM371" i="8" a="1"/>
  <c r="BM371" i="8" s="1"/>
  <c r="BM358" i="8" a="1"/>
  <c r="BM358" i="8" s="1"/>
  <c r="BM381" i="8" a="1"/>
  <c r="BM381" i="8" s="1"/>
  <c r="BM357" i="8" a="1"/>
  <c r="BM357" i="8" s="1"/>
  <c r="BM373" i="8" a="1"/>
  <c r="BM373" i="8" s="1"/>
  <c r="BM336" i="8" a="1"/>
  <c r="BM336" i="8" s="1"/>
  <c r="BM368" i="8" a="1"/>
  <c r="BM368" i="8" s="1"/>
  <c r="BM341" i="8" a="1"/>
  <c r="BM341" i="8" s="1"/>
  <c r="BM363" i="8" a="1"/>
  <c r="BM363" i="8" s="1"/>
  <c r="BM361" i="8" a="1"/>
  <c r="BM361" i="8" s="1"/>
  <c r="BM349" i="8" a="1"/>
  <c r="BM349" i="8" s="1"/>
  <c r="BM340" i="8" a="1"/>
  <c r="BM340" i="8" s="1"/>
  <c r="BM372" i="8" a="1"/>
  <c r="BM372" i="8" s="1"/>
  <c r="BM346" i="8" a="1"/>
  <c r="BM346" i="8" s="1"/>
  <c r="BM369" i="8" a="1"/>
  <c r="BM369" i="8" s="1"/>
  <c r="BM366" i="8" a="1"/>
  <c r="BM366" i="8" s="1"/>
  <c r="BM350" i="8" a="1"/>
  <c r="BM350" i="8" s="1"/>
  <c r="BM344" i="8" a="1"/>
  <c r="BM344" i="8" s="1"/>
  <c r="BM376" i="8" a="1"/>
  <c r="BM376" i="8" s="1"/>
  <c r="BM351" i="8" a="1"/>
  <c r="BM351" i="8" s="1"/>
  <c r="BM374" i="8" a="1"/>
  <c r="BM374" i="8" s="1"/>
  <c r="BM377" i="8" a="1"/>
  <c r="BM377" i="8" s="1"/>
  <c r="BM378" i="8" a="1"/>
  <c r="BM378" i="8" s="1"/>
  <c r="I249" i="8" a="1"/>
  <c r="I249" i="8" s="1"/>
  <c r="I220" i="8" a="1"/>
  <c r="I220" i="8" s="1"/>
  <c r="I244" i="8" a="1"/>
  <c r="I244" i="8" s="1"/>
  <c r="I258" i="8" a="1"/>
  <c r="I258" i="8" s="1"/>
  <c r="I257" i="8" a="1"/>
  <c r="I257" i="8" s="1"/>
  <c r="I237" i="8" a="1"/>
  <c r="I237" i="8" s="1"/>
  <c r="I233" i="8" a="1"/>
  <c r="I233" i="8" s="1"/>
  <c r="I242" i="8" a="1"/>
  <c r="I242" i="8" s="1"/>
  <c r="I231" i="8" a="1"/>
  <c r="I231" i="8" s="1"/>
  <c r="I229" i="8" a="1"/>
  <c r="I229" i="8" s="1"/>
  <c r="I252" i="8" a="1"/>
  <c r="I252" i="8" s="1"/>
  <c r="I221" i="8" a="1"/>
  <c r="I221" i="8" s="1"/>
  <c r="I226" i="8" a="1"/>
  <c r="I226" i="8" s="1"/>
  <c r="I236" i="8" a="1"/>
  <c r="I236" i="8" s="1"/>
  <c r="I255" i="8" a="1"/>
  <c r="I255" i="8" s="1"/>
  <c r="I222" i="8" a="1"/>
  <c r="I222" i="8" s="1"/>
  <c r="I239" i="8" a="1"/>
  <c r="I239" i="8" s="1"/>
  <c r="I243" i="8" a="1"/>
  <c r="I243" i="8" s="1"/>
  <c r="I250" i="8" a="1"/>
  <c r="I250" i="8" s="1"/>
  <c r="I261" i="8" a="1"/>
  <c r="I261" i="8" s="1"/>
  <c r="I263" i="8" a="1"/>
  <c r="I263" i="8" s="1"/>
  <c r="I238" i="8" a="1"/>
  <c r="I238" i="8" s="1"/>
  <c r="I230" i="8" a="1"/>
  <c r="I230" i="8" s="1"/>
  <c r="I248" i="8" a="1"/>
  <c r="I248" i="8" s="1"/>
  <c r="I266" i="8" a="1"/>
  <c r="I266" i="8" s="1"/>
  <c r="I260" i="8" a="1"/>
  <c r="I260" i="8" s="1"/>
  <c r="I234" i="8" a="1"/>
  <c r="I234" i="8" s="1"/>
  <c r="I219" i="8" a="1"/>
  <c r="I219" i="8" s="1"/>
  <c r="I259" i="8" a="1"/>
  <c r="I259" i="8" s="1"/>
  <c r="I241" i="8" a="1"/>
  <c r="I241" i="8" s="1"/>
  <c r="I224" i="8" a="1"/>
  <c r="I224" i="8" s="1"/>
  <c r="I254" i="8" a="1"/>
  <c r="I254" i="8" s="1"/>
  <c r="I223" i="8" a="1"/>
  <c r="I223" i="8" s="1"/>
  <c r="I240" i="8" a="1"/>
  <c r="I240" i="8" s="1"/>
  <c r="I235" i="8" a="1"/>
  <c r="I235" i="8" s="1"/>
  <c r="I262" i="8" a="1"/>
  <c r="I262" i="8" s="1"/>
  <c r="I251" i="8" a="1"/>
  <c r="I251" i="8" s="1"/>
  <c r="I264" i="8" a="1"/>
  <c r="I264" i="8" s="1"/>
  <c r="I227" i="8" a="1"/>
  <c r="I227" i="8" s="1"/>
  <c r="I253" i="8" a="1"/>
  <c r="I253" i="8" s="1"/>
  <c r="I247" i="8" a="1"/>
  <c r="I247" i="8" s="1"/>
  <c r="I245" i="8" a="1"/>
  <c r="I245" i="8" s="1"/>
  <c r="BF221" i="8" a="1"/>
  <c r="BF221" i="8" s="1"/>
  <c r="BF232" i="8" a="1"/>
  <c r="BF232" i="8" s="1"/>
  <c r="BF236" i="8" a="1"/>
  <c r="BF236" i="8" s="1"/>
  <c r="BF225" i="8" a="1"/>
  <c r="BF225" i="8" s="1"/>
  <c r="BF253" i="8" a="1"/>
  <c r="BF253" i="8" s="1"/>
  <c r="BF237" i="8" a="1"/>
  <c r="BF237" i="8" s="1"/>
  <c r="BF220" i="8" a="1"/>
  <c r="BF220" i="8" s="1"/>
  <c r="BF246" i="8" a="1"/>
  <c r="BF246" i="8" s="1"/>
  <c r="BF226" i="8" a="1"/>
  <c r="BF226" i="8" s="1"/>
  <c r="BF239" i="8" a="1"/>
  <c r="BF239" i="8" s="1"/>
  <c r="BF219" i="8" a="1"/>
  <c r="BF219" i="8" s="1"/>
  <c r="BF266" i="8" a="1"/>
  <c r="BF266" i="8" s="1"/>
  <c r="BF260" i="8" a="1"/>
  <c r="BF260" i="8" s="1"/>
  <c r="BF224" i="8" a="1"/>
  <c r="BF224" i="8" s="1"/>
  <c r="BF227" i="8" a="1"/>
  <c r="BF227" i="8" s="1"/>
  <c r="BF240" i="8" a="1"/>
  <c r="BF240" i="8" s="1"/>
  <c r="BF262" i="8" a="1"/>
  <c r="BF262" i="8" s="1"/>
  <c r="BF254" i="8" a="1"/>
  <c r="BF254" i="8" s="1"/>
  <c r="BF238" i="8" a="1"/>
  <c r="BF238" i="8" s="1"/>
  <c r="BF264" i="8" a="1"/>
  <c r="BF264" i="8" s="1"/>
  <c r="BF228" i="8" a="1"/>
  <c r="BF228" i="8" s="1"/>
  <c r="BF235" i="8" a="1"/>
  <c r="BF235" i="8" s="1"/>
  <c r="BF247" i="8" a="1"/>
  <c r="BF247" i="8" s="1"/>
  <c r="BF249" i="8" a="1"/>
  <c r="BF249" i="8" s="1"/>
  <c r="BF263" i="8" a="1"/>
  <c r="BF263" i="8" s="1"/>
  <c r="BF242" i="8" a="1"/>
  <c r="BF242" i="8" s="1"/>
  <c r="BF229" i="8" a="1"/>
  <c r="BF229" i="8" s="1"/>
  <c r="BF244" i="8" a="1"/>
  <c r="BF244" i="8" s="1"/>
  <c r="BF265" i="8" a="1"/>
  <c r="BF265" i="8" s="1"/>
  <c r="BF258" i="8" a="1"/>
  <c r="BF258" i="8" s="1"/>
  <c r="BF241" i="8" a="1"/>
  <c r="BF241" i="8" s="1"/>
  <c r="BF259" i="8" a="1"/>
  <c r="BF259" i="8" s="1"/>
  <c r="BF230" i="8" a="1"/>
  <c r="BF230" i="8" s="1"/>
  <c r="BF245" i="8" a="1"/>
  <c r="BF245" i="8" s="1"/>
  <c r="BF252" i="8" a="1"/>
  <c r="BF252" i="8" s="1"/>
  <c r="BF243" i="8" a="1"/>
  <c r="BF243" i="8" s="1"/>
  <c r="BF234" i="8" a="1"/>
  <c r="BF234" i="8" s="1"/>
  <c r="BF222" i="8" a="1"/>
  <c r="BF222" i="8" s="1"/>
  <c r="BF231" i="8" a="1"/>
  <c r="BF231" i="8" s="1"/>
  <c r="BF248" i="8" a="1"/>
  <c r="BF248" i="8" s="1"/>
  <c r="BF255" i="8" a="1"/>
  <c r="BF255" i="8" s="1"/>
  <c r="BF261" i="8" a="1"/>
  <c r="BF261" i="8" s="1"/>
  <c r="BF338" i="8" a="1"/>
  <c r="BF338" i="8" s="1"/>
  <c r="BF351" i="8" a="1"/>
  <c r="BF351" i="8" s="1"/>
  <c r="BF358" i="8" a="1"/>
  <c r="BF358" i="8" s="1"/>
  <c r="BF349" i="8" a="1"/>
  <c r="BF349" i="8" s="1"/>
  <c r="BF380" i="8" a="1"/>
  <c r="BF380" i="8" s="1"/>
  <c r="BF374" i="8" a="1"/>
  <c r="BF374" i="8" s="1"/>
  <c r="G138" i="8" a="1"/>
  <c r="G138" i="8" s="1"/>
  <c r="G121" i="8" a="1"/>
  <c r="G121" i="8" s="1"/>
  <c r="BN351" i="8" a="1"/>
  <c r="BN351" i="8" s="1"/>
  <c r="BN363" i="8" a="1"/>
  <c r="BN363" i="8" s="1"/>
  <c r="BN375" i="8" a="1"/>
  <c r="BN375" i="8" s="1"/>
  <c r="BN382" i="8" a="1"/>
  <c r="BN382" i="8" s="1"/>
  <c r="BN376" i="8" a="1"/>
  <c r="BN376" i="8" s="1"/>
  <c r="BN371" i="8" a="1"/>
  <c r="BN371" i="8" s="1"/>
  <c r="BN360" i="8" a="1"/>
  <c r="BN360" i="8" s="1"/>
  <c r="BN368" i="8" a="1"/>
  <c r="BN368" i="8" s="1"/>
  <c r="BN380" i="8" a="1"/>
  <c r="BN380" i="8" s="1"/>
  <c r="BN336" i="8" a="1"/>
  <c r="BN336" i="8" s="1"/>
  <c r="BN350" i="8" a="1"/>
  <c r="BN350" i="8" s="1"/>
  <c r="BN345" i="8" a="1"/>
  <c r="BN345" i="8" s="1"/>
  <c r="BN365" i="8" a="1"/>
  <c r="BN365" i="8" s="1"/>
  <c r="BN379" i="8" a="1"/>
  <c r="BN379" i="8" s="1"/>
  <c r="BN339" i="8" a="1"/>
  <c r="BN339" i="8" s="1"/>
  <c r="BN347" i="8" a="1"/>
  <c r="BN347" i="8" s="1"/>
  <c r="BN367" i="8" a="1"/>
  <c r="BN367" i="8" s="1"/>
  <c r="BN372" i="8" a="1"/>
  <c r="BN372" i="8" s="1"/>
  <c r="BN374" i="8" a="1"/>
  <c r="BN374" i="8" s="1"/>
  <c r="BN349" i="8" a="1"/>
  <c r="BN349" i="8" s="1"/>
  <c r="BN344" i="8" a="1"/>
  <c r="BN344" i="8" s="1"/>
  <c r="BN352" i="8" a="1"/>
  <c r="BN352" i="8" s="1"/>
  <c r="BN341" i="8" a="1"/>
  <c r="BN341" i="8" s="1"/>
  <c r="BN338" i="8" a="1"/>
  <c r="BN338" i="8" s="1"/>
  <c r="BN383" i="8" a="1"/>
  <c r="BN383" i="8" s="1"/>
  <c r="BN354" i="8" a="1"/>
  <c r="BN354" i="8" s="1"/>
  <c r="BN381" i="8" a="1"/>
  <c r="BN381" i="8" s="1"/>
  <c r="BN373" i="8" a="1"/>
  <c r="BN373" i="8" s="1"/>
  <c r="BN355" i="8" a="1"/>
  <c r="BN355" i="8" s="1"/>
  <c r="BN346" i="8" a="1"/>
  <c r="BN346" i="8" s="1"/>
  <c r="BN337" i="8" a="1"/>
  <c r="BN337" i="8" s="1"/>
  <c r="BN359" i="8" a="1"/>
  <c r="BN359" i="8" s="1"/>
  <c r="BN340" i="8" a="1"/>
  <c r="BN340" i="8" s="1"/>
  <c r="BN378" i="8" a="1"/>
  <c r="BN378" i="8" s="1"/>
  <c r="BN369" i="8" a="1"/>
  <c r="BN369" i="8" s="1"/>
  <c r="BN361" i="8" a="1"/>
  <c r="BN361" i="8" s="1"/>
  <c r="BN353" i="8" a="1"/>
  <c r="BN353" i="8" s="1"/>
  <c r="BN364" i="8" a="1"/>
  <c r="BN364" i="8" s="1"/>
  <c r="BN356" i="8" a="1"/>
  <c r="BN356" i="8" s="1"/>
  <c r="BN348" i="8" a="1"/>
  <c r="BN348" i="8" s="1"/>
  <c r="BN343" i="8" a="1"/>
  <c r="BN343" i="8" s="1"/>
  <c r="BN366" i="8" a="1"/>
  <c r="BN366" i="8" s="1"/>
  <c r="B102" i="8" a="1"/>
  <c r="B102" i="8" s="1"/>
  <c r="B89" i="8" a="1"/>
  <c r="B89" i="8" s="1"/>
  <c r="B84" i="8" a="1"/>
  <c r="B84" i="8" s="1"/>
  <c r="B56" i="8" a="1"/>
  <c r="B56" i="8" s="1"/>
  <c r="B63" i="8" a="1"/>
  <c r="B63" i="8" s="1"/>
  <c r="B62" i="8" a="1"/>
  <c r="B62" i="8" s="1"/>
  <c r="B70" i="8" a="1"/>
  <c r="B70" i="8" s="1"/>
  <c r="B74" i="8" a="1"/>
  <c r="B74" i="8" s="1"/>
  <c r="B71" i="8" a="1"/>
  <c r="B71" i="8" s="1"/>
  <c r="B67" i="8" a="1"/>
  <c r="B67" i="8" s="1"/>
  <c r="B87" i="8" a="1"/>
  <c r="B87" i="8" s="1"/>
  <c r="B92" i="8" a="1"/>
  <c r="B92" i="8" s="1"/>
  <c r="BD87" i="8" a="1"/>
  <c r="BD87" i="8" s="1"/>
  <c r="BD74" i="8" a="1"/>
  <c r="BD74" i="8" s="1"/>
  <c r="BD56" i="8" a="1"/>
  <c r="BD56" i="8" s="1"/>
  <c r="BD98" i="8" a="1"/>
  <c r="BD98" i="8" s="1"/>
  <c r="BD64" i="8" a="1"/>
  <c r="BD64" i="8" s="1"/>
  <c r="BD65" i="8" a="1"/>
  <c r="BD65" i="8" s="1"/>
  <c r="BD63" i="8" a="1"/>
  <c r="BD63" i="8" s="1"/>
  <c r="BD70" i="8" a="1"/>
  <c r="BD70" i="8" s="1"/>
  <c r="BD96" i="8" a="1"/>
  <c r="BD96" i="8" s="1"/>
  <c r="BD69" i="8" a="1"/>
  <c r="BD69" i="8" s="1"/>
  <c r="BD81" i="8" a="1"/>
  <c r="BD81" i="8" s="1"/>
  <c r="BD84" i="8" a="1"/>
  <c r="BD84" i="8" s="1"/>
  <c r="BD72" i="8" a="1"/>
  <c r="BD72" i="8" s="1"/>
  <c r="BD91" i="8" a="1"/>
  <c r="BD91" i="8" s="1"/>
  <c r="BD83" i="8" a="1"/>
  <c r="BD83" i="8" s="1"/>
  <c r="BD61" i="8" a="1"/>
  <c r="BD61" i="8" s="1"/>
  <c r="BD71" i="8" a="1"/>
  <c r="BD71" i="8" s="1"/>
  <c r="BD100" i="8" a="1"/>
  <c r="BD100" i="8" s="1"/>
  <c r="BD66" i="8" a="1"/>
  <c r="BD66" i="8" s="1"/>
  <c r="BD59" i="8" a="1"/>
  <c r="BD59" i="8" s="1"/>
  <c r="BD67" i="8" a="1"/>
  <c r="BD67" i="8" s="1"/>
  <c r="BD82" i="8" a="1"/>
  <c r="BD82" i="8" s="1"/>
  <c r="BD55" i="8" a="1"/>
  <c r="BD55" i="8" s="1"/>
  <c r="BD92" i="8" a="1"/>
  <c r="BD92" i="8" s="1"/>
  <c r="BD101" i="8" a="1"/>
  <c r="BD101" i="8" s="1"/>
  <c r="BD90" i="8" a="1"/>
  <c r="BD90" i="8" s="1"/>
  <c r="BD58" i="8" a="1"/>
  <c r="BD58" i="8" s="1"/>
  <c r="BD78" i="8" a="1"/>
  <c r="BD78" i="8" s="1"/>
  <c r="BD77" i="8" a="1"/>
  <c r="BD77" i="8" s="1"/>
  <c r="BD80" i="8" a="1"/>
  <c r="BD80" i="8" s="1"/>
  <c r="BD85" i="8" a="1"/>
  <c r="BD85" i="8" s="1"/>
  <c r="BD57" i="8" a="1"/>
  <c r="BD57" i="8" s="1"/>
  <c r="BD68" i="8" a="1"/>
  <c r="BD68" i="8" s="1"/>
  <c r="BD62" i="8" a="1"/>
  <c r="BD62" i="8" s="1"/>
  <c r="BD93" i="8" a="1"/>
  <c r="BD93" i="8" s="1"/>
  <c r="BD86" i="8" a="1"/>
  <c r="BD86" i="8" s="1"/>
  <c r="BD99" i="8" a="1"/>
  <c r="BD99" i="8" s="1"/>
  <c r="BD97" i="8" a="1"/>
  <c r="BD97" i="8" s="1"/>
  <c r="BD79" i="8" a="1"/>
  <c r="BD79" i="8" s="1"/>
  <c r="BD73" i="8" a="1"/>
  <c r="BD73" i="8" s="1"/>
  <c r="BD89" i="8" a="1"/>
  <c r="BD89" i="8" s="1"/>
  <c r="BD75" i="8" a="1"/>
  <c r="BD75" i="8" s="1"/>
  <c r="I95" i="8" a="1"/>
  <c r="I95" i="8" s="1"/>
  <c r="I69" i="8" a="1"/>
  <c r="I69" i="8" s="1"/>
  <c r="I55" i="8" a="1"/>
  <c r="I55" i="8" s="1"/>
  <c r="I101" i="8" a="1"/>
  <c r="I101" i="8" s="1"/>
  <c r="I98" i="8" a="1"/>
  <c r="I98" i="8" s="1"/>
  <c r="I100" i="8" a="1"/>
  <c r="I100" i="8" s="1"/>
  <c r="I65" i="8" a="1"/>
  <c r="I65" i="8" s="1"/>
  <c r="I67" i="8" a="1"/>
  <c r="I67" i="8" s="1"/>
  <c r="I94" i="8" a="1"/>
  <c r="I94" i="8" s="1"/>
  <c r="I88" i="8" a="1"/>
  <c r="I88" i="8" s="1"/>
  <c r="I77" i="8" a="1"/>
  <c r="I77" i="8" s="1"/>
  <c r="I63" i="8" a="1"/>
  <c r="I63" i="8" s="1"/>
  <c r="I81" i="8" a="1"/>
  <c r="I81" i="8" s="1"/>
  <c r="I62" i="8" a="1"/>
  <c r="I62" i="8" s="1"/>
  <c r="I87" i="8" a="1"/>
  <c r="I87" i="8" s="1"/>
  <c r="I85" i="8" a="1"/>
  <c r="I85" i="8" s="1"/>
  <c r="I71" i="8" a="1"/>
  <c r="I71" i="8" s="1"/>
  <c r="I82" i="8" a="1"/>
  <c r="I82" i="8" s="1"/>
  <c r="I90" i="8" a="1"/>
  <c r="I90" i="8" s="1"/>
  <c r="I102" i="8" a="1"/>
  <c r="I102" i="8" s="1"/>
  <c r="I78" i="8" a="1"/>
  <c r="I78" i="8" s="1"/>
  <c r="I86" i="8" a="1"/>
  <c r="I86" i="8" s="1"/>
  <c r="I76" i="8" a="1"/>
  <c r="I76" i="8" s="1"/>
  <c r="I92" i="8" a="1"/>
  <c r="I92" i="8" s="1"/>
  <c r="I66" i="8" a="1"/>
  <c r="I66" i="8" s="1"/>
  <c r="I56" i="8" a="1"/>
  <c r="I56" i="8" s="1"/>
  <c r="I75" i="8" a="1"/>
  <c r="I75" i="8" s="1"/>
  <c r="I61" i="8" a="1"/>
  <c r="I61" i="8" s="1"/>
  <c r="I72" i="8" a="1"/>
  <c r="I72" i="8" s="1"/>
  <c r="I58" i="8" a="1"/>
  <c r="I58" i="8" s="1"/>
  <c r="I73" i="8" a="1"/>
  <c r="I73" i="8" s="1"/>
  <c r="I96" i="8" a="1"/>
  <c r="I96" i="8" s="1"/>
  <c r="I60" i="8" a="1"/>
  <c r="I60" i="8" s="1"/>
  <c r="I89" i="8" a="1"/>
  <c r="I89" i="8" s="1"/>
  <c r="I84" i="8" a="1"/>
  <c r="I84" i="8" s="1"/>
  <c r="I97" i="8" a="1"/>
  <c r="I97" i="8" s="1"/>
  <c r="I70" i="8" a="1"/>
  <c r="I70" i="8" s="1"/>
  <c r="I93" i="8" a="1"/>
  <c r="I93" i="8" s="1"/>
  <c r="I57" i="8" a="1"/>
  <c r="I57" i="8" s="1"/>
  <c r="I64" i="8" a="1"/>
  <c r="I64" i="8" s="1"/>
  <c r="I79" i="8" a="1"/>
  <c r="I79" i="8" s="1"/>
  <c r="I91" i="8" a="1"/>
  <c r="I91" i="8" s="1"/>
  <c r="BB88" i="8" a="1"/>
  <c r="BB88" i="8" s="1"/>
  <c r="BB71" i="8" a="1"/>
  <c r="BB71" i="8" s="1"/>
  <c r="BB99" i="8" a="1"/>
  <c r="BB99" i="8" s="1"/>
  <c r="BB92" i="8" a="1"/>
  <c r="BB92" i="8" s="1"/>
  <c r="BB69" i="8" a="1"/>
  <c r="BB69" i="8" s="1"/>
  <c r="BB90" i="8" a="1"/>
  <c r="BB90" i="8" s="1"/>
  <c r="BB57" i="8" a="1"/>
  <c r="BB57" i="8" s="1"/>
  <c r="BB74" i="8" a="1"/>
  <c r="BB74" i="8" s="1"/>
  <c r="BB96" i="8" a="1"/>
  <c r="BB96" i="8" s="1"/>
  <c r="BB94" i="8" a="1"/>
  <c r="BB94" i="8" s="1"/>
  <c r="BB63" i="8" a="1"/>
  <c r="BB63" i="8" s="1"/>
  <c r="BB73" i="8" a="1"/>
  <c r="BB73" i="8" s="1"/>
  <c r="BB70" i="8" a="1"/>
  <c r="BB70" i="8" s="1"/>
  <c r="BB89" i="8" a="1"/>
  <c r="BB89" i="8" s="1"/>
  <c r="BB95" i="8" a="1"/>
  <c r="BB95" i="8" s="1"/>
  <c r="BB56" i="8" a="1"/>
  <c r="BB56" i="8" s="1"/>
  <c r="BB67" i="8" a="1"/>
  <c r="BB67" i="8" s="1"/>
  <c r="Q102" i="8" a="1"/>
  <c r="Q102" i="8" s="1"/>
  <c r="Q61" i="8" a="1"/>
  <c r="Q61" i="8" s="1"/>
  <c r="Q66" i="8" a="1"/>
  <c r="Q66" i="8" s="1"/>
  <c r="Q65" i="8" a="1"/>
  <c r="Q65" i="8" s="1"/>
  <c r="Q86" i="8" a="1"/>
  <c r="Q86" i="8" s="1"/>
  <c r="Q76" i="8" a="1"/>
  <c r="Q76" i="8" s="1"/>
  <c r="Q89" i="8" a="1"/>
  <c r="Q89" i="8" s="1"/>
  <c r="Q77" i="8" a="1"/>
  <c r="Q77" i="8" s="1"/>
  <c r="Q92" i="8" a="1"/>
  <c r="Q92" i="8" s="1"/>
  <c r="Q60" i="8" a="1"/>
  <c r="Q60" i="8" s="1"/>
  <c r="Q83" i="8" a="1"/>
  <c r="Q83" i="8" s="1"/>
  <c r="Q73" i="8" a="1"/>
  <c r="Q73" i="8" s="1"/>
  <c r="Q55" i="8" a="1"/>
  <c r="Q55" i="8" s="1"/>
  <c r="Q98" i="8" a="1"/>
  <c r="Q98" i="8" s="1"/>
  <c r="Q99" i="8" a="1"/>
  <c r="Q99" i="8" s="1"/>
  <c r="Q97" i="8" a="1"/>
  <c r="Q97" i="8" s="1"/>
  <c r="Q95" i="8" a="1"/>
  <c r="Q95" i="8" s="1"/>
  <c r="Q101" i="8" a="1"/>
  <c r="Q101" i="8" s="1"/>
  <c r="Q62" i="8" a="1"/>
  <c r="Q62" i="8" s="1"/>
  <c r="Q84" i="8" a="1"/>
  <c r="Q84" i="8" s="1"/>
  <c r="Q100" i="8" a="1"/>
  <c r="Q100" i="8" s="1"/>
  <c r="Q94" i="8" a="1"/>
  <c r="Q94" i="8" s="1"/>
  <c r="N230" i="8" a="1"/>
  <c r="N230" i="8" s="1"/>
  <c r="N220" i="8" a="1"/>
  <c r="N220" i="8" s="1"/>
  <c r="N243" i="8" a="1"/>
  <c r="N243" i="8" s="1"/>
  <c r="N225" i="8" a="1"/>
  <c r="N225" i="8" s="1"/>
  <c r="N252" i="8" a="1"/>
  <c r="N252" i="8" s="1"/>
  <c r="N235" i="8" a="1"/>
  <c r="N235" i="8" s="1"/>
  <c r="N227" i="8" a="1"/>
  <c r="N227" i="8" s="1"/>
  <c r="N247" i="8" a="1"/>
  <c r="N247" i="8" s="1"/>
  <c r="N239" i="8" a="1"/>
  <c r="N239" i="8" s="1"/>
  <c r="N241" i="8" a="1"/>
  <c r="N241" i="8" s="1"/>
  <c r="N265" i="8" a="1"/>
  <c r="N265" i="8" s="1"/>
  <c r="N253" i="8" a="1"/>
  <c r="N253" i="8" s="1"/>
  <c r="N234" i="8" a="1"/>
  <c r="N234" i="8" s="1"/>
  <c r="N260" i="8" a="1"/>
  <c r="N260" i="8" s="1"/>
  <c r="N258" i="8" a="1"/>
  <c r="N258" i="8" s="1"/>
  <c r="N262" i="8" a="1"/>
  <c r="N262" i="8" s="1"/>
  <c r="N255" i="8" a="1"/>
  <c r="N255" i="8" s="1"/>
  <c r="N250" i="8" a="1"/>
  <c r="N250" i="8" s="1"/>
  <c r="N222" i="8" a="1"/>
  <c r="N222" i="8" s="1"/>
  <c r="N254" i="8" a="1"/>
  <c r="N254" i="8" s="1"/>
  <c r="N263" i="8" a="1"/>
  <c r="N263" i="8" s="1"/>
  <c r="N223" i="8" a="1"/>
  <c r="N223" i="8" s="1"/>
  <c r="N248" i="8" a="1"/>
  <c r="N248" i="8" s="1"/>
  <c r="N256" i="8" a="1"/>
  <c r="N256" i="8" s="1"/>
  <c r="N246" i="8" a="1"/>
  <c r="N246" i="8" s="1"/>
  <c r="N238" i="8" a="1"/>
  <c r="N238" i="8" s="1"/>
  <c r="N261" i="8" a="1"/>
  <c r="N261" i="8" s="1"/>
  <c r="BB168" i="8" a="1"/>
  <c r="BB168" i="8" s="1"/>
  <c r="BB189" i="8" a="1"/>
  <c r="BB189" i="8" s="1"/>
  <c r="BB177" i="8" a="1"/>
  <c r="BB177" i="8" s="1"/>
  <c r="BB197" i="8" a="1"/>
  <c r="BB197" i="8" s="1"/>
  <c r="BB188" i="8" a="1"/>
  <c r="BB188" i="8" s="1"/>
  <c r="BC119" i="8" a="1"/>
  <c r="BC119" i="8" s="1"/>
  <c r="BC150" i="8" a="1"/>
  <c r="BC150" i="8" s="1"/>
  <c r="BI146" i="8" a="1"/>
  <c r="BI146" i="8" s="1"/>
  <c r="BI130" i="8" a="1"/>
  <c r="BI130" i="8" s="1"/>
  <c r="BI134" i="8" a="1"/>
  <c r="BI134" i="8" s="1"/>
  <c r="BI147" i="8" a="1"/>
  <c r="BI147" i="8" s="1"/>
  <c r="BI111" i="8" a="1"/>
  <c r="BI111" i="8" s="1"/>
  <c r="BI114" i="8" a="1"/>
  <c r="BI114" i="8" s="1"/>
  <c r="BI118" i="8" a="1"/>
  <c r="BI118" i="8" s="1"/>
  <c r="BI156" i="8" a="1"/>
  <c r="BI156" i="8" s="1"/>
  <c r="BI142" i="8" a="1"/>
  <c r="BI142" i="8" s="1"/>
  <c r="BI113" i="8" a="1"/>
  <c r="BI113" i="8" s="1"/>
  <c r="BI136" i="8" a="1"/>
  <c r="BI136" i="8" s="1"/>
  <c r="BI131" i="8" a="1"/>
  <c r="BI131" i="8" s="1"/>
  <c r="BI120" i="8" a="1"/>
  <c r="BI120" i="8" s="1"/>
  <c r="BI144" i="8" a="1"/>
  <c r="BI144" i="8" s="1"/>
  <c r="BI149" i="8" a="1"/>
  <c r="BI149" i="8" s="1"/>
  <c r="BI151" i="8" a="1"/>
  <c r="BI151" i="8" s="1"/>
  <c r="BI123" i="8" a="1"/>
  <c r="BI123" i="8" s="1"/>
  <c r="BI152" i="8" a="1"/>
  <c r="BI152" i="8" s="1"/>
  <c r="BI124" i="8" a="1"/>
  <c r="BI124" i="8" s="1"/>
  <c r="BI109" i="8" a="1"/>
  <c r="BI109" i="8" s="1"/>
  <c r="BI153" i="8" a="1"/>
  <c r="BI153" i="8" s="1"/>
  <c r="BI132" i="8" a="1"/>
  <c r="BI132" i="8" s="1"/>
  <c r="BI139" i="8" a="1"/>
  <c r="BI139" i="8" s="1"/>
  <c r="BI148" i="8" a="1"/>
  <c r="BI148" i="8" s="1"/>
  <c r="BI141" i="8" a="1"/>
  <c r="BI141" i="8" s="1"/>
  <c r="BI110" i="8" a="1"/>
  <c r="BI110" i="8" s="1"/>
  <c r="BI143" i="8" a="1"/>
  <c r="BI143" i="8" s="1"/>
  <c r="BI155" i="8" a="1"/>
  <c r="BI155" i="8" s="1"/>
  <c r="BI140" i="8" a="1"/>
  <c r="BI140" i="8" s="1"/>
  <c r="BI115" i="8" a="1"/>
  <c r="BI115" i="8" s="1"/>
  <c r="BI128" i="8" a="1"/>
  <c r="BI128" i="8" s="1"/>
  <c r="BI112" i="8" a="1"/>
  <c r="BI112" i="8" s="1"/>
  <c r="BI121" i="8" a="1"/>
  <c r="BI121" i="8" s="1"/>
  <c r="BI117" i="8" a="1"/>
  <c r="BI117" i="8" s="1"/>
  <c r="BI119" i="8" a="1"/>
  <c r="BI119" i="8" s="1"/>
  <c r="BI137" i="8" a="1"/>
  <c r="BI137" i="8" s="1"/>
  <c r="BI135" i="8" a="1"/>
  <c r="BI135" i="8" s="1"/>
  <c r="BI126" i="8" a="1"/>
  <c r="BI126" i="8" s="1"/>
  <c r="BA220" i="8" a="1"/>
  <c r="BA220" i="8" s="1"/>
  <c r="BA264" i="8" a="1"/>
  <c r="BA264" i="8" s="1"/>
  <c r="BA238" i="8" a="1"/>
  <c r="BA238" i="8" s="1"/>
  <c r="BA262" i="8" a="1"/>
  <c r="BA262" i="8" s="1"/>
  <c r="BA232" i="8" a="1"/>
  <c r="BA232" i="8" s="1"/>
  <c r="BA226" i="8" a="1"/>
  <c r="BA226" i="8" s="1"/>
  <c r="BA221" i="8" a="1"/>
  <c r="BA221" i="8" s="1"/>
  <c r="BA247" i="8" a="1"/>
  <c r="BA247" i="8" s="1"/>
  <c r="BA223" i="8" a="1"/>
  <c r="BA223" i="8" s="1"/>
  <c r="BA222" i="8" a="1"/>
  <c r="BA222" i="8" s="1"/>
  <c r="BA256" i="8" a="1"/>
  <c r="BA256" i="8" s="1"/>
  <c r="BA228" i="8" a="1"/>
  <c r="BA228" i="8" s="1"/>
  <c r="BA234" i="8" a="1"/>
  <c r="BA234" i="8" s="1"/>
  <c r="BA259" i="8" a="1"/>
  <c r="BA259" i="8" s="1"/>
  <c r="BA253" i="8" a="1"/>
  <c r="BA253" i="8" s="1"/>
  <c r="BA229" i="8" a="1"/>
  <c r="BA229" i="8" s="1"/>
  <c r="BA219" i="8" a="1"/>
  <c r="BA219" i="8" s="1"/>
  <c r="BA254" i="8" a="1"/>
  <c r="BA254" i="8" s="1"/>
  <c r="BN357" i="8" a="1"/>
  <c r="BN357" i="8" s="1"/>
  <c r="BF223" i="8" a="1"/>
  <c r="BF223" i="8" s="1"/>
  <c r="BM380" i="8" a="1"/>
  <c r="BM380" i="8" s="1"/>
  <c r="N229" i="8" a="1"/>
  <c r="N229" i="8" s="1"/>
  <c r="BM348" i="8" a="1"/>
  <c r="BM348" i="8" s="1"/>
  <c r="I232" i="8" a="1"/>
  <c r="I232" i="8" s="1"/>
  <c r="BN377" i="8" a="1"/>
  <c r="BN377" i="8" s="1"/>
  <c r="O135" i="8" a="1"/>
  <c r="O135" i="8" s="1"/>
  <c r="BB75" i="8" a="1"/>
  <c r="BB75" i="8" s="1"/>
  <c r="O118" i="8" a="1"/>
  <c r="O118" i="8" s="1"/>
  <c r="BB84" i="8" a="1"/>
  <c r="BB84" i="8" s="1"/>
  <c r="BB111" i="8" a="1"/>
  <c r="BB111" i="8" s="1"/>
  <c r="I225" i="8" a="1"/>
  <c r="I225" i="8" s="1"/>
  <c r="I83" i="8" a="1"/>
  <c r="I83" i="8" s="1"/>
  <c r="BN358" i="8" a="1"/>
  <c r="BN358" i="8" s="1"/>
  <c r="BF256" i="8" a="1"/>
  <c r="BF256" i="8" s="1"/>
  <c r="O155" i="8" a="1"/>
  <c r="O155" i="8" s="1"/>
  <c r="BM338" i="8" a="1"/>
  <c r="BM338" i="8" s="1"/>
  <c r="BB176" i="8" a="1"/>
  <c r="BB176" i="8" s="1"/>
  <c r="BE256" i="8" a="1"/>
  <c r="BE256" i="8" s="1"/>
  <c r="BE250" i="8" a="1"/>
  <c r="BE250" i="8" s="1"/>
  <c r="BE224" i="8" a="1"/>
  <c r="BE224" i="8" s="1"/>
  <c r="I246" i="8" a="1"/>
  <c r="I246" i="8" s="1"/>
  <c r="BN342" i="8" a="1"/>
  <c r="BN342" i="8" s="1"/>
  <c r="BF250" i="8" a="1"/>
  <c r="BF250" i="8" s="1"/>
  <c r="O109" i="8" a="1"/>
  <c r="O109" i="8" s="1"/>
  <c r="BI127" i="8" a="1"/>
  <c r="BI127" i="8" s="1"/>
  <c r="BM382" i="8" a="1"/>
  <c r="BM382" i="8" s="1"/>
  <c r="BA237" i="8" a="1"/>
  <c r="BA237" i="8" s="1"/>
  <c r="BF257" i="8" a="1"/>
  <c r="BF257" i="8" s="1"/>
  <c r="O116" i="8" a="1"/>
  <c r="O116" i="8" s="1"/>
  <c r="BM379" i="8" a="1"/>
  <c r="BM379" i="8" s="1"/>
  <c r="J77" i="8" a="1"/>
  <c r="J77" i="8" s="1"/>
  <c r="BN298" i="8" a="1"/>
  <c r="BN298" i="8" s="1"/>
  <c r="AY315" i="8" a="1"/>
  <c r="AY315" i="8" s="1"/>
  <c r="D275" i="8" a="1"/>
  <c r="D275" i="8" s="1"/>
  <c r="BF293" i="8" a="1"/>
  <c r="BF293" i="8" s="1"/>
  <c r="BM305" i="8" a="1"/>
  <c r="BM305" i="8" s="1"/>
  <c r="BN288" i="8" a="1"/>
  <c r="BN288" i="8" s="1"/>
  <c r="BJ114" i="8" a="1"/>
  <c r="BJ114" i="8" s="1"/>
  <c r="BJ117" i="8" a="1"/>
  <c r="BJ117" i="8" s="1"/>
  <c r="BG134" i="8" a="1"/>
  <c r="BG134" i="8" s="1"/>
  <c r="BG123" i="8" a="1"/>
  <c r="BG123" i="8" s="1"/>
  <c r="BG112" i="8" a="1"/>
  <c r="BG112" i="8" s="1"/>
  <c r="BG136" i="8" a="1"/>
  <c r="BG136" i="8" s="1"/>
  <c r="BG140" i="8" a="1"/>
  <c r="BG140" i="8" s="1"/>
  <c r="BG113" i="8" a="1"/>
  <c r="BG113" i="8" s="1"/>
  <c r="C245" i="8" a="1"/>
  <c r="C245" i="8" s="1"/>
  <c r="C241" i="8" a="1"/>
  <c r="C241" i="8" s="1"/>
  <c r="C224" i="8" a="1"/>
  <c r="C224" i="8" s="1"/>
  <c r="C253" i="8" a="1"/>
  <c r="C253" i="8" s="1"/>
  <c r="C235" i="8" a="1"/>
  <c r="C235" i="8" s="1"/>
  <c r="C221" i="8" a="1"/>
  <c r="C221" i="8" s="1"/>
  <c r="F244" i="8" a="1"/>
  <c r="F244" i="8" s="1"/>
  <c r="G67" i="8" a="1"/>
  <c r="G67" i="8" s="1"/>
  <c r="G65" i="8" a="1"/>
  <c r="G65" i="8" s="1"/>
  <c r="H139" i="8" a="1"/>
  <c r="H139" i="8" s="1"/>
  <c r="BH341" i="8" a="1"/>
  <c r="BH341" i="8" s="1"/>
  <c r="BH344" i="8" a="1"/>
  <c r="BH344" i="8" s="1"/>
  <c r="AY290" i="8" a="1"/>
  <c r="AY290" i="8" s="1"/>
  <c r="AY288" i="8" a="1"/>
  <c r="AY288" i="8" s="1"/>
  <c r="D297" i="8" a="1"/>
  <c r="D297" i="8" s="1"/>
  <c r="D310" i="8" a="1"/>
  <c r="D310" i="8" s="1"/>
  <c r="BJ115" i="8" a="1"/>
  <c r="BJ115" i="8" s="1"/>
  <c r="C259" i="8" a="1"/>
  <c r="C259" i="8" s="1"/>
  <c r="C237" i="8" a="1"/>
  <c r="C237" i="8" s="1"/>
  <c r="C239" i="8" a="1"/>
  <c r="C239" i="8" s="1"/>
  <c r="C223" i="8" a="1"/>
  <c r="C223" i="8" s="1"/>
  <c r="C222" i="8" a="1"/>
  <c r="C222" i="8" s="1"/>
  <c r="C246" i="8" a="1"/>
  <c r="C246" i="8" s="1"/>
  <c r="F262" i="8" a="1"/>
  <c r="F262" i="8" s="1"/>
  <c r="BA116" i="8" a="1"/>
  <c r="BA116" i="8" s="1"/>
  <c r="BH355" i="8" a="1"/>
  <c r="BH355" i="8" s="1"/>
  <c r="BH343" i="8" a="1"/>
  <c r="BH343" i="8" s="1"/>
  <c r="BH357" i="8" a="1"/>
  <c r="BH357" i="8" s="1"/>
  <c r="AY294" i="8" a="1"/>
  <c r="AY294" i="8" s="1"/>
  <c r="AY283" i="8" a="1"/>
  <c r="AY283" i="8" s="1"/>
  <c r="D288" i="8" a="1"/>
  <c r="D288" i="8" s="1"/>
  <c r="C131" i="8" a="1"/>
  <c r="C131" i="8" s="1"/>
  <c r="BG151" i="8" a="1"/>
  <c r="BG151" i="8" s="1"/>
  <c r="BG145" i="8" a="1"/>
  <c r="BG145" i="8" s="1"/>
  <c r="BG119" i="8" a="1"/>
  <c r="BG119" i="8" s="1"/>
  <c r="BG116" i="8" a="1"/>
  <c r="BG116" i="8" s="1"/>
  <c r="BG154" i="8" a="1"/>
  <c r="BG154" i="8" s="1"/>
  <c r="BG109" i="8" a="1"/>
  <c r="BG109" i="8" s="1"/>
  <c r="BJ154" i="8" a="1"/>
  <c r="BJ154" i="8" s="1"/>
  <c r="BJ137" i="8" a="1"/>
  <c r="BJ137" i="8" s="1"/>
  <c r="C132" i="8" a="1"/>
  <c r="C132" i="8" s="1"/>
  <c r="BG111" i="8" a="1"/>
  <c r="BG111" i="8" s="1"/>
  <c r="BG126" i="8" a="1"/>
  <c r="BG126" i="8" s="1"/>
  <c r="BG129" i="8" a="1"/>
  <c r="BG129" i="8" s="1"/>
  <c r="BG121" i="8" a="1"/>
  <c r="BG121" i="8" s="1"/>
  <c r="BG147" i="8" a="1"/>
  <c r="BG147" i="8" s="1"/>
  <c r="BG137" i="8" a="1"/>
  <c r="BG137" i="8" s="1"/>
  <c r="C219" i="8" a="1"/>
  <c r="C219" i="8" s="1"/>
  <c r="C265" i="8" a="1"/>
  <c r="C265" i="8" s="1"/>
  <c r="C248" i="8" a="1"/>
  <c r="C248" i="8" s="1"/>
  <c r="C230" i="8" a="1"/>
  <c r="C230" i="8" s="1"/>
  <c r="C257" i="8" a="1"/>
  <c r="C257" i="8" s="1"/>
  <c r="C262" i="8" a="1"/>
  <c r="C262" i="8" s="1"/>
  <c r="F239" i="8" a="1"/>
  <c r="F239" i="8" s="1"/>
  <c r="BA151" i="8" a="1"/>
  <c r="BA151" i="8" s="1"/>
  <c r="G78" i="8" a="1"/>
  <c r="G78" i="8" s="1"/>
  <c r="BH351" i="8" a="1"/>
  <c r="BH351" i="8" s="1"/>
  <c r="BH368" i="8" a="1"/>
  <c r="BH368" i="8" s="1"/>
  <c r="AY295" i="8" a="1"/>
  <c r="AY295" i="8" s="1"/>
  <c r="D281" i="8" a="1"/>
  <c r="D281" i="8" s="1"/>
  <c r="I296" i="8" a="1"/>
  <c r="I296" i="8" s="1"/>
  <c r="BJ150" i="8" a="1"/>
  <c r="BJ150" i="8" s="1"/>
  <c r="BJ121" i="8" a="1"/>
  <c r="BJ121" i="8" s="1"/>
  <c r="C147" i="8" a="1"/>
  <c r="C147" i="8" s="1"/>
  <c r="BG124" i="8" a="1"/>
  <c r="BG124" i="8" s="1"/>
  <c r="BG118" i="8" a="1"/>
  <c r="BG118" i="8" s="1"/>
  <c r="BG130" i="8" a="1"/>
  <c r="BG130" i="8" s="1"/>
  <c r="BG127" i="8" a="1"/>
  <c r="BG127" i="8" s="1"/>
  <c r="BG153" i="8" a="1"/>
  <c r="BG153" i="8" s="1"/>
  <c r="BG143" i="8" a="1"/>
  <c r="BG143" i="8" s="1"/>
  <c r="C242" i="8" a="1"/>
  <c r="C242" i="8" s="1"/>
  <c r="C255" i="8" a="1"/>
  <c r="C255" i="8" s="1"/>
  <c r="C247" i="8" a="1"/>
  <c r="C247" i="8" s="1"/>
  <c r="C220" i="8" a="1"/>
  <c r="C220" i="8" s="1"/>
  <c r="C236" i="8" a="1"/>
  <c r="C236" i="8" s="1"/>
  <c r="C228" i="8" a="1"/>
  <c r="C228" i="8" s="1"/>
  <c r="F230" i="8" a="1"/>
  <c r="F230" i="8" s="1"/>
  <c r="BA120" i="8" a="1"/>
  <c r="BA120" i="8" s="1"/>
  <c r="G85" i="8" a="1"/>
  <c r="G85" i="8" s="1"/>
  <c r="BH379" i="8" a="1"/>
  <c r="BH379" i="8" s="1"/>
  <c r="BH363" i="8" a="1"/>
  <c r="BH363" i="8" s="1"/>
  <c r="AY278" i="8" a="1"/>
  <c r="AY278" i="8" s="1"/>
  <c r="D305" i="8" a="1"/>
  <c r="D305" i="8" s="1"/>
  <c r="D301" i="8" a="1"/>
  <c r="D301" i="8" s="1"/>
  <c r="I307" i="8" a="1"/>
  <c r="I307" i="8" s="1"/>
  <c r="BJ130" i="8" a="1"/>
  <c r="BJ130" i="8" s="1"/>
  <c r="BJ124" i="8" a="1"/>
  <c r="BJ124" i="8" s="1"/>
  <c r="C149" i="8" a="1"/>
  <c r="C149" i="8" s="1"/>
  <c r="BG132" i="8" a="1"/>
  <c r="BG132" i="8" s="1"/>
  <c r="BG128" i="8" a="1"/>
  <c r="BG128" i="8" s="1"/>
  <c r="BG152" i="8" a="1"/>
  <c r="BG152" i="8" s="1"/>
  <c r="BG138" i="8" a="1"/>
  <c r="BG138" i="8" s="1"/>
  <c r="BG149" i="8" a="1"/>
  <c r="BG149" i="8" s="1"/>
  <c r="BG114" i="8" a="1"/>
  <c r="BG114" i="8" s="1"/>
  <c r="C266" i="8" a="1"/>
  <c r="C266" i="8" s="1"/>
  <c r="C250" i="8" a="1"/>
  <c r="C250" i="8" s="1"/>
  <c r="C264" i="8" a="1"/>
  <c r="C264" i="8" s="1"/>
  <c r="C243" i="8" a="1"/>
  <c r="C243" i="8" s="1"/>
  <c r="C226" i="8" a="1"/>
  <c r="C226" i="8" s="1"/>
  <c r="C233" i="8" a="1"/>
  <c r="C233" i="8" s="1"/>
  <c r="BA118" i="8" a="1"/>
  <c r="BA118" i="8" s="1"/>
  <c r="B135" i="8" a="1"/>
  <c r="B135" i="8" s="1"/>
  <c r="G94" i="8" a="1"/>
  <c r="G94" i="8" s="1"/>
  <c r="BH336" i="8" a="1"/>
  <c r="BH336" i="8" s="1"/>
  <c r="BH342" i="8" a="1"/>
  <c r="BH342" i="8" s="1"/>
  <c r="AY318" i="8" a="1"/>
  <c r="AY318" i="8" s="1"/>
  <c r="D314" i="8" a="1"/>
  <c r="D314" i="8" s="1"/>
  <c r="D300" i="8" a="1"/>
  <c r="D300" i="8" s="1"/>
  <c r="I284" i="8" a="1"/>
  <c r="I284" i="8" s="1"/>
  <c r="BK359" i="8" a="1"/>
  <c r="BK359" i="8" s="1"/>
  <c r="BJ149" i="8" a="1"/>
  <c r="BJ149" i="8" s="1"/>
  <c r="BJ134" i="8" a="1"/>
  <c r="BJ134" i="8" s="1"/>
  <c r="C122" i="8" a="1"/>
  <c r="C122" i="8" s="1"/>
  <c r="BG133" i="8" a="1"/>
  <c r="BG133" i="8" s="1"/>
  <c r="BG131" i="8" a="1"/>
  <c r="BG131" i="8" s="1"/>
  <c r="BG135" i="8" a="1"/>
  <c r="BG135" i="8" s="1"/>
  <c r="BG156" i="8" a="1"/>
  <c r="BG156" i="8" s="1"/>
  <c r="BG144" i="8" a="1"/>
  <c r="BG144" i="8" s="1"/>
  <c r="BG120" i="8" a="1"/>
  <c r="BG120" i="8" s="1"/>
  <c r="C240" i="8" a="1"/>
  <c r="C240" i="8" s="1"/>
  <c r="C238" i="8" a="1"/>
  <c r="C238" i="8" s="1"/>
  <c r="C263" i="8" a="1"/>
  <c r="C263" i="8" s="1"/>
  <c r="C231" i="8" a="1"/>
  <c r="C231" i="8" s="1"/>
  <c r="C229" i="8" a="1"/>
  <c r="C229" i="8" s="1"/>
  <c r="C225" i="8" a="1"/>
  <c r="C225" i="8" s="1"/>
  <c r="P77" i="8" a="1"/>
  <c r="P77" i="8" s="1"/>
  <c r="BA131" i="8" a="1"/>
  <c r="BA131" i="8" s="1"/>
  <c r="G98" i="8" a="1"/>
  <c r="G98" i="8" s="1"/>
  <c r="G76" i="8" a="1"/>
  <c r="G76" i="8" s="1"/>
  <c r="BH377" i="8" a="1"/>
  <c r="BH377" i="8" s="1"/>
  <c r="BH345" i="8" a="1"/>
  <c r="BH345" i="8" s="1"/>
  <c r="AY304" i="8" a="1"/>
  <c r="AY304" i="8" s="1"/>
  <c r="D291" i="8" a="1"/>
  <c r="D291" i="8" s="1"/>
  <c r="D304" i="8" a="1"/>
  <c r="D304" i="8" s="1"/>
  <c r="I277" i="8" a="1"/>
  <c r="I277" i="8" s="1"/>
  <c r="BJ153" i="8" a="1"/>
  <c r="BJ153" i="8" s="1"/>
  <c r="BJ156" i="8" a="1"/>
  <c r="BJ156" i="8" s="1"/>
  <c r="BG115" i="8" a="1"/>
  <c r="BG115" i="8" s="1"/>
  <c r="BG141" i="8" a="1"/>
  <c r="BG141" i="8" s="1"/>
  <c r="BG142" i="8" a="1"/>
  <c r="BG142" i="8" s="1"/>
  <c r="BG139" i="8" a="1"/>
  <c r="BG139" i="8" s="1"/>
  <c r="BG110" i="8" a="1"/>
  <c r="BG110" i="8" s="1"/>
  <c r="C227" i="8" a="1"/>
  <c r="C227" i="8" s="1"/>
  <c r="C251" i="8" a="1"/>
  <c r="C251" i="8" s="1"/>
  <c r="C234" i="8" a="1"/>
  <c r="C234" i="8" s="1"/>
  <c r="C254" i="8" a="1"/>
  <c r="C254" i="8" s="1"/>
  <c r="C256" i="8" a="1"/>
  <c r="C256" i="8" s="1"/>
  <c r="F222" i="8" a="1"/>
  <c r="F222" i="8" s="1"/>
  <c r="BA136" i="8" a="1"/>
  <c r="BA136" i="8" s="1"/>
  <c r="G64" i="8" a="1"/>
  <c r="G64" i="8" s="1"/>
  <c r="G60" i="8" a="1"/>
  <c r="G60" i="8" s="1"/>
  <c r="BH374" i="8" a="1"/>
  <c r="BH374" i="8" s="1"/>
  <c r="BH340" i="8" a="1"/>
  <c r="BH340" i="8" s="1"/>
  <c r="AY275" i="8" a="1"/>
  <c r="AY275" i="8" s="1"/>
  <c r="AY320" i="8" a="1"/>
  <c r="AY320" i="8" s="1"/>
  <c r="D312" i="8" a="1"/>
  <c r="D312" i="8" s="1"/>
  <c r="D283" i="8" a="1"/>
  <c r="D283" i="8" s="1"/>
  <c r="BN302" i="8" a="1"/>
  <c r="BN302" i="8" s="1"/>
  <c r="BN296" i="8" a="1"/>
  <c r="BN296" i="8" s="1"/>
  <c r="BF311" i="8" a="1"/>
  <c r="BF311" i="8" s="1"/>
  <c r="BF305" i="8" a="1"/>
  <c r="BF305" i="8" s="1"/>
  <c r="BM291" i="8" a="1"/>
  <c r="BM291" i="8" s="1"/>
  <c r="BM316" i="8" a="1"/>
  <c r="BM316" i="8" s="1"/>
  <c r="BM312" i="8" a="1"/>
  <c r="BM312" i="8" s="1"/>
  <c r="BN320" i="8" a="1"/>
  <c r="BN320" i="8" s="1"/>
  <c r="BN315" i="8" a="1"/>
  <c r="BN315" i="8" s="1"/>
  <c r="BF300" i="8" a="1"/>
  <c r="BF300" i="8" s="1"/>
  <c r="BF297" i="8" a="1"/>
  <c r="BF297" i="8" s="1"/>
  <c r="BM286" i="8" a="1"/>
  <c r="BM286" i="8" s="1"/>
  <c r="BM301" i="8" a="1"/>
  <c r="BM301" i="8" s="1"/>
  <c r="BM304" i="8" a="1"/>
  <c r="BM304" i="8" s="1"/>
  <c r="BN316" i="8" a="1"/>
  <c r="BN316" i="8" s="1"/>
  <c r="BN291" i="8" a="1"/>
  <c r="BN291" i="8" s="1"/>
  <c r="BF275" i="8" a="1"/>
  <c r="BF275" i="8" s="1"/>
  <c r="BM311" i="8" a="1"/>
  <c r="BM311" i="8" s="1"/>
  <c r="BM284" i="8" a="1"/>
  <c r="BM284" i="8" s="1"/>
  <c r="BM300" i="8" a="1"/>
  <c r="BM300" i="8" s="1"/>
  <c r="BN279" i="8" a="1"/>
  <c r="BN279" i="8" s="1"/>
  <c r="BN282" i="8" a="1"/>
  <c r="BN282" i="8" s="1"/>
  <c r="BF292" i="8" a="1"/>
  <c r="BF292" i="8" s="1"/>
  <c r="BF308" i="8" a="1"/>
  <c r="BF308" i="8" s="1"/>
  <c r="BF281" i="8" a="1"/>
  <c r="BF281" i="8" s="1"/>
  <c r="BM283" i="8" a="1"/>
  <c r="BM283" i="8" s="1"/>
  <c r="BM307" i="8" a="1"/>
  <c r="BM307" i="8" s="1"/>
  <c r="BM276" i="8" a="1"/>
  <c r="BM276" i="8" s="1"/>
  <c r="BM288" i="8" a="1"/>
  <c r="BM288" i="8" s="1"/>
  <c r="BM274" i="8" a="1"/>
  <c r="BM274" i="8" s="1"/>
  <c r="BM320" i="8" a="1"/>
  <c r="BM320" i="8" s="1"/>
  <c r="BN274" i="8" a="1"/>
  <c r="BN274" i="8" s="1"/>
  <c r="BN308" i="8" a="1"/>
  <c r="BN308" i="8" s="1"/>
  <c r="BN280" i="8" a="1"/>
  <c r="BN280" i="8" s="1"/>
  <c r="BN286" i="8" a="1"/>
  <c r="BN286" i="8" s="1"/>
  <c r="BN275" i="8" a="1"/>
  <c r="BN275" i="8" s="1"/>
  <c r="BN312" i="8" a="1"/>
  <c r="BN312" i="8" s="1"/>
  <c r="BN290" i="8" a="1"/>
  <c r="BN290" i="8" s="1"/>
  <c r="BN299" i="8" a="1"/>
  <c r="BN299" i="8" s="1"/>
  <c r="BN305" i="8" a="1"/>
  <c r="BN305" i="8" s="1"/>
  <c r="BF282" i="8" a="1"/>
  <c r="BF282" i="8" s="1"/>
  <c r="BF283" i="8" a="1"/>
  <c r="BF283" i="8" s="1"/>
  <c r="BF301" i="8" a="1"/>
  <c r="BF301" i="8" s="1"/>
  <c r="BM315" i="8" a="1"/>
  <c r="BM315" i="8" s="1"/>
  <c r="BM275" i="8" a="1"/>
  <c r="BM275" i="8" s="1"/>
  <c r="BM297" i="8" a="1"/>
  <c r="BM297" i="8" s="1"/>
  <c r="BM313" i="8" a="1"/>
  <c r="BM313" i="8" s="1"/>
  <c r="BM289" i="8" a="1"/>
  <c r="BM289" i="8" s="1"/>
  <c r="BM285" i="8" a="1"/>
  <c r="BM285" i="8" s="1"/>
  <c r="BN313" i="8" a="1"/>
  <c r="BN313" i="8" s="1"/>
  <c r="BN303" i="8" a="1"/>
  <c r="BN303" i="8" s="1"/>
  <c r="BN276" i="8" a="1"/>
  <c r="BN276" i="8" s="1"/>
  <c r="BN311" i="8" a="1"/>
  <c r="BN311" i="8" s="1"/>
  <c r="BN309" i="8" a="1"/>
  <c r="BN309" i="8" s="1"/>
  <c r="BF314" i="8" a="1"/>
  <c r="BF314" i="8" s="1"/>
  <c r="BF280" i="8" a="1"/>
  <c r="BF280" i="8" s="1"/>
  <c r="BF276" i="8" a="1"/>
  <c r="BF276" i="8" s="1"/>
  <c r="BM277" i="8" a="1"/>
  <c r="BM277" i="8" s="1"/>
  <c r="BM295" i="8" a="1"/>
  <c r="BM295" i="8" s="1"/>
  <c r="BM293" i="8" a="1"/>
  <c r="BM293" i="8" s="1"/>
  <c r="BM278" i="8" a="1"/>
  <c r="BM278" i="8" s="1"/>
  <c r="BM321" i="8" a="1"/>
  <c r="BM321" i="8" s="1"/>
  <c r="BM281" i="8" a="1"/>
  <c r="BM281" i="8" s="1"/>
  <c r="BN289" i="8" a="1"/>
  <c r="BN289" i="8" s="1"/>
  <c r="BN281" i="8" a="1"/>
  <c r="BN281" i="8" s="1"/>
  <c r="BN285" i="8" a="1"/>
  <c r="BN285" i="8" s="1"/>
  <c r="BN310" i="8" a="1"/>
  <c r="BN310" i="8" s="1"/>
  <c r="BN319" i="8" a="1"/>
  <c r="BN319" i="8" s="1"/>
  <c r="BF310" i="8" a="1"/>
  <c r="BF310" i="8" s="1"/>
  <c r="BF303" i="8" a="1"/>
  <c r="BF303" i="8" s="1"/>
  <c r="BF295" i="8" a="1"/>
  <c r="BF295" i="8" s="1"/>
  <c r="BM303" i="8" a="1"/>
  <c r="BM303" i="8" s="1"/>
  <c r="BM319" i="8" a="1"/>
  <c r="BM319" i="8" s="1"/>
  <c r="BM314" i="8" a="1"/>
  <c r="BM314" i="8" s="1"/>
  <c r="BM309" i="8" a="1"/>
  <c r="BM309" i="8" s="1"/>
  <c r="BM317" i="8" a="1"/>
  <c r="BM317" i="8" s="1"/>
  <c r="BN304" i="8" a="1"/>
  <c r="BN304" i="8" s="1"/>
  <c r="BN297" i="8" a="1"/>
  <c r="BN297" i="8" s="1"/>
  <c r="BN283" i="8" a="1"/>
  <c r="BN283" i="8" s="1"/>
  <c r="BN295" i="8" a="1"/>
  <c r="BN295" i="8" s="1"/>
  <c r="BN300" i="8" a="1"/>
  <c r="BN300" i="8" s="1"/>
  <c r="C371" i="8" a="1"/>
  <c r="C371" i="8" s="1"/>
  <c r="D317" i="8" a="1"/>
  <c r="D317" i="8" s="1"/>
  <c r="D321" i="8" a="1"/>
  <c r="D321" i="8" s="1"/>
  <c r="D290" i="8" a="1"/>
  <c r="D290" i="8" s="1"/>
  <c r="D298" i="8" a="1"/>
  <c r="D298" i="8" s="1"/>
  <c r="C343" i="8" a="1"/>
  <c r="C343" i="8" s="1"/>
  <c r="D284" i="8" a="1"/>
  <c r="D284" i="8" s="1"/>
  <c r="D306" i="8" a="1"/>
  <c r="D306" i="8" s="1"/>
  <c r="D320" i="8" a="1"/>
  <c r="D320" i="8" s="1"/>
  <c r="D318" i="8" a="1"/>
  <c r="D318" i="8" s="1"/>
  <c r="E155" i="8" a="1"/>
  <c r="E155" i="8" s="1"/>
  <c r="N275" i="8" a="1"/>
  <c r="N275" i="8" s="1"/>
  <c r="D296" i="8" a="1"/>
  <c r="D296" i="8" s="1"/>
  <c r="D280" i="8" a="1"/>
  <c r="D280" i="8" s="1"/>
  <c r="D303" i="8" a="1"/>
  <c r="D303" i="8" s="1"/>
  <c r="D289" i="8" a="1"/>
  <c r="D289" i="8" s="1"/>
  <c r="D302" i="8" a="1"/>
  <c r="D302" i="8" s="1"/>
  <c r="E148" i="8" a="1"/>
  <c r="E148" i="8" s="1"/>
  <c r="N318" i="8" a="1"/>
  <c r="N318" i="8" s="1"/>
  <c r="D277" i="8" a="1"/>
  <c r="D277" i="8" s="1"/>
  <c r="D308" i="8" a="1"/>
  <c r="D308" i="8" s="1"/>
  <c r="D316" i="8" a="1"/>
  <c r="D316" i="8" s="1"/>
  <c r="D276" i="8" a="1"/>
  <c r="D276" i="8" s="1"/>
  <c r="D294" i="8" a="1"/>
  <c r="D294" i="8" s="1"/>
  <c r="E112" i="8" a="1"/>
  <c r="E112" i="8" s="1"/>
  <c r="N302" i="8" a="1"/>
  <c r="N302" i="8" s="1"/>
  <c r="D286" i="8" a="1"/>
  <c r="D286" i="8" s="1"/>
  <c r="D274" i="8" a="1"/>
  <c r="D274" i="8" s="1"/>
  <c r="D299" i="8" a="1"/>
  <c r="D299" i="8" s="1"/>
  <c r="D313" i="8" a="1"/>
  <c r="D313" i="8" s="1"/>
  <c r="D278" i="8" a="1"/>
  <c r="D278" i="8" s="1"/>
  <c r="K178" i="8" a="1"/>
  <c r="K178" i="8" s="1"/>
  <c r="K170" i="8" a="1"/>
  <c r="K170" i="8" s="1"/>
  <c r="K199" i="8" a="1"/>
  <c r="K199" i="8" s="1"/>
  <c r="K209" i="8" a="1"/>
  <c r="K209" i="8" s="1"/>
  <c r="K182" i="8" a="1"/>
  <c r="K182" i="8" s="1"/>
  <c r="K180" i="8" a="1"/>
  <c r="K180" i="8" s="1"/>
  <c r="BB169" i="8" a="1"/>
  <c r="BB169" i="8" s="1"/>
  <c r="BB202" i="8" a="1"/>
  <c r="BB202" i="8" s="1"/>
  <c r="BB165" i="8" a="1"/>
  <c r="BB165" i="8" s="1"/>
  <c r="K211" i="8" a="1"/>
  <c r="K211" i="8" s="1"/>
  <c r="K179" i="8" a="1"/>
  <c r="K179" i="8" s="1"/>
  <c r="K168" i="8" a="1"/>
  <c r="K168" i="8" s="1"/>
  <c r="K186" i="8" a="1"/>
  <c r="K186" i="8" s="1"/>
  <c r="K165" i="8" a="1"/>
  <c r="K165" i="8" s="1"/>
  <c r="K193" i="8" a="1"/>
  <c r="K193" i="8" s="1"/>
  <c r="BB184" i="8" a="1"/>
  <c r="BB184" i="8" s="1"/>
  <c r="BB174" i="8" a="1"/>
  <c r="BB174" i="8" s="1"/>
  <c r="BB200" i="8" a="1"/>
  <c r="BB200" i="8" s="1"/>
  <c r="BB205" i="8" a="1"/>
  <c r="BB205" i="8" s="1"/>
  <c r="K189" i="8" a="1"/>
  <c r="K189" i="8" s="1"/>
  <c r="K181" i="8" a="1"/>
  <c r="K181" i="8" s="1"/>
  <c r="K172" i="8" a="1"/>
  <c r="K172" i="8" s="1"/>
  <c r="K205" i="8" a="1"/>
  <c r="K205" i="8" s="1"/>
  <c r="BB209" i="8" a="1"/>
  <c r="BB209" i="8" s="1"/>
  <c r="BB175" i="8" a="1"/>
  <c r="BB175" i="8" s="1"/>
  <c r="K202" i="8" a="1"/>
  <c r="K202" i="8" s="1"/>
  <c r="K164" i="8" a="1"/>
  <c r="K164" i="8" s="1"/>
  <c r="K187" i="8" a="1"/>
  <c r="K187" i="8" s="1"/>
  <c r="K185" i="8" a="1"/>
  <c r="K185" i="8" s="1"/>
  <c r="K196" i="8" a="1"/>
  <c r="K196" i="8" s="1"/>
  <c r="BB178" i="8" a="1"/>
  <c r="BB178" i="8" s="1"/>
  <c r="BB195" i="8" a="1"/>
  <c r="BB195" i="8" s="1"/>
  <c r="K197" i="8" a="1"/>
  <c r="K197" i="8" s="1"/>
  <c r="K210" i="8" a="1"/>
  <c r="K210" i="8" s="1"/>
  <c r="K201" i="8" a="1"/>
  <c r="K201" i="8" s="1"/>
  <c r="K176" i="8" a="1"/>
  <c r="K176" i="8" s="1"/>
  <c r="BB166" i="8" a="1"/>
  <c r="BB166" i="8" s="1"/>
  <c r="BB192" i="8" a="1"/>
  <c r="BB192" i="8" s="1"/>
  <c r="L195" i="8" a="1"/>
  <c r="L195" i="8" s="1"/>
  <c r="BN187" i="8" a="1"/>
  <c r="BN187" i="8" s="1"/>
  <c r="BN175" i="8" a="1"/>
  <c r="BN175" i="8" s="1"/>
  <c r="D203" i="8" a="1"/>
  <c r="D203" i="8" s="1"/>
  <c r="BM203" i="8" a="1"/>
  <c r="BM203" i="8" s="1"/>
  <c r="BN184" i="8" a="1"/>
  <c r="BN184" i="8" s="1"/>
  <c r="D187" i="8" a="1"/>
  <c r="D187" i="8" s="1"/>
  <c r="S205" i="8" a="1"/>
  <c r="S205" i="8" s="1"/>
  <c r="L199" i="8" a="1"/>
  <c r="L199" i="8" s="1"/>
  <c r="BN171" i="8" a="1"/>
  <c r="BN171" i="8" s="1"/>
  <c r="D200" i="8" a="1"/>
  <c r="D200" i="8" s="1"/>
  <c r="S196" i="8" a="1"/>
  <c r="S196" i="8" s="1"/>
  <c r="L196" i="8" a="1"/>
  <c r="L196" i="8" s="1"/>
  <c r="BN183" i="8" a="1"/>
  <c r="BN183" i="8" s="1"/>
  <c r="D179" i="8" a="1"/>
  <c r="D179" i="8" s="1"/>
  <c r="S184" i="8" a="1"/>
  <c r="S184" i="8" s="1"/>
  <c r="L203" i="8" a="1"/>
  <c r="L203" i="8" s="1"/>
  <c r="BN205" i="8" a="1"/>
  <c r="BN205" i="8" s="1"/>
  <c r="BN164" i="8" a="1"/>
  <c r="BN164" i="8" s="1"/>
  <c r="L179" i="8" a="1"/>
  <c r="L179" i="8" s="1"/>
  <c r="BN193" i="8" a="1"/>
  <c r="BN193" i="8" s="1"/>
  <c r="BN196" i="8" a="1"/>
  <c r="BN196" i="8" s="1"/>
  <c r="L169" i="8" a="1"/>
  <c r="L169" i="8" s="1"/>
  <c r="BN188" i="8" a="1"/>
  <c r="BN188" i="8" s="1"/>
  <c r="BN199" i="8" a="1"/>
  <c r="BN199" i="8" s="1"/>
  <c r="BM180" i="8" a="1"/>
  <c r="BM180" i="8" s="1"/>
  <c r="BD289" i="8" a="1"/>
  <c r="BD289" i="8" s="1"/>
  <c r="P283" i="8" a="1"/>
  <c r="P283" i="8" s="1"/>
  <c r="D295" i="8" a="1"/>
  <c r="D295" i="8" s="1"/>
  <c r="D307" i="8" a="1"/>
  <c r="D307" i="8" s="1"/>
  <c r="D319" i="8" a="1"/>
  <c r="D319" i="8" s="1"/>
  <c r="D279" i="8" a="1"/>
  <c r="D279" i="8" s="1"/>
  <c r="D293" i="8" a="1"/>
  <c r="D293" i="8" s="1"/>
  <c r="D287" i="8" a="1"/>
  <c r="D287" i="8" s="1"/>
  <c r="D292" i="8" a="1"/>
  <c r="D292" i="8" s="1"/>
  <c r="D311" i="8" a="1"/>
  <c r="D311" i="8" s="1"/>
  <c r="D285" i="8" a="1"/>
  <c r="D285" i="8" s="1"/>
  <c r="D309" i="8" a="1"/>
  <c r="D309" i="8" s="1"/>
  <c r="D315" i="8" a="1"/>
  <c r="D315" i="8" s="1"/>
  <c r="BD280" i="8" a="1"/>
  <c r="BD280" i="8" s="1"/>
  <c r="BN307" i="8" a="1"/>
  <c r="BN307" i="8" s="1"/>
  <c r="BN294" i="8" a="1"/>
  <c r="BN294" i="8" s="1"/>
  <c r="BN306" i="8" a="1"/>
  <c r="BN306" i="8" s="1"/>
  <c r="BN317" i="8" a="1"/>
  <c r="BN317" i="8" s="1"/>
  <c r="BN318" i="8" a="1"/>
  <c r="BN318" i="8" s="1"/>
  <c r="BN314" i="8" a="1"/>
  <c r="BN314" i="8" s="1"/>
  <c r="BK352" i="8" a="1"/>
  <c r="BK352" i="8" s="1"/>
  <c r="C134" i="8" a="1"/>
  <c r="C134" i="8" s="1"/>
  <c r="C109" i="8" a="1"/>
  <c r="C109" i="8" s="1"/>
  <c r="C127" i="8" a="1"/>
  <c r="C127" i="8" s="1"/>
  <c r="C114" i="8" a="1"/>
  <c r="C114" i="8" s="1"/>
  <c r="C111" i="8" a="1"/>
  <c r="C111" i="8" s="1"/>
  <c r="C115" i="8" a="1"/>
  <c r="C115" i="8" s="1"/>
  <c r="L209" i="8" a="1"/>
  <c r="L209" i="8" s="1"/>
  <c r="L188" i="8" a="1"/>
  <c r="L188" i="8" s="1"/>
  <c r="L207" i="8" a="1"/>
  <c r="L207" i="8" s="1"/>
  <c r="L172" i="8" a="1"/>
  <c r="L172" i="8" s="1"/>
  <c r="L171" i="8" a="1"/>
  <c r="L171" i="8" s="1"/>
  <c r="L176" i="8" a="1"/>
  <c r="L176" i="8" s="1"/>
  <c r="F224" i="8" a="1"/>
  <c r="F224" i="8" s="1"/>
  <c r="F238" i="8" a="1"/>
  <c r="F238" i="8" s="1"/>
  <c r="F225" i="8" a="1"/>
  <c r="F225" i="8" s="1"/>
  <c r="F219" i="8" a="1"/>
  <c r="F219" i="8" s="1"/>
  <c r="F221" i="8" a="1"/>
  <c r="F221" i="8" s="1"/>
  <c r="F264" i="8" a="1"/>
  <c r="F264" i="8" s="1"/>
  <c r="P59" i="8" a="1"/>
  <c r="P59" i="8" s="1"/>
  <c r="D207" i="8" a="1"/>
  <c r="D207" i="8" s="1"/>
  <c r="D183" i="8" a="1"/>
  <c r="D183" i="8" s="1"/>
  <c r="D186" i="8" a="1"/>
  <c r="D186" i="8" s="1"/>
  <c r="D193" i="8" a="1"/>
  <c r="D193" i="8" s="1"/>
  <c r="S185" i="8" a="1"/>
  <c r="S185" i="8" s="1"/>
  <c r="S177" i="8" a="1"/>
  <c r="S177" i="8" s="1"/>
  <c r="R145" i="8" a="1"/>
  <c r="R145" i="8" s="1"/>
  <c r="R128" i="8" a="1"/>
  <c r="R128" i="8" s="1"/>
  <c r="R116" i="8" a="1"/>
  <c r="R116" i="8" s="1"/>
  <c r="R134" i="8" a="1"/>
  <c r="R134" i="8" s="1"/>
  <c r="S191" i="8" a="1"/>
  <c r="S191" i="8" s="1"/>
  <c r="S171" i="8" a="1"/>
  <c r="S171" i="8" s="1"/>
  <c r="S174" i="8" a="1"/>
  <c r="S174" i="8" s="1"/>
  <c r="S195" i="8" a="1"/>
  <c r="S195" i="8" s="1"/>
  <c r="S192" i="8" a="1"/>
  <c r="S192" i="8" s="1"/>
  <c r="S166" i="8" a="1"/>
  <c r="S166" i="8" s="1"/>
  <c r="S179" i="8" a="1"/>
  <c r="S179" i="8" s="1"/>
  <c r="S187" i="8" a="1"/>
  <c r="S187" i="8" s="1"/>
  <c r="S173" i="8" a="1"/>
  <c r="S173" i="8" s="1"/>
  <c r="S183" i="8" a="1"/>
  <c r="S183" i="8" s="1"/>
  <c r="S186" i="8" a="1"/>
  <c r="S186" i="8" s="1"/>
  <c r="S201" i="8" a="1"/>
  <c r="S201" i="8" s="1"/>
  <c r="S207" i="8" a="1"/>
  <c r="S207" i="8" s="1"/>
  <c r="S170" i="8" a="1"/>
  <c r="S170" i="8" s="1"/>
  <c r="S204" i="8" a="1"/>
  <c r="S204" i="8" s="1"/>
  <c r="S200" i="8" a="1"/>
  <c r="S200" i="8" s="1"/>
  <c r="S210" i="8" a="1"/>
  <c r="S210" i="8" s="1"/>
  <c r="S188" i="8" a="1"/>
  <c r="S188" i="8" s="1"/>
  <c r="S194" i="8" a="1"/>
  <c r="S194" i="8" s="1"/>
  <c r="S202" i="8" a="1"/>
  <c r="S202" i="8" s="1"/>
  <c r="S180" i="8" a="1"/>
  <c r="S180" i="8" s="1"/>
  <c r="S182" i="8" a="1"/>
  <c r="S182" i="8" s="1"/>
  <c r="S172" i="8" a="1"/>
  <c r="S172" i="8" s="1"/>
  <c r="S164" i="8" a="1"/>
  <c r="S164" i="8" s="1"/>
  <c r="D169" i="8" a="1"/>
  <c r="D169" i="8" s="1"/>
  <c r="D209" i="8" a="1"/>
  <c r="D209" i="8" s="1"/>
  <c r="D170" i="8" a="1"/>
  <c r="D170" i="8" s="1"/>
  <c r="D201" i="8" a="1"/>
  <c r="D201" i="8" s="1"/>
  <c r="D177" i="8" a="1"/>
  <c r="D177" i="8" s="1"/>
  <c r="D172" i="8" a="1"/>
  <c r="D172" i="8" s="1"/>
  <c r="C130" i="8" a="1"/>
  <c r="C130" i="8" s="1"/>
  <c r="C155" i="8" a="1"/>
  <c r="C155" i="8" s="1"/>
  <c r="C140" i="8" a="1"/>
  <c r="C140" i="8" s="1"/>
  <c r="C124" i="8" a="1"/>
  <c r="C124" i="8" s="1"/>
  <c r="C120" i="8" a="1"/>
  <c r="C120" i="8" s="1"/>
  <c r="C118" i="8" a="1"/>
  <c r="C118" i="8" s="1"/>
  <c r="L168" i="8" a="1"/>
  <c r="L168" i="8" s="1"/>
  <c r="L197" i="8" a="1"/>
  <c r="L197" i="8" s="1"/>
  <c r="L191" i="8" a="1"/>
  <c r="L191" i="8" s="1"/>
  <c r="L174" i="8" a="1"/>
  <c r="L174" i="8" s="1"/>
  <c r="L178" i="8" a="1"/>
  <c r="L178" i="8" s="1"/>
  <c r="L173" i="8" a="1"/>
  <c r="L173" i="8" s="1"/>
  <c r="F251" i="8" a="1"/>
  <c r="F251" i="8" s="1"/>
  <c r="F248" i="8" a="1"/>
  <c r="F248" i="8" s="1"/>
  <c r="F235" i="8" a="1"/>
  <c r="F235" i="8" s="1"/>
  <c r="F258" i="8" a="1"/>
  <c r="F258" i="8" s="1"/>
  <c r="F257" i="8" a="1"/>
  <c r="F257" i="8" s="1"/>
  <c r="F232" i="8" a="1"/>
  <c r="F232" i="8" s="1"/>
  <c r="D165" i="8" a="1"/>
  <c r="D165" i="8" s="1"/>
  <c r="D192" i="8" a="1"/>
  <c r="D192" i="8" s="1"/>
  <c r="D195" i="8" a="1"/>
  <c r="D195" i="8" s="1"/>
  <c r="D185" i="8" a="1"/>
  <c r="D185" i="8" s="1"/>
  <c r="D196" i="8" a="1"/>
  <c r="D196" i="8" s="1"/>
  <c r="S190" i="8" a="1"/>
  <c r="S190" i="8" s="1"/>
  <c r="S169" i="8" a="1"/>
  <c r="S169" i="8" s="1"/>
  <c r="S181" i="8" a="1"/>
  <c r="S181" i="8" s="1"/>
  <c r="H128" i="8" a="1"/>
  <c r="H128" i="8" s="1"/>
  <c r="H154" i="8" a="1"/>
  <c r="H154" i="8" s="1"/>
  <c r="H111" i="8" a="1"/>
  <c r="H111" i="8" s="1"/>
  <c r="H112" i="8" a="1"/>
  <c r="H112" i="8" s="1"/>
  <c r="H122" i="8" a="1"/>
  <c r="H122" i="8" s="1"/>
  <c r="H117" i="8" a="1"/>
  <c r="H117" i="8" s="1"/>
  <c r="H136" i="8" a="1"/>
  <c r="H136" i="8" s="1"/>
  <c r="H113" i="8" a="1"/>
  <c r="H113" i="8" s="1"/>
  <c r="H138" i="8" a="1"/>
  <c r="H138" i="8" s="1"/>
  <c r="H118" i="8" a="1"/>
  <c r="H118" i="8" s="1"/>
  <c r="H150" i="8" a="1"/>
  <c r="H150" i="8" s="1"/>
  <c r="H145" i="8" a="1"/>
  <c r="H145" i="8" s="1"/>
  <c r="H129" i="8" a="1"/>
  <c r="H129" i="8" s="1"/>
  <c r="H140" i="8" a="1"/>
  <c r="H140" i="8" s="1"/>
  <c r="H116" i="8" a="1"/>
  <c r="H116" i="8" s="1"/>
  <c r="H124" i="8" a="1"/>
  <c r="H124" i="8" s="1"/>
  <c r="H156" i="8" a="1"/>
  <c r="H156" i="8" s="1"/>
  <c r="H126" i="8" a="1"/>
  <c r="H126" i="8" s="1"/>
  <c r="H131" i="8" a="1"/>
  <c r="H131" i="8" s="1"/>
  <c r="H141" i="8" a="1"/>
  <c r="H141" i="8" s="1"/>
  <c r="H120" i="8" a="1"/>
  <c r="H120" i="8" s="1"/>
  <c r="H115" i="8" a="1"/>
  <c r="H115" i="8" s="1"/>
  <c r="H109" i="8" a="1"/>
  <c r="H109" i="8" s="1"/>
  <c r="H147" i="8" a="1"/>
  <c r="H147" i="8" s="1"/>
  <c r="H151" i="8" a="1"/>
  <c r="H151" i="8" s="1"/>
  <c r="H155" i="8" a="1"/>
  <c r="H155" i="8" s="1"/>
  <c r="H133" i="8" a="1"/>
  <c r="H133" i="8" s="1"/>
  <c r="H127" i="8" a="1"/>
  <c r="H127" i="8" s="1"/>
  <c r="H143" i="8" a="1"/>
  <c r="H143" i="8" s="1"/>
  <c r="H149" i="8" a="1"/>
  <c r="H149" i="8" s="1"/>
  <c r="H134" i="8" a="1"/>
  <c r="H134" i="8" s="1"/>
  <c r="H110" i="8" a="1"/>
  <c r="H110" i="8" s="1"/>
  <c r="H114" i="8" a="1"/>
  <c r="H114" i="8" s="1"/>
  <c r="H144" i="8" a="1"/>
  <c r="H144" i="8" s="1"/>
  <c r="H135" i="8" a="1"/>
  <c r="H135" i="8" s="1"/>
  <c r="H153" i="8" a="1"/>
  <c r="H153" i="8" s="1"/>
  <c r="H123" i="8" a="1"/>
  <c r="H123" i="8" s="1"/>
  <c r="H125" i="8" a="1"/>
  <c r="H125" i="8" s="1"/>
  <c r="H142" i="8" a="1"/>
  <c r="H142" i="8" s="1"/>
  <c r="H148" i="8" a="1"/>
  <c r="H148" i="8" s="1"/>
  <c r="H146" i="8" a="1"/>
  <c r="H146" i="8" s="1"/>
  <c r="H121" i="8" a="1"/>
  <c r="H121" i="8" s="1"/>
  <c r="BL277" i="8" a="1"/>
  <c r="BL277" i="8" s="1"/>
  <c r="BL280" i="8" a="1"/>
  <c r="BL280" i="8" s="1"/>
  <c r="BL302" i="8" a="1"/>
  <c r="BL302" i="8" s="1"/>
  <c r="P232" i="8" a="1"/>
  <c r="P232" i="8" s="1"/>
  <c r="P243" i="8" a="1"/>
  <c r="P243" i="8" s="1"/>
  <c r="P224" i="8" a="1"/>
  <c r="P224" i="8" s="1"/>
  <c r="P244" i="8" a="1"/>
  <c r="P244" i="8" s="1"/>
  <c r="P248" i="8" a="1"/>
  <c r="P248" i="8" s="1"/>
  <c r="P263" i="8" a="1"/>
  <c r="P263" i="8" s="1"/>
  <c r="P254" i="8" a="1"/>
  <c r="P254" i="8" s="1"/>
  <c r="P260" i="8" a="1"/>
  <c r="P260" i="8" s="1"/>
  <c r="P245" i="8" a="1"/>
  <c r="P245" i="8" s="1"/>
  <c r="P246" i="8" a="1"/>
  <c r="P246" i="8" s="1"/>
  <c r="P241" i="8" a="1"/>
  <c r="P241" i="8" s="1"/>
  <c r="P238" i="8" a="1"/>
  <c r="P238" i="8" s="1"/>
  <c r="P262" i="8" a="1"/>
  <c r="P262" i="8" s="1"/>
  <c r="P251" i="8" a="1"/>
  <c r="P251" i="8" s="1"/>
  <c r="P240" i="8" a="1"/>
  <c r="P240" i="8" s="1"/>
  <c r="P261" i="8" a="1"/>
  <c r="P261" i="8" s="1"/>
  <c r="P259" i="8" a="1"/>
  <c r="P259" i="8" s="1"/>
  <c r="P223" i="8" a="1"/>
  <c r="P223" i="8" s="1"/>
  <c r="P229" i="8" a="1"/>
  <c r="P229" i="8" s="1"/>
  <c r="P230" i="8" a="1"/>
  <c r="P230" i="8" s="1"/>
  <c r="P249" i="8" a="1"/>
  <c r="P249" i="8" s="1"/>
  <c r="P235" i="8" a="1"/>
  <c r="P235" i="8" s="1"/>
  <c r="P222" i="8" a="1"/>
  <c r="P222" i="8" s="1"/>
  <c r="P233" i="8" a="1"/>
  <c r="P233" i="8" s="1"/>
  <c r="R233" i="8" a="1"/>
  <c r="R233" i="8" s="1"/>
  <c r="R243" i="8" a="1"/>
  <c r="R243" i="8" s="1"/>
  <c r="R258" i="8" a="1"/>
  <c r="R258" i="8" s="1"/>
  <c r="R266" i="8" a="1"/>
  <c r="R266" i="8" s="1"/>
  <c r="R255" i="8" a="1"/>
  <c r="R255" i="8" s="1"/>
  <c r="R254" i="8" a="1"/>
  <c r="R254" i="8" s="1"/>
  <c r="AZ120" i="8" a="1"/>
  <c r="AZ120" i="8" s="1"/>
  <c r="AZ133" i="8" a="1"/>
  <c r="AZ133" i="8" s="1"/>
  <c r="B154" i="8" a="1"/>
  <c r="B154" i="8" s="1"/>
  <c r="B152" i="8" a="1"/>
  <c r="B152" i="8" s="1"/>
  <c r="B130" i="8" a="1"/>
  <c r="B130" i="8" s="1"/>
  <c r="B138" i="8" a="1"/>
  <c r="B138" i="8" s="1"/>
  <c r="B129" i="8" a="1"/>
  <c r="B129" i="8" s="1"/>
  <c r="B149" i="8" a="1"/>
  <c r="B149" i="8" s="1"/>
  <c r="B140" i="8" a="1"/>
  <c r="B140" i="8" s="1"/>
  <c r="B121" i="8" a="1"/>
  <c r="B121" i="8" s="1"/>
  <c r="AX233" i="8" a="1"/>
  <c r="AX233" i="8" s="1"/>
  <c r="AX240" i="8" a="1"/>
  <c r="AX240" i="8" s="1"/>
  <c r="C116" i="8" a="1"/>
  <c r="C116" i="8" s="1"/>
  <c r="C142" i="8" a="1"/>
  <c r="C142" i="8" s="1"/>
  <c r="C151" i="8" a="1"/>
  <c r="C151" i="8" s="1"/>
  <c r="C138" i="8" a="1"/>
  <c r="C138" i="8" s="1"/>
  <c r="C154" i="8" a="1"/>
  <c r="C154" i="8" s="1"/>
  <c r="C139" i="8" a="1"/>
  <c r="C139" i="8" s="1"/>
  <c r="L187" i="8" a="1"/>
  <c r="L187" i="8" s="1"/>
  <c r="L175" i="8" a="1"/>
  <c r="L175" i="8" s="1"/>
  <c r="L165" i="8" a="1"/>
  <c r="L165" i="8" s="1"/>
  <c r="L180" i="8" a="1"/>
  <c r="L180" i="8" s="1"/>
  <c r="L206" i="8" a="1"/>
  <c r="L206" i="8" s="1"/>
  <c r="L186" i="8" a="1"/>
  <c r="L186" i="8" s="1"/>
  <c r="F249" i="8" a="1"/>
  <c r="F249" i="8" s="1"/>
  <c r="F220" i="8" a="1"/>
  <c r="F220" i="8" s="1"/>
  <c r="F253" i="8" a="1"/>
  <c r="F253" i="8" s="1"/>
  <c r="F237" i="8" a="1"/>
  <c r="F237" i="8" s="1"/>
  <c r="F245" i="8" a="1"/>
  <c r="F245" i="8" s="1"/>
  <c r="F240" i="8" a="1"/>
  <c r="F240" i="8" s="1"/>
  <c r="D176" i="8" a="1"/>
  <c r="D176" i="8" s="1"/>
  <c r="D191" i="8" a="1"/>
  <c r="D191" i="8" s="1"/>
  <c r="D173" i="8" a="1"/>
  <c r="D173" i="8" s="1"/>
  <c r="D205" i="8" a="1"/>
  <c r="D205" i="8" s="1"/>
  <c r="D204" i="8" a="1"/>
  <c r="D204" i="8" s="1"/>
  <c r="S209" i="8" a="1"/>
  <c r="S209" i="8" s="1"/>
  <c r="S211" i="8" a="1"/>
  <c r="S211" i="8" s="1"/>
  <c r="S168" i="8" a="1"/>
  <c r="S168" i="8" s="1"/>
  <c r="C123" i="8" a="1"/>
  <c r="C123" i="8" s="1"/>
  <c r="C148" i="8" a="1"/>
  <c r="C148" i="8" s="1"/>
  <c r="C153" i="8" a="1"/>
  <c r="C153" i="8" s="1"/>
  <c r="C129" i="8" a="1"/>
  <c r="C129" i="8" s="1"/>
  <c r="C128" i="8" a="1"/>
  <c r="C128" i="8" s="1"/>
  <c r="C150" i="8" a="1"/>
  <c r="C150" i="8" s="1"/>
  <c r="L198" i="8" a="1"/>
  <c r="L198" i="8" s="1"/>
  <c r="L201" i="8" a="1"/>
  <c r="L201" i="8" s="1"/>
  <c r="L193" i="8" a="1"/>
  <c r="L193" i="8" s="1"/>
  <c r="L177" i="8" a="1"/>
  <c r="L177" i="8" s="1"/>
  <c r="L205" i="8" a="1"/>
  <c r="L205" i="8" s="1"/>
  <c r="L185" i="8" a="1"/>
  <c r="L185" i="8" s="1"/>
  <c r="F233" i="8" a="1"/>
  <c r="F233" i="8" s="1"/>
  <c r="F250" i="8" a="1"/>
  <c r="F250" i="8" s="1"/>
  <c r="F252" i="8" a="1"/>
  <c r="F252" i="8" s="1"/>
  <c r="F228" i="8" a="1"/>
  <c r="F228" i="8" s="1"/>
  <c r="F243" i="8" a="1"/>
  <c r="F243" i="8" s="1"/>
  <c r="F231" i="8" a="1"/>
  <c r="F231" i="8" s="1"/>
  <c r="D188" i="8" a="1"/>
  <c r="D188" i="8" s="1"/>
  <c r="D182" i="8" a="1"/>
  <c r="D182" i="8" s="1"/>
  <c r="D202" i="8" a="1"/>
  <c r="D202" i="8" s="1"/>
  <c r="D178" i="8" a="1"/>
  <c r="D178" i="8" s="1"/>
  <c r="D208" i="8" a="1"/>
  <c r="D208" i="8" s="1"/>
  <c r="D190" i="8" a="1"/>
  <c r="D190" i="8" s="1"/>
  <c r="S176" i="8" a="1"/>
  <c r="S176" i="8" s="1"/>
  <c r="S167" i="8" a="1"/>
  <c r="S167" i="8" s="1"/>
  <c r="S199" i="8" a="1"/>
  <c r="S199" i="8" s="1"/>
  <c r="BE168" i="8" a="1"/>
  <c r="BE168" i="8" s="1"/>
  <c r="BE182" i="8" a="1"/>
  <c r="BE182" i="8" s="1"/>
  <c r="BE183" i="8" a="1"/>
  <c r="BE183" i="8" s="1"/>
  <c r="C135" i="8" a="1"/>
  <c r="C135" i="8" s="1"/>
  <c r="C144" i="8" a="1"/>
  <c r="C144" i="8" s="1"/>
  <c r="C145" i="8" a="1"/>
  <c r="C145" i="8" s="1"/>
  <c r="C113" i="8" a="1"/>
  <c r="C113" i="8" s="1"/>
  <c r="C112" i="8" a="1"/>
  <c r="C112" i="8" s="1"/>
  <c r="C133" i="8" a="1"/>
  <c r="C133" i="8" s="1"/>
  <c r="L181" i="8" a="1"/>
  <c r="L181" i="8" s="1"/>
  <c r="L202" i="8" a="1"/>
  <c r="L202" i="8" s="1"/>
  <c r="L204" i="8" a="1"/>
  <c r="L204" i="8" s="1"/>
  <c r="L182" i="8" a="1"/>
  <c r="L182" i="8" s="1"/>
  <c r="L211" i="8" a="1"/>
  <c r="L211" i="8" s="1"/>
  <c r="L184" i="8" a="1"/>
  <c r="L184" i="8" s="1"/>
  <c r="F223" i="8" a="1"/>
  <c r="F223" i="8" s="1"/>
  <c r="F266" i="8" a="1"/>
  <c r="F266" i="8" s="1"/>
  <c r="F254" i="8" a="1"/>
  <c r="F254" i="8" s="1"/>
  <c r="F229" i="8" a="1"/>
  <c r="F229" i="8" s="1"/>
  <c r="F263" i="8" a="1"/>
  <c r="F263" i="8" s="1"/>
  <c r="F256" i="8" a="1"/>
  <c r="F256" i="8" s="1"/>
  <c r="D211" i="8" a="1"/>
  <c r="D211" i="8" s="1"/>
  <c r="D206" i="8" a="1"/>
  <c r="D206" i="8" s="1"/>
  <c r="D167" i="8" a="1"/>
  <c r="D167" i="8" s="1"/>
  <c r="D199" i="8" a="1"/>
  <c r="D199" i="8" s="1"/>
  <c r="D175" i="8" a="1"/>
  <c r="D175" i="8" s="1"/>
  <c r="D164" i="8" a="1"/>
  <c r="D164" i="8" s="1"/>
  <c r="S189" i="8" a="1"/>
  <c r="S189" i="8" s="1"/>
  <c r="S175" i="8" a="1"/>
  <c r="S175" i="8" s="1"/>
  <c r="S178" i="8" a="1"/>
  <c r="S178" i="8" s="1"/>
  <c r="R139" i="8" a="1"/>
  <c r="R139" i="8" s="1"/>
  <c r="C156" i="8" a="1"/>
  <c r="C156" i="8" s="1"/>
  <c r="C152" i="8" a="1"/>
  <c r="C152" i="8" s="1"/>
  <c r="C119" i="8" a="1"/>
  <c r="C119" i="8" s="1"/>
  <c r="C146" i="8" a="1"/>
  <c r="C146" i="8" s="1"/>
  <c r="C125" i="8" a="1"/>
  <c r="C125" i="8" s="1"/>
  <c r="C141" i="8" a="1"/>
  <c r="C141" i="8" s="1"/>
  <c r="L200" i="8" a="1"/>
  <c r="L200" i="8" s="1"/>
  <c r="L164" i="8" a="1"/>
  <c r="L164" i="8" s="1"/>
  <c r="L192" i="8" a="1"/>
  <c r="L192" i="8" s="1"/>
  <c r="L210" i="8" a="1"/>
  <c r="L210" i="8" s="1"/>
  <c r="L208" i="8" a="1"/>
  <c r="L208" i="8" s="1"/>
  <c r="L189" i="8" a="1"/>
  <c r="L189" i="8" s="1"/>
  <c r="F260" i="8" a="1"/>
  <c r="F260" i="8" s="1"/>
  <c r="F236" i="8" a="1"/>
  <c r="F236" i="8" s="1"/>
  <c r="F234" i="8" a="1"/>
  <c r="F234" i="8" s="1"/>
  <c r="F259" i="8" a="1"/>
  <c r="F259" i="8" s="1"/>
  <c r="F261" i="8" a="1"/>
  <c r="F261" i="8" s="1"/>
  <c r="F241" i="8" a="1"/>
  <c r="F241" i="8" s="1"/>
  <c r="D168" i="8" a="1"/>
  <c r="D168" i="8" s="1"/>
  <c r="D181" i="8" a="1"/>
  <c r="D181" i="8" s="1"/>
  <c r="D184" i="8" a="1"/>
  <c r="D184" i="8" s="1"/>
  <c r="D197" i="8" a="1"/>
  <c r="D197" i="8" s="1"/>
  <c r="D166" i="8" a="1"/>
  <c r="D166" i="8" s="1"/>
  <c r="S203" i="8" a="1"/>
  <c r="S203" i="8" s="1"/>
  <c r="S193" i="8" a="1"/>
  <c r="S193" i="8" s="1"/>
  <c r="S208" i="8" a="1"/>
  <c r="S208" i="8" s="1"/>
  <c r="R142" i="8" a="1"/>
  <c r="R142" i="8" s="1"/>
  <c r="H130" i="8" a="1"/>
  <c r="H130" i="8" s="1"/>
  <c r="C121" i="8" a="1"/>
  <c r="C121" i="8" s="1"/>
  <c r="C126" i="8" a="1"/>
  <c r="C126" i="8" s="1"/>
  <c r="C136" i="8" a="1"/>
  <c r="C136" i="8" s="1"/>
  <c r="C143" i="8" a="1"/>
  <c r="C143" i="8" s="1"/>
  <c r="C110" i="8" a="1"/>
  <c r="C110" i="8" s="1"/>
  <c r="L190" i="8" a="1"/>
  <c r="L190" i="8" s="1"/>
  <c r="L194" i="8" a="1"/>
  <c r="L194" i="8" s="1"/>
  <c r="L183" i="8" a="1"/>
  <c r="L183" i="8" s="1"/>
  <c r="L166" i="8" a="1"/>
  <c r="L166" i="8" s="1"/>
  <c r="L167" i="8" a="1"/>
  <c r="L167" i="8" s="1"/>
  <c r="F255" i="8" a="1"/>
  <c r="F255" i="8" s="1"/>
  <c r="F227" i="8" a="1"/>
  <c r="F227" i="8" s="1"/>
  <c r="F246" i="8" a="1"/>
  <c r="F246" i="8" s="1"/>
  <c r="F247" i="8" a="1"/>
  <c r="F247" i="8" s="1"/>
  <c r="F226" i="8" a="1"/>
  <c r="F226" i="8" s="1"/>
  <c r="D180" i="8" a="1"/>
  <c r="D180" i="8" s="1"/>
  <c r="D198" i="8" a="1"/>
  <c r="D198" i="8" s="1"/>
  <c r="D174" i="8" a="1"/>
  <c r="D174" i="8" s="1"/>
  <c r="D189" i="8" a="1"/>
  <c r="D189" i="8" s="1"/>
  <c r="D171" i="8" a="1"/>
  <c r="D171" i="8" s="1"/>
  <c r="S198" i="8" a="1"/>
  <c r="S198" i="8" s="1"/>
  <c r="S165" i="8" a="1"/>
  <c r="S165" i="8" s="1"/>
  <c r="S206" i="8" a="1"/>
  <c r="S206" i="8" s="1"/>
  <c r="R125" i="8" a="1"/>
  <c r="R125" i="8" s="1"/>
  <c r="H137" i="8" a="1"/>
  <c r="H137" i="8" s="1"/>
  <c r="N240" i="8" a="1"/>
  <c r="N240" i="8" s="1"/>
  <c r="N245" i="8" a="1"/>
  <c r="N245" i="8" s="1"/>
  <c r="N251" i="8" a="1"/>
  <c r="N251" i="8" s="1"/>
  <c r="N257" i="8" a="1"/>
  <c r="N257" i="8" s="1"/>
  <c r="N219" i="8" a="1"/>
  <c r="N219" i="8" s="1"/>
  <c r="N264" i="8" a="1"/>
  <c r="N264" i="8" s="1"/>
  <c r="BB102" i="8" a="1"/>
  <c r="BB102" i="8" s="1"/>
  <c r="BB78" i="8" a="1"/>
  <c r="BB78" i="8" s="1"/>
  <c r="BB98" i="8" a="1"/>
  <c r="BB98" i="8" s="1"/>
  <c r="BB100" i="8" a="1"/>
  <c r="BB100" i="8" s="1"/>
  <c r="BB58" i="8" a="1"/>
  <c r="BB58" i="8" s="1"/>
  <c r="BB59" i="8" a="1"/>
  <c r="BB59" i="8" s="1"/>
  <c r="BB211" i="8" a="1"/>
  <c r="BB211" i="8" s="1"/>
  <c r="BB191" i="8" a="1"/>
  <c r="BB191" i="8" s="1"/>
  <c r="BB210" i="8" a="1"/>
  <c r="BB210" i="8" s="1"/>
  <c r="BB199" i="8" a="1"/>
  <c r="BB199" i="8" s="1"/>
  <c r="BB186" i="8" a="1"/>
  <c r="BB186" i="8" s="1"/>
  <c r="BB172" i="8" a="1"/>
  <c r="BB172" i="8" s="1"/>
  <c r="BA230" i="8" a="1"/>
  <c r="BA230" i="8" s="1"/>
  <c r="BA244" i="8" a="1"/>
  <c r="BA244" i="8" s="1"/>
  <c r="BA242" i="8" a="1"/>
  <c r="BA242" i="8" s="1"/>
  <c r="BA258" i="8" a="1"/>
  <c r="BA258" i="8" s="1"/>
  <c r="BA252" i="8" a="1"/>
  <c r="BA252" i="8" s="1"/>
  <c r="BA266" i="8" a="1"/>
  <c r="BA266" i="8" s="1"/>
  <c r="E143" i="8" a="1"/>
  <c r="E143" i="8" s="1"/>
  <c r="BH381" i="8" a="1"/>
  <c r="BH381" i="8" s="1"/>
  <c r="BH367" i="8" a="1"/>
  <c r="BH367" i="8" s="1"/>
  <c r="BH364" i="8" a="1"/>
  <c r="BH364" i="8" s="1"/>
  <c r="BH358" i="8" a="1"/>
  <c r="BH358" i="8" s="1"/>
  <c r="BH375" i="8" a="1"/>
  <c r="BH375" i="8" s="1"/>
  <c r="BH348" i="8" a="1"/>
  <c r="BH348" i="8" s="1"/>
  <c r="AY289" i="8" a="1"/>
  <c r="AY289" i="8" s="1"/>
  <c r="AY312" i="8" a="1"/>
  <c r="AY312" i="8" s="1"/>
  <c r="AY296" i="8" a="1"/>
  <c r="AY296" i="8" s="1"/>
  <c r="AY317" i="8" a="1"/>
  <c r="AY317" i="8" s="1"/>
  <c r="AY293" i="8" a="1"/>
  <c r="AY293" i="8" s="1"/>
  <c r="AY298" i="8" a="1"/>
  <c r="AY298" i="8" s="1"/>
  <c r="C373" i="8" a="1"/>
  <c r="C373" i="8" s="1"/>
  <c r="I295" i="8" a="1"/>
  <c r="I295" i="8" s="1"/>
  <c r="I309" i="8" a="1"/>
  <c r="I309" i="8" s="1"/>
  <c r="I303" i="8" a="1"/>
  <c r="I303" i="8" s="1"/>
  <c r="S294" i="8" a="1"/>
  <c r="S294" i="8" s="1"/>
  <c r="BB60" i="8" a="1"/>
  <c r="BB60" i="8" s="1"/>
  <c r="BB68" i="8" a="1"/>
  <c r="BB68" i="8" s="1"/>
  <c r="BB55" i="8" a="1"/>
  <c r="BB55" i="8" s="1"/>
  <c r="BB83" i="8" a="1"/>
  <c r="BB83" i="8" s="1"/>
  <c r="BB86" i="8" a="1"/>
  <c r="BB86" i="8" s="1"/>
  <c r="BB87" i="8" a="1"/>
  <c r="BB87" i="8" s="1"/>
  <c r="BB203" i="8" a="1"/>
  <c r="BB203" i="8" s="1"/>
  <c r="BB193" i="8" a="1"/>
  <c r="BB193" i="8" s="1"/>
  <c r="BB194" i="8" a="1"/>
  <c r="BB194" i="8" s="1"/>
  <c r="BB171" i="8" a="1"/>
  <c r="BB171" i="8" s="1"/>
  <c r="BB185" i="8" a="1"/>
  <c r="BB185" i="8" s="1"/>
  <c r="BB167" i="8" a="1"/>
  <c r="BB167" i="8" s="1"/>
  <c r="BA235" i="8" a="1"/>
  <c r="BA235" i="8" s="1"/>
  <c r="BA251" i="8" a="1"/>
  <c r="BA251" i="8" s="1"/>
  <c r="BA225" i="8" a="1"/>
  <c r="BA225" i="8" s="1"/>
  <c r="BA250" i="8" a="1"/>
  <c r="BA250" i="8" s="1"/>
  <c r="BA249" i="8" a="1"/>
  <c r="BA249" i="8" s="1"/>
  <c r="E109" i="8" a="1"/>
  <c r="E109" i="8" s="1"/>
  <c r="BH360" i="8" a="1"/>
  <c r="BH360" i="8" s="1"/>
  <c r="BH356" i="8" a="1"/>
  <c r="BH356" i="8" s="1"/>
  <c r="BH359" i="8" a="1"/>
  <c r="BH359" i="8" s="1"/>
  <c r="BH352" i="8" a="1"/>
  <c r="BH352" i="8" s="1"/>
  <c r="BH370" i="8" a="1"/>
  <c r="BH370" i="8" s="1"/>
  <c r="BH339" i="8" a="1"/>
  <c r="BH339" i="8" s="1"/>
  <c r="AY321" i="8" a="1"/>
  <c r="AY321" i="8" s="1"/>
  <c r="AY280" i="8" a="1"/>
  <c r="AY280" i="8" s="1"/>
  <c r="AY297" i="8" a="1"/>
  <c r="AY297" i="8" s="1"/>
  <c r="AY291" i="8" a="1"/>
  <c r="AY291" i="8" s="1"/>
  <c r="AY299" i="8" a="1"/>
  <c r="AY299" i="8" s="1"/>
  <c r="AY316" i="8" a="1"/>
  <c r="AY316" i="8" s="1"/>
  <c r="C358" i="8" a="1"/>
  <c r="C358" i="8" s="1"/>
  <c r="I312" i="8" a="1"/>
  <c r="I312" i="8" s="1"/>
  <c r="I291" i="8" a="1"/>
  <c r="I291" i="8" s="1"/>
  <c r="I310" i="8" a="1"/>
  <c r="I310" i="8" s="1"/>
  <c r="BI122" i="8" a="1"/>
  <c r="BI122" i="8" s="1"/>
  <c r="BI154" i="8" a="1"/>
  <c r="BI154" i="8" s="1"/>
  <c r="BI145" i="8" a="1"/>
  <c r="BI145" i="8" s="1"/>
  <c r="BI116" i="8" a="1"/>
  <c r="BI116" i="8" s="1"/>
  <c r="BI125" i="8" a="1"/>
  <c r="BI125" i="8" s="1"/>
  <c r="N244" i="8" a="1"/>
  <c r="N244" i="8" s="1"/>
  <c r="N221" i="8" a="1"/>
  <c r="N221" i="8" s="1"/>
  <c r="N242" i="8" a="1"/>
  <c r="N242" i="8" s="1"/>
  <c r="N236" i="8" a="1"/>
  <c r="N236" i="8" s="1"/>
  <c r="N224" i="8" a="1"/>
  <c r="N224" i="8" s="1"/>
  <c r="N232" i="8" a="1"/>
  <c r="N232" i="8" s="1"/>
  <c r="BB97" i="8" a="1"/>
  <c r="BB97" i="8" s="1"/>
  <c r="BB64" i="8" a="1"/>
  <c r="BB64" i="8" s="1"/>
  <c r="BB65" i="8" a="1"/>
  <c r="BB65" i="8" s="1"/>
  <c r="BB62" i="8" a="1"/>
  <c r="BB62" i="8" s="1"/>
  <c r="BB79" i="8" a="1"/>
  <c r="BB79" i="8" s="1"/>
  <c r="BB81" i="8" a="1"/>
  <c r="BB81" i="8" s="1"/>
  <c r="BB183" i="8" a="1"/>
  <c r="BB183" i="8" s="1"/>
  <c r="BB180" i="8" a="1"/>
  <c r="BB180" i="8" s="1"/>
  <c r="BB181" i="8" a="1"/>
  <c r="BB181" i="8" s="1"/>
  <c r="BB190" i="8" a="1"/>
  <c r="BB190" i="8" s="1"/>
  <c r="BB201" i="8" a="1"/>
  <c r="BB201" i="8" s="1"/>
  <c r="BB187" i="8" a="1"/>
  <c r="BB187" i="8" s="1"/>
  <c r="BA236" i="8" a="1"/>
  <c r="BA236" i="8" s="1"/>
  <c r="BA265" i="8" a="1"/>
  <c r="BA265" i="8" s="1"/>
  <c r="BA246" i="8" a="1"/>
  <c r="BA246" i="8" s="1"/>
  <c r="BA263" i="8" a="1"/>
  <c r="BA263" i="8" s="1"/>
  <c r="BA227" i="8" a="1"/>
  <c r="BA227" i="8" s="1"/>
  <c r="BA248" i="8" a="1"/>
  <c r="BA248" i="8" s="1"/>
  <c r="E141" i="8" a="1"/>
  <c r="E141" i="8" s="1"/>
  <c r="BH376" i="8" a="1"/>
  <c r="BH376" i="8" s="1"/>
  <c r="BH350" i="8" a="1"/>
  <c r="BH350" i="8" s="1"/>
  <c r="BH346" i="8" a="1"/>
  <c r="BH346" i="8" s="1"/>
  <c r="BH354" i="8" a="1"/>
  <c r="BH354" i="8" s="1"/>
  <c r="BH347" i="8" a="1"/>
  <c r="BH347" i="8" s="1"/>
  <c r="BH349" i="8" a="1"/>
  <c r="BH349" i="8" s="1"/>
  <c r="AY303" i="8" a="1"/>
  <c r="AY303" i="8" s="1"/>
  <c r="AY285" i="8" a="1"/>
  <c r="AY285" i="8" s="1"/>
  <c r="AY306" i="8" a="1"/>
  <c r="AY306" i="8" s="1"/>
  <c r="AY305" i="8" a="1"/>
  <c r="AY305" i="8" s="1"/>
  <c r="AY282" i="8" a="1"/>
  <c r="AY282" i="8" s="1"/>
  <c r="AY284" i="8" a="1"/>
  <c r="AY284" i="8" s="1"/>
  <c r="C344" i="8" a="1"/>
  <c r="C344" i="8" s="1"/>
  <c r="C345" i="8" a="1"/>
  <c r="C345" i="8" s="1"/>
  <c r="I304" i="8" a="1"/>
  <c r="I304" i="8" s="1"/>
  <c r="I281" i="8" a="1"/>
  <c r="I281" i="8" s="1"/>
  <c r="I287" i="8" a="1"/>
  <c r="I287" i="8" s="1"/>
  <c r="BJ278" i="8" a="1"/>
  <c r="BJ278" i="8" s="1"/>
  <c r="BJ320" i="8" a="1"/>
  <c r="BJ320" i="8" s="1"/>
  <c r="BJ283" i="8" a="1"/>
  <c r="BJ283" i="8" s="1"/>
  <c r="BJ292" i="8" a="1"/>
  <c r="BJ292" i="8" s="1"/>
  <c r="BJ315" i="8" a="1"/>
  <c r="BJ315" i="8" s="1"/>
  <c r="BL362" i="8" a="1"/>
  <c r="BL362" i="8" s="1"/>
  <c r="J68" i="8" a="1"/>
  <c r="J68" i="8" s="1"/>
  <c r="AY308" i="8" a="1"/>
  <c r="AY308" i="8" s="1"/>
  <c r="AY286" i="8" a="1"/>
  <c r="AY286" i="8" s="1"/>
  <c r="AY314" i="8" a="1"/>
  <c r="AY314" i="8" s="1"/>
  <c r="AY274" i="8" a="1"/>
  <c r="AY274" i="8" s="1"/>
  <c r="AY319" i="8" a="1"/>
  <c r="AY319" i="8" s="1"/>
  <c r="AY281" i="8" a="1"/>
  <c r="AY281" i="8" s="1"/>
  <c r="C363" i="8" a="1"/>
  <c r="C363" i="8" s="1"/>
  <c r="C377" i="8" a="1"/>
  <c r="C377" i="8" s="1"/>
  <c r="I305" i="8" a="1"/>
  <c r="I305" i="8" s="1"/>
  <c r="I280" i="8" a="1"/>
  <c r="I280" i="8" s="1"/>
  <c r="I318" i="8" a="1"/>
  <c r="I318" i="8" s="1"/>
  <c r="N228" i="8" a="1"/>
  <c r="N228" i="8" s="1"/>
  <c r="N259" i="8" a="1"/>
  <c r="N259" i="8" s="1"/>
  <c r="N231" i="8" a="1"/>
  <c r="N231" i="8" s="1"/>
  <c r="N226" i="8" a="1"/>
  <c r="N226" i="8" s="1"/>
  <c r="N237" i="8" a="1"/>
  <c r="N237" i="8" s="1"/>
  <c r="BB91" i="8" a="1"/>
  <c r="BB91" i="8" s="1"/>
  <c r="BB93" i="8" a="1"/>
  <c r="BB93" i="8" s="1"/>
  <c r="BB76" i="8" a="1"/>
  <c r="BB76" i="8" s="1"/>
  <c r="BB85" i="8" a="1"/>
  <c r="BB85" i="8" s="1"/>
  <c r="BB66" i="8" a="1"/>
  <c r="BB66" i="8" s="1"/>
  <c r="BB82" i="8" a="1"/>
  <c r="BB82" i="8" s="1"/>
  <c r="BB207" i="8" a="1"/>
  <c r="BB207" i="8" s="1"/>
  <c r="BB204" i="8" a="1"/>
  <c r="BB204" i="8" s="1"/>
  <c r="BB182" i="8" a="1"/>
  <c r="BB182" i="8" s="1"/>
  <c r="BB170" i="8" a="1"/>
  <c r="BB170" i="8" s="1"/>
  <c r="BB198" i="8" a="1"/>
  <c r="BB198" i="8" s="1"/>
  <c r="BB206" i="8" a="1"/>
  <c r="BB206" i="8" s="1"/>
  <c r="BA239" i="8" a="1"/>
  <c r="BA239" i="8" s="1"/>
  <c r="BA233" i="8" a="1"/>
  <c r="BA233" i="8" s="1"/>
  <c r="BA257" i="8" a="1"/>
  <c r="BA257" i="8" s="1"/>
  <c r="BA261" i="8" a="1"/>
  <c r="BA261" i="8" s="1"/>
  <c r="BA224" i="8" a="1"/>
  <c r="BA224" i="8" s="1"/>
  <c r="BA245" i="8" a="1"/>
  <c r="BA245" i="8" s="1"/>
  <c r="E144" i="8" a="1"/>
  <c r="E144" i="8" s="1"/>
  <c r="BH365" i="8" a="1"/>
  <c r="BH365" i="8" s="1"/>
  <c r="BH337" i="8" a="1"/>
  <c r="BH337" i="8" s="1"/>
  <c r="BH353" i="8" a="1"/>
  <c r="BH353" i="8" s="1"/>
  <c r="BH338" i="8" a="1"/>
  <c r="BH338" i="8" s="1"/>
  <c r="BH382" i="8" a="1"/>
  <c r="BH382" i="8" s="1"/>
  <c r="BH380" i="8" a="1"/>
  <c r="BH380" i="8" s="1"/>
  <c r="AY307" i="8" a="1"/>
  <c r="AY307" i="8" s="1"/>
  <c r="AY301" i="8" a="1"/>
  <c r="AY301" i="8" s="1"/>
  <c r="AY300" i="8" a="1"/>
  <c r="AY300" i="8" s="1"/>
  <c r="AY292" i="8" a="1"/>
  <c r="AY292" i="8" s="1"/>
  <c r="AY287" i="8" a="1"/>
  <c r="AY287" i="8" s="1"/>
  <c r="AY310" i="8" a="1"/>
  <c r="AY310" i="8" s="1"/>
  <c r="C380" i="8" a="1"/>
  <c r="C380" i="8" s="1"/>
  <c r="C362" i="8" a="1"/>
  <c r="C362" i="8" s="1"/>
  <c r="I311" i="8" a="1"/>
  <c r="I311" i="8" s="1"/>
  <c r="I282" i="8" a="1"/>
  <c r="I282" i="8" s="1"/>
  <c r="I315" i="8" a="1"/>
  <c r="I315" i="8" s="1"/>
  <c r="C353" i="8" a="1"/>
  <c r="C353" i="8" s="1"/>
  <c r="BB77" i="8" a="1"/>
  <c r="BB77" i="8" s="1"/>
  <c r="BB61" i="8" a="1"/>
  <c r="BB61" i="8" s="1"/>
  <c r="BB72" i="8" a="1"/>
  <c r="BB72" i="8" s="1"/>
  <c r="BB80" i="8" a="1"/>
  <c r="BB80" i="8" s="1"/>
  <c r="BB101" i="8" a="1"/>
  <c r="BB101" i="8" s="1"/>
  <c r="BB208" i="8" a="1"/>
  <c r="BB208" i="8" s="1"/>
  <c r="BB164" i="8" a="1"/>
  <c r="BB164" i="8" s="1"/>
  <c r="BB173" i="8" a="1"/>
  <c r="BB173" i="8" s="1"/>
  <c r="BB179" i="8" a="1"/>
  <c r="BB179" i="8" s="1"/>
  <c r="BB196" i="8" a="1"/>
  <c r="BB196" i="8" s="1"/>
  <c r="BA243" i="8" a="1"/>
  <c r="BA243" i="8" s="1"/>
  <c r="BA240" i="8" a="1"/>
  <c r="BA240" i="8" s="1"/>
  <c r="BA241" i="8" a="1"/>
  <c r="BA241" i="8" s="1"/>
  <c r="BA260" i="8" a="1"/>
  <c r="BA260" i="8" s="1"/>
  <c r="BA231" i="8" a="1"/>
  <c r="BA231" i="8" s="1"/>
  <c r="E119" i="8" a="1"/>
  <c r="E119" i="8" s="1"/>
  <c r="BH361" i="8" a="1"/>
  <c r="BH361" i="8" s="1"/>
  <c r="BH378" i="8" a="1"/>
  <c r="BH378" i="8" s="1"/>
  <c r="BH383" i="8" a="1"/>
  <c r="BH383" i="8" s="1"/>
  <c r="BH373" i="8" a="1"/>
  <c r="BH373" i="8" s="1"/>
  <c r="BH366" i="8" a="1"/>
  <c r="BH366" i="8" s="1"/>
  <c r="AY276" i="8" a="1"/>
  <c r="AY276" i="8" s="1"/>
  <c r="AY311" i="8" a="1"/>
  <c r="AY311" i="8" s="1"/>
  <c r="AY309" i="8" a="1"/>
  <c r="AY309" i="8" s="1"/>
  <c r="AY313" i="8" a="1"/>
  <c r="AY313" i="8" s="1"/>
  <c r="AY302" i="8" a="1"/>
  <c r="AY302" i="8" s="1"/>
  <c r="C352" i="8" a="1"/>
  <c r="C352" i="8" s="1"/>
  <c r="I300" i="8" a="1"/>
  <c r="I300" i="8" s="1"/>
  <c r="I283" i="8" a="1"/>
  <c r="I283" i="8" s="1"/>
  <c r="I298" i="8" a="1"/>
  <c r="I298" i="8" s="1"/>
  <c r="C368" i="8" a="1"/>
  <c r="C368" i="8" s="1"/>
  <c r="BK365" i="8" a="1"/>
  <c r="BK365" i="8" s="1"/>
  <c r="BJ136" i="8" a="1"/>
  <c r="BJ136" i="8" s="1"/>
  <c r="BJ126" i="8" a="1"/>
  <c r="BJ126" i="8" s="1"/>
  <c r="BJ144" i="8" a="1"/>
  <c r="BJ144" i="8" s="1"/>
  <c r="BJ141" i="8" a="1"/>
  <c r="BJ141" i="8" s="1"/>
  <c r="BJ155" i="8" a="1"/>
  <c r="BJ155" i="8" s="1"/>
  <c r="BJ135" i="8" a="1"/>
  <c r="BJ135" i="8" s="1"/>
  <c r="BN208" i="8" a="1"/>
  <c r="BN208" i="8" s="1"/>
  <c r="BN165" i="8" a="1"/>
  <c r="BN165" i="8" s="1"/>
  <c r="BN210" i="8" a="1"/>
  <c r="BN210" i="8" s="1"/>
  <c r="BN182" i="8" a="1"/>
  <c r="BN182" i="8" s="1"/>
  <c r="BN180" i="8" a="1"/>
  <c r="BN180" i="8" s="1"/>
  <c r="BI254" i="8" a="1"/>
  <c r="BI254" i="8" s="1"/>
  <c r="BI245" i="8" a="1"/>
  <c r="BI245" i="8" s="1"/>
  <c r="BI73" i="8" a="1"/>
  <c r="BI73" i="8" s="1"/>
  <c r="BH208" i="8" a="1"/>
  <c r="BH208" i="8" s="1"/>
  <c r="BM164" i="8" a="1"/>
  <c r="BM164" i="8" s="1"/>
  <c r="AZ114" i="8" a="1"/>
  <c r="AZ114" i="8" s="1"/>
  <c r="BE180" i="8" a="1"/>
  <c r="BE180" i="8" s="1"/>
  <c r="BI296" i="8" a="1"/>
  <c r="BI296" i="8" s="1"/>
  <c r="BL317" i="8" a="1"/>
  <c r="BL317" i="8" s="1"/>
  <c r="BL312" i="8" a="1"/>
  <c r="BL312" i="8" s="1"/>
  <c r="BL315" i="8" a="1"/>
  <c r="BL315" i="8" s="1"/>
  <c r="BL286" i="8" a="1"/>
  <c r="BL286" i="8" s="1"/>
  <c r="BL298" i="8" a="1"/>
  <c r="BL298" i="8" s="1"/>
  <c r="BL279" i="8" a="1"/>
  <c r="BL279" i="8" s="1"/>
  <c r="BL275" i="8" a="1"/>
  <c r="BL275" i="8" s="1"/>
  <c r="BL296" i="8" a="1"/>
  <c r="BL296" i="8" s="1"/>
  <c r="BL320" i="8" a="1"/>
  <c r="BL320" i="8" s="1"/>
  <c r="BL290" i="8" a="1"/>
  <c r="BL290" i="8" s="1"/>
  <c r="BL285" i="8" a="1"/>
  <c r="BL285" i="8" s="1"/>
  <c r="BL297" i="8" a="1"/>
  <c r="BL297" i="8" s="1"/>
  <c r="BL292" i="8" a="1"/>
  <c r="BL292" i="8" s="1"/>
  <c r="BL308" i="8" a="1"/>
  <c r="BL308" i="8" s="1"/>
  <c r="BL294" i="8" a="1"/>
  <c r="BL294" i="8" s="1"/>
  <c r="BL289" i="8" a="1"/>
  <c r="BL289" i="8" s="1"/>
  <c r="BL295" i="8" a="1"/>
  <c r="BL295" i="8" s="1"/>
  <c r="BL307" i="8" a="1"/>
  <c r="BL307" i="8" s="1"/>
  <c r="BL316" i="8" a="1"/>
  <c r="BL316" i="8" s="1"/>
  <c r="BL309" i="8" a="1"/>
  <c r="BL309" i="8" s="1"/>
  <c r="BL293" i="8" a="1"/>
  <c r="BL293" i="8" s="1"/>
  <c r="BL299" i="8" a="1"/>
  <c r="BL299" i="8" s="1"/>
  <c r="BL314" i="8" a="1"/>
  <c r="BL314" i="8" s="1"/>
  <c r="BL291" i="8" a="1"/>
  <c r="BL291" i="8" s="1"/>
  <c r="BL304" i="8" a="1"/>
  <c r="BL304" i="8" s="1"/>
  <c r="BL276" i="8" a="1"/>
  <c r="BL276" i="8" s="1"/>
  <c r="BL303" i="8" a="1"/>
  <c r="BL303" i="8" s="1"/>
  <c r="BL282" i="8" a="1"/>
  <c r="BL282" i="8" s="1"/>
  <c r="BL281" i="8" a="1"/>
  <c r="BL281" i="8" s="1"/>
  <c r="BL310" i="8" a="1"/>
  <c r="BL310" i="8" s="1"/>
  <c r="BL288" i="8" a="1"/>
  <c r="BL288" i="8" s="1"/>
  <c r="BL300" i="8" a="1"/>
  <c r="BL300" i="8" s="1"/>
  <c r="BL305" i="8" a="1"/>
  <c r="BL305" i="8" s="1"/>
  <c r="BL318" i="8" a="1"/>
  <c r="BL318" i="8" s="1"/>
  <c r="BL301" i="8" a="1"/>
  <c r="BL301" i="8" s="1"/>
  <c r="BL311" i="8" a="1"/>
  <c r="BL311" i="8" s="1"/>
  <c r="AZ130" i="8" a="1"/>
  <c r="AZ130" i="8" s="1"/>
  <c r="AZ144" i="8" a="1"/>
  <c r="AZ144" i="8" s="1"/>
  <c r="AZ155" i="8" a="1"/>
  <c r="AZ155" i="8" s="1"/>
  <c r="AZ123" i="8" a="1"/>
  <c r="AZ123" i="8" s="1"/>
  <c r="AZ139" i="8" a="1"/>
  <c r="AZ139" i="8" s="1"/>
  <c r="AZ113" i="8" a="1"/>
  <c r="AZ113" i="8" s="1"/>
  <c r="AZ138" i="8" a="1"/>
  <c r="AZ138" i="8" s="1"/>
  <c r="AZ115" i="8" a="1"/>
  <c r="AZ115" i="8" s="1"/>
  <c r="AZ152" i="8" a="1"/>
  <c r="AZ152" i="8" s="1"/>
  <c r="AZ111" i="8" a="1"/>
  <c r="AZ111" i="8" s="1"/>
  <c r="AZ145" i="8" a="1"/>
  <c r="AZ145" i="8" s="1"/>
  <c r="AZ150" i="8" a="1"/>
  <c r="AZ150" i="8" s="1"/>
  <c r="AZ118" i="8" a="1"/>
  <c r="AZ118" i="8" s="1"/>
  <c r="AZ119" i="8" a="1"/>
  <c r="AZ119" i="8" s="1"/>
  <c r="AZ136" i="8" a="1"/>
  <c r="AZ136" i="8" s="1"/>
  <c r="AZ154" i="8" a="1"/>
  <c r="AZ154" i="8" s="1"/>
  <c r="AZ132" i="8" a="1"/>
  <c r="AZ132" i="8" s="1"/>
  <c r="AZ156" i="8" a="1"/>
  <c r="AZ156" i="8" s="1"/>
  <c r="AZ147" i="8" a="1"/>
  <c r="AZ147" i="8" s="1"/>
  <c r="AZ137" i="8" a="1"/>
  <c r="AZ137" i="8" s="1"/>
  <c r="AZ142" i="8" a="1"/>
  <c r="AZ142" i="8" s="1"/>
  <c r="AZ122" i="8" a="1"/>
  <c r="AZ122" i="8" s="1"/>
  <c r="AZ134" i="8" a="1"/>
  <c r="AZ134" i="8" s="1"/>
  <c r="AZ126" i="8" a="1"/>
  <c r="AZ126" i="8" s="1"/>
  <c r="AZ149" i="8" a="1"/>
  <c r="AZ149" i="8" s="1"/>
  <c r="AZ109" i="8" a="1"/>
  <c r="AZ109" i="8" s="1"/>
  <c r="AZ129" i="8" a="1"/>
  <c r="AZ129" i="8" s="1"/>
  <c r="AZ146" i="8" a="1"/>
  <c r="AZ146" i="8" s="1"/>
  <c r="AZ143" i="8" a="1"/>
  <c r="AZ143" i="8" s="1"/>
  <c r="AZ128" i="8" a="1"/>
  <c r="AZ128" i="8" s="1"/>
  <c r="AX222" i="8" a="1"/>
  <c r="AX222" i="8" s="1"/>
  <c r="AX266" i="8" a="1"/>
  <c r="AX266" i="8" s="1"/>
  <c r="AX247" i="8" a="1"/>
  <c r="AX247" i="8" s="1"/>
  <c r="AX251" i="8" a="1"/>
  <c r="AX251" i="8" s="1"/>
  <c r="AX249" i="8" a="1"/>
  <c r="AX249" i="8" s="1"/>
  <c r="AX241" i="8" a="1"/>
  <c r="AX241" i="8" s="1"/>
  <c r="AX238" i="8" a="1"/>
  <c r="AX238" i="8" s="1"/>
  <c r="AX252" i="8" a="1"/>
  <c r="AX252" i="8" s="1"/>
  <c r="AX225" i="8" a="1"/>
  <c r="AX225" i="8" s="1"/>
  <c r="AX248" i="8" a="1"/>
  <c r="AX248" i="8" s="1"/>
  <c r="AX236" i="8" a="1"/>
  <c r="AX236" i="8" s="1"/>
  <c r="AX255" i="8" a="1"/>
  <c r="AX255" i="8" s="1"/>
  <c r="AX246" i="8" a="1"/>
  <c r="AX246" i="8" s="1"/>
  <c r="AX245" i="8" a="1"/>
  <c r="AX245" i="8" s="1"/>
  <c r="AX264" i="8" a="1"/>
  <c r="AX264" i="8" s="1"/>
  <c r="AX260" i="8" a="1"/>
  <c r="AX260" i="8" s="1"/>
  <c r="AX261" i="8" a="1"/>
  <c r="AX261" i="8" s="1"/>
  <c r="AX237" i="8" a="1"/>
  <c r="AX237" i="8" s="1"/>
  <c r="AX226" i="8" a="1"/>
  <c r="AX226" i="8" s="1"/>
  <c r="AX223" i="8" a="1"/>
  <c r="AX223" i="8" s="1"/>
  <c r="AX258" i="8" a="1"/>
  <c r="AX258" i="8" s="1"/>
  <c r="AX263" i="8" a="1"/>
  <c r="AX263" i="8" s="1"/>
  <c r="AX239" i="8" a="1"/>
  <c r="AX239" i="8" s="1"/>
  <c r="AX256" i="8" a="1"/>
  <c r="AX256" i="8" s="1"/>
  <c r="AX219" i="8" a="1"/>
  <c r="AX219" i="8" s="1"/>
  <c r="AX265" i="8" a="1"/>
  <c r="AX265" i="8" s="1"/>
  <c r="AX228" i="8" a="1"/>
  <c r="AX228" i="8" s="1"/>
  <c r="AX234" i="8" a="1"/>
  <c r="AX234" i="8" s="1"/>
  <c r="AX250" i="8" a="1"/>
  <c r="AX250" i="8" s="1"/>
  <c r="AX254" i="8" a="1"/>
  <c r="AX254" i="8" s="1"/>
  <c r="AX229" i="8" a="1"/>
  <c r="AX229" i="8" s="1"/>
  <c r="AX227" i="8" a="1"/>
  <c r="AX227" i="8" s="1"/>
  <c r="AX253" i="8" a="1"/>
  <c r="AX253" i="8" s="1"/>
  <c r="AX243" i="8" a="1"/>
  <c r="AX243" i="8" s="1"/>
  <c r="AX224" i="8" a="1"/>
  <c r="AX224" i="8" s="1"/>
  <c r="AX221" i="8" a="1"/>
  <c r="AX221" i="8" s="1"/>
  <c r="AY252" i="8" a="1"/>
  <c r="AY252" i="8" s="1"/>
  <c r="AY234" i="8" a="1"/>
  <c r="AY234" i="8" s="1"/>
  <c r="AY227" i="8" a="1"/>
  <c r="AY227" i="8" s="1"/>
  <c r="AY221" i="8" a="1"/>
  <c r="AY221" i="8" s="1"/>
  <c r="AY240" i="8" a="1"/>
  <c r="AY240" i="8" s="1"/>
  <c r="AY245" i="8" a="1"/>
  <c r="AY245" i="8" s="1"/>
  <c r="AY238" i="8" a="1"/>
  <c r="AY238" i="8" s="1"/>
  <c r="AY236" i="8" a="1"/>
  <c r="AY236" i="8" s="1"/>
  <c r="AY232" i="8" a="1"/>
  <c r="AY232" i="8" s="1"/>
  <c r="AY262" i="8" a="1"/>
  <c r="AY262" i="8" s="1"/>
  <c r="AY255" i="8" a="1"/>
  <c r="AY255" i="8" s="1"/>
  <c r="AY225" i="8" a="1"/>
  <c r="AY225" i="8" s="1"/>
  <c r="AY265" i="8" a="1"/>
  <c r="AY265" i="8" s="1"/>
  <c r="AY229" i="8" a="1"/>
  <c r="AY229" i="8" s="1"/>
  <c r="AY249" i="8" a="1"/>
  <c r="AY249" i="8" s="1"/>
  <c r="AY231" i="8" a="1"/>
  <c r="AY231" i="8" s="1"/>
  <c r="AY233" i="8" a="1"/>
  <c r="AY233" i="8" s="1"/>
  <c r="AY235" i="8" a="1"/>
  <c r="AY235" i="8" s="1"/>
  <c r="AY263" i="8" a="1"/>
  <c r="AY263" i="8" s="1"/>
  <c r="AZ346" i="8" a="1"/>
  <c r="AZ346" i="8" s="1"/>
  <c r="AZ75" i="8" a="1"/>
  <c r="AZ75" i="8" s="1"/>
  <c r="AZ370" i="8" a="1"/>
  <c r="AZ370" i="8" s="1"/>
  <c r="AZ80" i="8" a="1"/>
  <c r="AZ80" i="8" s="1"/>
  <c r="AZ375" i="8" a="1"/>
  <c r="AZ375" i="8" s="1"/>
  <c r="AZ378" i="8" a="1"/>
  <c r="AZ378" i="8" s="1"/>
  <c r="BE188" i="8" a="1"/>
  <c r="BE188" i="8" s="1"/>
  <c r="BE172" i="8" a="1"/>
  <c r="BE172" i="8" s="1"/>
  <c r="BE164" i="8" a="1"/>
  <c r="BE164" i="8" s="1"/>
  <c r="BE204" i="8" a="1"/>
  <c r="BE204" i="8" s="1"/>
  <c r="BE184" i="8" a="1"/>
  <c r="BE184" i="8" s="1"/>
  <c r="BE187" i="8" a="1"/>
  <c r="BE187" i="8" s="1"/>
  <c r="BE175" i="8" a="1"/>
  <c r="BE175" i="8" s="1"/>
  <c r="BE195" i="8" a="1"/>
  <c r="BE195" i="8" s="1"/>
  <c r="BE211" i="8" a="1"/>
  <c r="BE211" i="8" s="1"/>
  <c r="BE203" i="8" a="1"/>
  <c r="BE203" i="8" s="1"/>
  <c r="BE210" i="8" a="1"/>
  <c r="BE210" i="8" s="1"/>
  <c r="BE190" i="8" a="1"/>
  <c r="BE190" i="8" s="1"/>
  <c r="BE206" i="8" a="1"/>
  <c r="BE206" i="8" s="1"/>
  <c r="BE167" i="8" a="1"/>
  <c r="BE167" i="8" s="1"/>
  <c r="BE185" i="8" a="1"/>
  <c r="BE185" i="8" s="1"/>
  <c r="BE197" i="8" a="1"/>
  <c r="BE197" i="8" s="1"/>
  <c r="BE170" i="8" a="1"/>
  <c r="BE170" i="8" s="1"/>
  <c r="BE178" i="8" a="1"/>
  <c r="BE178" i="8" s="1"/>
  <c r="BE169" i="8" a="1"/>
  <c r="BE169" i="8" s="1"/>
  <c r="BE205" i="8" a="1"/>
  <c r="BE205" i="8" s="1"/>
  <c r="BE176" i="8" a="1"/>
  <c r="BE176" i="8" s="1"/>
  <c r="BE208" i="8" a="1"/>
  <c r="BE208" i="8" s="1"/>
  <c r="BE194" i="8" a="1"/>
  <c r="BE194" i="8" s="1"/>
  <c r="BE198" i="8" a="1"/>
  <c r="BE198" i="8" s="1"/>
  <c r="BE177" i="8" a="1"/>
  <c r="BE177" i="8" s="1"/>
  <c r="BE207" i="8" a="1"/>
  <c r="BE207" i="8" s="1"/>
  <c r="BE181" i="8" a="1"/>
  <c r="BE181" i="8" s="1"/>
  <c r="BE165" i="8" a="1"/>
  <c r="BE165" i="8" s="1"/>
  <c r="BE201" i="8" a="1"/>
  <c r="BE201" i="8" s="1"/>
  <c r="BE192" i="8" a="1"/>
  <c r="BE192" i="8" s="1"/>
  <c r="BE189" i="8" a="1"/>
  <c r="BE189" i="8" s="1"/>
  <c r="BE209" i="8" a="1"/>
  <c r="BE209" i="8" s="1"/>
  <c r="BE202" i="8" a="1"/>
  <c r="BE202" i="8" s="1"/>
  <c r="BE171" i="8" a="1"/>
  <c r="BE171" i="8" s="1"/>
  <c r="BE166" i="8" a="1"/>
  <c r="BE166" i="8" s="1"/>
  <c r="BE193" i="8" a="1"/>
  <c r="BE193" i="8" s="1"/>
  <c r="BN194" i="8" a="1"/>
  <c r="BN194" i="8" s="1"/>
  <c r="BN167" i="8" a="1"/>
  <c r="BN167" i="8" s="1"/>
  <c r="BM190" i="8" a="1"/>
  <c r="BM190" i="8" s="1"/>
  <c r="BM184" i="8" a="1"/>
  <c r="BM184" i="8" s="1"/>
  <c r="BM171" i="8" a="1"/>
  <c r="BM171" i="8" s="1"/>
  <c r="BM204" i="8" a="1"/>
  <c r="BM204" i="8" s="1"/>
  <c r="BM193" i="8" a="1"/>
  <c r="BM193" i="8" s="1"/>
  <c r="BM173" i="8" a="1"/>
  <c r="BM173" i="8" s="1"/>
  <c r="BM194" i="8" a="1"/>
  <c r="BM194" i="8" s="1"/>
  <c r="BM209" i="8" a="1"/>
  <c r="BM209" i="8" s="1"/>
  <c r="BM211" i="8" a="1"/>
  <c r="BM211" i="8" s="1"/>
  <c r="BM169" i="8" a="1"/>
  <c r="BM169" i="8" s="1"/>
  <c r="BM175" i="8" a="1"/>
  <c r="BM175" i="8" s="1"/>
  <c r="BM187" i="8" a="1"/>
  <c r="BM187" i="8" s="1"/>
  <c r="BM206" i="8" a="1"/>
  <c r="BM206" i="8" s="1"/>
  <c r="BM210" i="8" a="1"/>
  <c r="BM210" i="8" s="1"/>
  <c r="BM192" i="8" a="1"/>
  <c r="BM192" i="8" s="1"/>
  <c r="BM196" i="8" a="1"/>
  <c r="BM196" i="8" s="1"/>
  <c r="BM200" i="8" a="1"/>
  <c r="BM200" i="8" s="1"/>
  <c r="BM186" i="8" a="1"/>
  <c r="BM186" i="8" s="1"/>
  <c r="BM165" i="8" a="1"/>
  <c r="BM165" i="8" s="1"/>
  <c r="BM172" i="8" a="1"/>
  <c r="BM172" i="8" s="1"/>
  <c r="BM182" i="8" a="1"/>
  <c r="BM182" i="8" s="1"/>
  <c r="BM177" i="8" a="1"/>
  <c r="BM177" i="8" s="1"/>
  <c r="BM202" i="8" a="1"/>
  <c r="BM202" i="8" s="1"/>
  <c r="BM195" i="8" a="1"/>
  <c r="BM195" i="8" s="1"/>
  <c r="BM166" i="8" a="1"/>
  <c r="BM166" i="8" s="1"/>
  <c r="BM199" i="8" a="1"/>
  <c r="BM199" i="8" s="1"/>
  <c r="BM181" i="8" a="1"/>
  <c r="BM181" i="8" s="1"/>
  <c r="BM183" i="8" a="1"/>
  <c r="BM183" i="8" s="1"/>
  <c r="BM191" i="8" a="1"/>
  <c r="BM191" i="8" s="1"/>
  <c r="BM185" i="8" a="1"/>
  <c r="BM185" i="8" s="1"/>
  <c r="AZ342" i="8" a="1"/>
  <c r="AZ342" i="8" s="1"/>
  <c r="BM179" i="8" a="1"/>
  <c r="BM179" i="8" s="1"/>
  <c r="BM207" i="8" a="1"/>
  <c r="BM207" i="8" s="1"/>
  <c r="AZ135" i="8" a="1"/>
  <c r="AZ135" i="8" s="1"/>
  <c r="AZ112" i="8" a="1"/>
  <c r="AZ112" i="8" s="1"/>
  <c r="AX220" i="8" a="1"/>
  <c r="AX220" i="8" s="1"/>
  <c r="AX262" i="8" a="1"/>
  <c r="AX262" i="8" s="1"/>
  <c r="BE179" i="8" a="1"/>
  <c r="BE179" i="8" s="1"/>
  <c r="BL274" i="8" a="1"/>
  <c r="BL274" i="8" s="1"/>
  <c r="BL321" i="8" a="1"/>
  <c r="BL321" i="8" s="1"/>
  <c r="AY248" i="8" a="1"/>
  <c r="AY248" i="8" s="1"/>
  <c r="BK117" i="8" a="1"/>
  <c r="BK117" i="8" s="1"/>
  <c r="BK138" i="8" a="1"/>
  <c r="BK138" i="8" s="1"/>
  <c r="BK141" i="8" a="1"/>
  <c r="BK141" i="8" s="1"/>
  <c r="BK144" i="8" a="1"/>
  <c r="BK144" i="8" s="1"/>
  <c r="BK156" i="8" a="1"/>
  <c r="BK156" i="8" s="1"/>
  <c r="BK121" i="8" a="1"/>
  <c r="BK121" i="8" s="1"/>
  <c r="BK140" i="8" a="1"/>
  <c r="BK140" i="8" s="1"/>
  <c r="BK110" i="8" a="1"/>
  <c r="BK110" i="8" s="1"/>
  <c r="BK154" i="8" a="1"/>
  <c r="BK154" i="8" s="1"/>
  <c r="BK120" i="8" a="1"/>
  <c r="BK120" i="8" s="1"/>
  <c r="BK127" i="8" a="1"/>
  <c r="BK127" i="8" s="1"/>
  <c r="BK152" i="8" a="1"/>
  <c r="BK152" i="8" s="1"/>
  <c r="BK145" i="8" a="1"/>
  <c r="BK145" i="8" s="1"/>
  <c r="BK146" i="8" a="1"/>
  <c r="BK146" i="8" s="1"/>
  <c r="BK135" i="8" a="1"/>
  <c r="BK135" i="8" s="1"/>
  <c r="BK123" i="8" a="1"/>
  <c r="BK123" i="8" s="1"/>
  <c r="BK116" i="8" a="1"/>
  <c r="BK116" i="8" s="1"/>
  <c r="BK133" i="8" a="1"/>
  <c r="BK133" i="8" s="1"/>
  <c r="BK111" i="8" a="1"/>
  <c r="BK111" i="8" s="1"/>
  <c r="BK153" i="8" a="1"/>
  <c r="BK153" i="8" s="1"/>
  <c r="BK134" i="8" a="1"/>
  <c r="BK134" i="8" s="1"/>
  <c r="BK112" i="8" a="1"/>
  <c r="BK112" i="8" s="1"/>
  <c r="BK109" i="8" a="1"/>
  <c r="BK109" i="8" s="1"/>
  <c r="BK143" i="8" a="1"/>
  <c r="BK143" i="8" s="1"/>
  <c r="BK139" i="8" a="1"/>
  <c r="BK139" i="8" s="1"/>
  <c r="BK124" i="8" a="1"/>
  <c r="BK124" i="8" s="1"/>
  <c r="BK142" i="8" a="1"/>
  <c r="BK142" i="8" s="1"/>
  <c r="BK137" i="8" a="1"/>
  <c r="BK137" i="8" s="1"/>
  <c r="BK126" i="8" a="1"/>
  <c r="BK126" i="8" s="1"/>
  <c r="BK114" i="8" a="1"/>
  <c r="BK114" i="8" s="1"/>
  <c r="BK149" i="8" a="1"/>
  <c r="BK149" i="8" s="1"/>
  <c r="BK129" i="8" a="1"/>
  <c r="BK129" i="8" s="1"/>
  <c r="BK132" i="8" a="1"/>
  <c r="BK132" i="8" s="1"/>
  <c r="BK147" i="8" a="1"/>
  <c r="BK147" i="8" s="1"/>
  <c r="BK148" i="8" a="1"/>
  <c r="BK148" i="8" s="1"/>
  <c r="BK131" i="8" a="1"/>
  <c r="BK131" i="8" s="1"/>
  <c r="BI290" i="8" a="1"/>
  <c r="BI290" i="8" s="1"/>
  <c r="BI308" i="8" a="1"/>
  <c r="BI308" i="8" s="1"/>
  <c r="BI312" i="8" a="1"/>
  <c r="BI312" i="8" s="1"/>
  <c r="BI288" i="8" a="1"/>
  <c r="BI288" i="8" s="1"/>
  <c r="BI301" i="8" a="1"/>
  <c r="BI301" i="8" s="1"/>
  <c r="BI313" i="8" a="1"/>
  <c r="BI313" i="8" s="1"/>
  <c r="BI277" i="8" a="1"/>
  <c r="BI277" i="8" s="1"/>
  <c r="BI298" i="8" a="1"/>
  <c r="BI298" i="8" s="1"/>
  <c r="BI320" i="8" a="1"/>
  <c r="BI320" i="8" s="1"/>
  <c r="BI280" i="8" a="1"/>
  <c r="BI280" i="8" s="1"/>
  <c r="BI315" i="8" a="1"/>
  <c r="BI315" i="8" s="1"/>
  <c r="BI317" i="8" a="1"/>
  <c r="BI317" i="8" s="1"/>
  <c r="BI279" i="8" a="1"/>
  <c r="BI279" i="8" s="1"/>
  <c r="BI306" i="8" a="1"/>
  <c r="BI306" i="8" s="1"/>
  <c r="BI275" i="8" a="1"/>
  <c r="BI275" i="8" s="1"/>
  <c r="BI292" i="8" a="1"/>
  <c r="BI292" i="8" s="1"/>
  <c r="BI291" i="8" a="1"/>
  <c r="BI291" i="8" s="1"/>
  <c r="BI297" i="8" a="1"/>
  <c r="BI297" i="8" s="1"/>
  <c r="BI286" i="8" a="1"/>
  <c r="BI286" i="8" s="1"/>
  <c r="BI314" i="8" a="1"/>
  <c r="BI314" i="8" s="1"/>
  <c r="BI299" i="8" a="1"/>
  <c r="BI299" i="8" s="1"/>
  <c r="BI304" i="8" a="1"/>
  <c r="BI304" i="8" s="1"/>
  <c r="BI316" i="8" a="1"/>
  <c r="BI316" i="8" s="1"/>
  <c r="BI309" i="8" a="1"/>
  <c r="BI309" i="8" s="1"/>
  <c r="BI294" i="8" a="1"/>
  <c r="BI294" i="8" s="1"/>
  <c r="BI276" i="8" a="1"/>
  <c r="BI276" i="8" s="1"/>
  <c r="BI311" i="8" a="1"/>
  <c r="BI311" i="8" s="1"/>
  <c r="BI303" i="8" a="1"/>
  <c r="BI303" i="8" s="1"/>
  <c r="BI319" i="8" a="1"/>
  <c r="BI319" i="8" s="1"/>
  <c r="BI293" i="8" a="1"/>
  <c r="BI293" i="8" s="1"/>
  <c r="BI318" i="8" a="1"/>
  <c r="BI318" i="8" s="1"/>
  <c r="BI295" i="8" a="1"/>
  <c r="BI295" i="8" s="1"/>
  <c r="BI300" i="8" a="1"/>
  <c r="BI300" i="8" s="1"/>
  <c r="BI284" i="8" a="1"/>
  <c r="BI284" i="8" s="1"/>
  <c r="BI289" i="8" a="1"/>
  <c r="BI289" i="8" s="1"/>
  <c r="BI281" i="8" a="1"/>
  <c r="BI281" i="8" s="1"/>
  <c r="BI231" i="8" a="1"/>
  <c r="BI231" i="8" s="1"/>
  <c r="BI227" i="8" a="1"/>
  <c r="BI227" i="8" s="1"/>
  <c r="BI223" i="8" a="1"/>
  <c r="BI223" i="8" s="1"/>
  <c r="BI238" i="8" a="1"/>
  <c r="BI238" i="8" s="1"/>
  <c r="BI266" i="8" a="1"/>
  <c r="BI266" i="8" s="1"/>
  <c r="BI260" i="8" a="1"/>
  <c r="BI260" i="8" s="1"/>
  <c r="BI219" i="8" a="1"/>
  <c r="BI219" i="8" s="1"/>
  <c r="BI263" i="8" a="1"/>
  <c r="BI263" i="8" s="1"/>
  <c r="BI228" i="8" a="1"/>
  <c r="BI228" i="8" s="1"/>
  <c r="BI250" i="8" a="1"/>
  <c r="BI250" i="8" s="1"/>
  <c r="BI246" i="8" a="1"/>
  <c r="BI246" i="8" s="1"/>
  <c r="BI253" i="8" a="1"/>
  <c r="BI253" i="8" s="1"/>
  <c r="BI244" i="8" a="1"/>
  <c r="BI244" i="8" s="1"/>
  <c r="BI225" i="8" a="1"/>
  <c r="BI225" i="8" s="1"/>
  <c r="BI230" i="8" a="1"/>
  <c r="BI230" i="8" s="1"/>
  <c r="BI243" i="8" a="1"/>
  <c r="BI243" i="8" s="1"/>
  <c r="BI251" i="8" a="1"/>
  <c r="BI251" i="8" s="1"/>
  <c r="BI221" i="8" a="1"/>
  <c r="BI221" i="8" s="1"/>
  <c r="BI257" i="8" a="1"/>
  <c r="BI257" i="8" s="1"/>
  <c r="BC320" i="8" a="1"/>
  <c r="BC320" i="8" s="1"/>
  <c r="BC309" i="8" a="1"/>
  <c r="BC309" i="8" s="1"/>
  <c r="BC296" i="8" a="1"/>
  <c r="BC296" i="8" s="1"/>
  <c r="BC308" i="8" a="1"/>
  <c r="BC308" i="8" s="1"/>
  <c r="BC316" i="8" a="1"/>
  <c r="BC316" i="8" s="1"/>
  <c r="BC282" i="8" a="1"/>
  <c r="BC282" i="8" s="1"/>
  <c r="BC275" i="8" a="1"/>
  <c r="BC275" i="8" s="1"/>
  <c r="BC277" i="8" a="1"/>
  <c r="BC277" i="8" s="1"/>
  <c r="BC304" i="8" a="1"/>
  <c r="BC304" i="8" s="1"/>
  <c r="BC295" i="8" a="1"/>
  <c r="BC295" i="8" s="1"/>
  <c r="BC310" i="8" a="1"/>
  <c r="BC310" i="8" s="1"/>
  <c r="BC298" i="8" a="1"/>
  <c r="BC298" i="8" s="1"/>
  <c r="BC283" i="8" a="1"/>
  <c r="BC283" i="8" s="1"/>
  <c r="BC285" i="8" a="1"/>
  <c r="BC285" i="8" s="1"/>
  <c r="BC287" i="8" a="1"/>
  <c r="BC287" i="8" s="1"/>
  <c r="BC280" i="8" a="1"/>
  <c r="BC280" i="8" s="1"/>
  <c r="BC278" i="8" a="1"/>
  <c r="BC278" i="8" s="1"/>
  <c r="BC286" i="8" a="1"/>
  <c r="BC286" i="8" s="1"/>
  <c r="BC289" i="8" a="1"/>
  <c r="BC289" i="8" s="1"/>
  <c r="BC293" i="8" a="1"/>
  <c r="BC293" i="8" s="1"/>
  <c r="BC303" i="8" a="1"/>
  <c r="BC303" i="8" s="1"/>
  <c r="BC312" i="8" a="1"/>
  <c r="BC312" i="8" s="1"/>
  <c r="BC294" i="8" a="1"/>
  <c r="BC294" i="8" s="1"/>
  <c r="BC318" i="8" a="1"/>
  <c r="BC318" i="8" s="1"/>
  <c r="BC274" i="8" a="1"/>
  <c r="BC274" i="8" s="1"/>
  <c r="BC299" i="8" a="1"/>
  <c r="BC299" i="8" s="1"/>
  <c r="BC301" i="8" a="1"/>
  <c r="BC301" i="8" s="1"/>
  <c r="BC319" i="8" a="1"/>
  <c r="BC319" i="8" s="1"/>
  <c r="BC281" i="8" a="1"/>
  <c r="BC281" i="8" s="1"/>
  <c r="BC306" i="8" a="1"/>
  <c r="BC306" i="8" s="1"/>
  <c r="BC313" i="8" a="1"/>
  <c r="BC313" i="8" s="1"/>
  <c r="BC292" i="8" a="1"/>
  <c r="BC292" i="8" s="1"/>
  <c r="BC288" i="8" a="1"/>
  <c r="BC288" i="8" s="1"/>
  <c r="BC291" i="8" a="1"/>
  <c r="BC291" i="8" s="1"/>
  <c r="BC300" i="8" a="1"/>
  <c r="BC300" i="8" s="1"/>
  <c r="BC314" i="8" a="1"/>
  <c r="BC314" i="8" s="1"/>
  <c r="BI95" i="8" a="1"/>
  <c r="BI95" i="8" s="1"/>
  <c r="BI55" i="8" a="1"/>
  <c r="BI55" i="8" s="1"/>
  <c r="BI88" i="8" a="1"/>
  <c r="BI88" i="8" s="1"/>
  <c r="BI92" i="8" a="1"/>
  <c r="BI92" i="8" s="1"/>
  <c r="BI85" i="8" a="1"/>
  <c r="BI85" i="8" s="1"/>
  <c r="BI66" i="8" a="1"/>
  <c r="BI66" i="8" s="1"/>
  <c r="BI77" i="8" a="1"/>
  <c r="BI77" i="8" s="1"/>
  <c r="BI68" i="8" a="1"/>
  <c r="BI68" i="8" s="1"/>
  <c r="BI75" i="8" a="1"/>
  <c r="BI75" i="8" s="1"/>
  <c r="BI101" i="8" a="1"/>
  <c r="BI101" i="8" s="1"/>
  <c r="BI76" i="8" a="1"/>
  <c r="BI76" i="8" s="1"/>
  <c r="BI86" i="8" a="1"/>
  <c r="BI86" i="8" s="1"/>
  <c r="BI71" i="8" a="1"/>
  <c r="BI71" i="8" s="1"/>
  <c r="BI87" i="8" a="1"/>
  <c r="BI87" i="8" s="1"/>
  <c r="BI56" i="8" a="1"/>
  <c r="BI56" i="8" s="1"/>
  <c r="BI67" i="8" a="1"/>
  <c r="BI67" i="8" s="1"/>
  <c r="BI62" i="8" a="1"/>
  <c r="BI62" i="8" s="1"/>
  <c r="BI59" i="8" a="1"/>
  <c r="BI59" i="8" s="1"/>
  <c r="BI79" i="8" a="1"/>
  <c r="BI79" i="8" s="1"/>
  <c r="BI89" i="8" a="1"/>
  <c r="BI89" i="8" s="1"/>
  <c r="BI69" i="8" a="1"/>
  <c r="BI69" i="8" s="1"/>
  <c r="BI80" i="8" a="1"/>
  <c r="BI80" i="8" s="1"/>
  <c r="BI60" i="8" a="1"/>
  <c r="BI60" i="8" s="1"/>
  <c r="BI94" i="8" a="1"/>
  <c r="BI94" i="8" s="1"/>
  <c r="BI99" i="8" a="1"/>
  <c r="BI99" i="8" s="1"/>
  <c r="BI84" i="8" a="1"/>
  <c r="BI84" i="8" s="1"/>
  <c r="BI83" i="8" a="1"/>
  <c r="BI83" i="8" s="1"/>
  <c r="BI97" i="8" a="1"/>
  <c r="BI97" i="8" s="1"/>
  <c r="BI64" i="8" a="1"/>
  <c r="BI64" i="8" s="1"/>
  <c r="BI63" i="8" a="1"/>
  <c r="BI63" i="8" s="1"/>
  <c r="BL165" i="8" a="1"/>
  <c r="BL165" i="8" s="1"/>
  <c r="BL180" i="8" a="1"/>
  <c r="BL180" i="8" s="1"/>
  <c r="BL202" i="8" a="1"/>
  <c r="BL202" i="8" s="1"/>
  <c r="BL211" i="8" a="1"/>
  <c r="BL211" i="8" s="1"/>
  <c r="BL173" i="8" a="1"/>
  <c r="BL173" i="8" s="1"/>
  <c r="BL196" i="8" a="1"/>
  <c r="BL196" i="8" s="1"/>
  <c r="BH170" i="8" a="1"/>
  <c r="BH170" i="8" s="1"/>
  <c r="BH181" i="8" a="1"/>
  <c r="BH181" i="8" s="1"/>
  <c r="BH209" i="8" a="1"/>
  <c r="BH209" i="8" s="1"/>
  <c r="BH197" i="8" a="1"/>
  <c r="BH197" i="8" s="1"/>
  <c r="BH210" i="8" a="1"/>
  <c r="BH210" i="8" s="1"/>
  <c r="BH193" i="8" a="1"/>
  <c r="BH193" i="8" s="1"/>
  <c r="BH205" i="8" a="1"/>
  <c r="BH205" i="8" s="1"/>
  <c r="BH164" i="8" a="1"/>
  <c r="BH164" i="8" s="1"/>
  <c r="BH178" i="8" a="1"/>
  <c r="BH178" i="8" s="1"/>
  <c r="BH179" i="8" a="1"/>
  <c r="BH179" i="8" s="1"/>
  <c r="BH171" i="8" a="1"/>
  <c r="BH171" i="8" s="1"/>
  <c r="BH184" i="8" a="1"/>
  <c r="BH184" i="8" s="1"/>
  <c r="BH183" i="8" a="1"/>
  <c r="BH183" i="8" s="1"/>
  <c r="BH202" i="8" a="1"/>
  <c r="BH202" i="8" s="1"/>
  <c r="BH196" i="8" a="1"/>
  <c r="BH196" i="8" s="1"/>
  <c r="BH180" i="8" a="1"/>
  <c r="BH180" i="8" s="1"/>
  <c r="BH175" i="8" a="1"/>
  <c r="BH175" i="8" s="1"/>
  <c r="BH174" i="8" a="1"/>
  <c r="BH174" i="8" s="1"/>
  <c r="BH185" i="8" a="1"/>
  <c r="BH185" i="8" s="1"/>
  <c r="BH168" i="8" a="1"/>
  <c r="BH168" i="8" s="1"/>
  <c r="BH207" i="8" a="1"/>
  <c r="BH207" i="8" s="1"/>
  <c r="BH199" i="8" a="1"/>
  <c r="BH199" i="8" s="1"/>
  <c r="BH165" i="8" a="1"/>
  <c r="BH165" i="8" s="1"/>
  <c r="BH173" i="8" a="1"/>
  <c r="BH173" i="8" s="1"/>
  <c r="BH189" i="8" a="1"/>
  <c r="BH189" i="8" s="1"/>
  <c r="BH201" i="8" a="1"/>
  <c r="BH201" i="8" s="1"/>
  <c r="BH191" i="8" a="1"/>
  <c r="BH191" i="8" s="1"/>
  <c r="BH167" i="8" a="1"/>
  <c r="BH167" i="8" s="1"/>
  <c r="BH177" i="8" a="1"/>
  <c r="BH177" i="8" s="1"/>
  <c r="BH182" i="8" a="1"/>
  <c r="BH182" i="8" s="1"/>
  <c r="BJ122" i="8" a="1"/>
  <c r="BJ122" i="8" s="1"/>
  <c r="BJ148" i="8" a="1"/>
  <c r="BJ148" i="8" s="1"/>
  <c r="BJ118" i="8" a="1"/>
  <c r="BJ118" i="8" s="1"/>
  <c r="BJ151" i="8" a="1"/>
  <c r="BJ151" i="8" s="1"/>
  <c r="BJ361" i="8" a="1"/>
  <c r="BJ361" i="8" s="1"/>
  <c r="BJ355" i="8" a="1"/>
  <c r="BJ355" i="8" s="1"/>
  <c r="BJ341" i="8" a="1"/>
  <c r="BJ341" i="8" s="1"/>
  <c r="BJ374" i="8" a="1"/>
  <c r="BJ374" i="8" s="1"/>
  <c r="BJ373" i="8" a="1"/>
  <c r="BJ373" i="8" s="1"/>
  <c r="BJ363" i="8" a="1"/>
  <c r="BJ363" i="8" s="1"/>
  <c r="BD364" i="8" a="1"/>
  <c r="BD364" i="8" s="1"/>
  <c r="BD351" i="8" a="1"/>
  <c r="BD351" i="8" s="1"/>
  <c r="BD340" i="8" a="1"/>
  <c r="BD340" i="8" s="1"/>
  <c r="BD358" i="8" a="1"/>
  <c r="BD358" i="8" s="1"/>
  <c r="BD348" i="8" a="1"/>
  <c r="BD348" i="8" s="1"/>
  <c r="BD371" i="8" a="1"/>
  <c r="BD371" i="8" s="1"/>
  <c r="BN173" i="8" a="1"/>
  <c r="BN173" i="8" s="1"/>
  <c r="BN191" i="8" a="1"/>
  <c r="BN191" i="8" s="1"/>
  <c r="BN206" i="8" a="1"/>
  <c r="BN206" i="8" s="1"/>
  <c r="BN177" i="8" a="1"/>
  <c r="BN177" i="8" s="1"/>
  <c r="BN211" i="8" a="1"/>
  <c r="BN211" i="8" s="1"/>
  <c r="BN190" i="8" a="1"/>
  <c r="BN190" i="8" s="1"/>
  <c r="BL199" i="8" a="1"/>
  <c r="BL199" i="8" s="1"/>
  <c r="BL174" i="8" a="1"/>
  <c r="BL174" i="8" s="1"/>
  <c r="BL181" i="8" a="1"/>
  <c r="BL181" i="8" s="1"/>
  <c r="BL198" i="8" a="1"/>
  <c r="BL198" i="8" s="1"/>
  <c r="BL187" i="8" a="1"/>
  <c r="BL187" i="8" s="1"/>
  <c r="AZ58" i="8" a="1"/>
  <c r="AZ58" i="8" s="1"/>
  <c r="BI240" i="8" a="1"/>
  <c r="BI240" i="8" s="1"/>
  <c r="BI265" i="8" a="1"/>
  <c r="BI265" i="8" s="1"/>
  <c r="BI226" i="8" a="1"/>
  <c r="BI226" i="8" s="1"/>
  <c r="BI239" i="8" a="1"/>
  <c r="BI239" i="8" s="1"/>
  <c r="BI78" i="8" a="1"/>
  <c r="BI78" i="8" s="1"/>
  <c r="BI91" i="8" a="1"/>
  <c r="BI91" i="8" s="1"/>
  <c r="BH166" i="8" a="1"/>
  <c r="BH166" i="8" s="1"/>
  <c r="BH198" i="8" a="1"/>
  <c r="BH198" i="8" s="1"/>
  <c r="BM188" i="8" a="1"/>
  <c r="BM188" i="8" s="1"/>
  <c r="BM168" i="8" a="1"/>
  <c r="BM168" i="8" s="1"/>
  <c r="AZ148" i="8" a="1"/>
  <c r="AZ148" i="8" s="1"/>
  <c r="AZ121" i="8" a="1"/>
  <c r="AZ121" i="8" s="1"/>
  <c r="AX242" i="8" a="1"/>
  <c r="AX242" i="8" s="1"/>
  <c r="AX231" i="8" a="1"/>
  <c r="AX231" i="8" s="1"/>
  <c r="BE200" i="8" a="1"/>
  <c r="BE200" i="8" s="1"/>
  <c r="BK119" i="8" a="1"/>
  <c r="BK119" i="8" s="1"/>
  <c r="BK128" i="8" a="1"/>
  <c r="BK128" i="8" s="1"/>
  <c r="BI287" i="8" a="1"/>
  <c r="BI287" i="8" s="1"/>
  <c r="BL283" i="8" a="1"/>
  <c r="BL283" i="8" s="1"/>
  <c r="BL313" i="8" a="1"/>
  <c r="BL313" i="8" s="1"/>
  <c r="AY237" i="8" a="1"/>
  <c r="AY237" i="8" s="1"/>
  <c r="BC315" i="8" a="1"/>
  <c r="BC315" i="8" s="1"/>
  <c r="BC307" i="8" a="1"/>
  <c r="BC307" i="8" s="1"/>
  <c r="BJ146" i="8" a="1"/>
  <c r="BJ146" i="8" s="1"/>
  <c r="BJ138" i="8" a="1"/>
  <c r="BJ138" i="8" s="1"/>
  <c r="BJ111" i="8" a="1"/>
  <c r="BJ111" i="8" s="1"/>
  <c r="BJ113" i="8" a="1"/>
  <c r="BJ113" i="8" s="1"/>
  <c r="BJ131" i="8" a="1"/>
  <c r="BJ131" i="8" s="1"/>
  <c r="BJ120" i="8" a="1"/>
  <c r="BJ120" i="8" s="1"/>
  <c r="BJ360" i="8" a="1"/>
  <c r="BJ360" i="8" s="1"/>
  <c r="BJ377" i="8" a="1"/>
  <c r="BJ377" i="8" s="1"/>
  <c r="BJ336" i="8" a="1"/>
  <c r="BJ336" i="8" s="1"/>
  <c r="BJ369" i="8" a="1"/>
  <c r="BJ369" i="8" s="1"/>
  <c r="BJ368" i="8" a="1"/>
  <c r="BJ368" i="8" s="1"/>
  <c r="BD381" i="8" a="1"/>
  <c r="BD381" i="8" s="1"/>
  <c r="BD349" i="8" a="1"/>
  <c r="BD349" i="8" s="1"/>
  <c r="BD374" i="8" a="1"/>
  <c r="BD374" i="8" s="1"/>
  <c r="BD372" i="8" a="1"/>
  <c r="BD372" i="8" s="1"/>
  <c r="BD343" i="8" a="1"/>
  <c r="BD343" i="8" s="1"/>
  <c r="BD362" i="8" a="1"/>
  <c r="BD362" i="8" s="1"/>
  <c r="BN168" i="8" a="1"/>
  <c r="BN168" i="8" s="1"/>
  <c r="BN166" i="8" a="1"/>
  <c r="BN166" i="8" s="1"/>
  <c r="BN169" i="8" a="1"/>
  <c r="BN169" i="8" s="1"/>
  <c r="BN207" i="8" a="1"/>
  <c r="BN207" i="8" s="1"/>
  <c r="BN202" i="8" a="1"/>
  <c r="BN202" i="8" s="1"/>
  <c r="BN195" i="8" a="1"/>
  <c r="BN195" i="8" s="1"/>
  <c r="BL204" i="8" a="1"/>
  <c r="BL204" i="8" s="1"/>
  <c r="BL190" i="8" a="1"/>
  <c r="BL190" i="8" s="1"/>
  <c r="BL197" i="8" a="1"/>
  <c r="BL197" i="8" s="1"/>
  <c r="BL206" i="8" a="1"/>
  <c r="BL206" i="8" s="1"/>
  <c r="BL192" i="8" a="1"/>
  <c r="BL192" i="8" s="1"/>
  <c r="AZ93" i="8" a="1"/>
  <c r="AZ93" i="8" s="1"/>
  <c r="BI235" i="8" a="1"/>
  <c r="BI235" i="8" s="1"/>
  <c r="BI264" i="8" a="1"/>
  <c r="BI264" i="8" s="1"/>
  <c r="BI224" i="8" a="1"/>
  <c r="BI224" i="8" s="1"/>
  <c r="BI249" i="8" a="1"/>
  <c r="BI249" i="8" s="1"/>
  <c r="BI61" i="8" a="1"/>
  <c r="BI61" i="8" s="1"/>
  <c r="BI98" i="8" a="1"/>
  <c r="BI98" i="8" s="1"/>
  <c r="BI70" i="8" a="1"/>
  <c r="BI70" i="8" s="1"/>
  <c r="BH187" i="8" a="1"/>
  <c r="BH187" i="8" s="1"/>
  <c r="BH200" i="8" a="1"/>
  <c r="BH200" i="8" s="1"/>
  <c r="BM174" i="8" a="1"/>
  <c r="BM174" i="8" s="1"/>
  <c r="BM198" i="8" a="1"/>
  <c r="BM198" i="8" s="1"/>
  <c r="AZ131" i="8" a="1"/>
  <c r="AZ131" i="8" s="1"/>
  <c r="AZ117" i="8" a="1"/>
  <c r="AZ117" i="8" s="1"/>
  <c r="AZ127" i="8" a="1"/>
  <c r="AZ127" i="8" s="1"/>
  <c r="AX259" i="8" a="1"/>
  <c r="AX259" i="8" s="1"/>
  <c r="AX257" i="8" a="1"/>
  <c r="AX257" i="8" s="1"/>
  <c r="BE196" i="8" a="1"/>
  <c r="BE196" i="8" s="1"/>
  <c r="BK125" i="8" a="1"/>
  <c r="BK125" i="8" s="1"/>
  <c r="BK113" i="8" a="1"/>
  <c r="BK113" i="8" s="1"/>
  <c r="AY258" i="8" a="1"/>
  <c r="AY258" i="8" s="1"/>
  <c r="BI278" i="8" a="1"/>
  <c r="BI278" i="8" s="1"/>
  <c r="BL319" i="8" a="1"/>
  <c r="BL319" i="8" s="1"/>
  <c r="BL284" i="8" a="1"/>
  <c r="BL284" i="8" s="1"/>
  <c r="BC297" i="8" a="1"/>
  <c r="BC297" i="8" s="1"/>
  <c r="BC279" i="8" a="1"/>
  <c r="BC279" i="8" s="1"/>
  <c r="AY226" i="8" a="1"/>
  <c r="AY226" i="8" s="1"/>
  <c r="BK368" i="8" a="1"/>
  <c r="BK368" i="8" s="1"/>
  <c r="BJ112" i="8" a="1"/>
  <c r="BJ112" i="8" s="1"/>
  <c r="BJ147" i="8" a="1"/>
  <c r="BJ147" i="8" s="1"/>
  <c r="BJ152" i="8" a="1"/>
  <c r="BJ152" i="8" s="1"/>
  <c r="BJ132" i="8" a="1"/>
  <c r="BJ132" i="8" s="1"/>
  <c r="BJ129" i="8" a="1"/>
  <c r="BJ129" i="8" s="1"/>
  <c r="BJ139" i="8" a="1"/>
  <c r="BJ139" i="8" s="1"/>
  <c r="BD378" i="8" a="1"/>
  <c r="BD378" i="8" s="1"/>
  <c r="BD355" i="8" a="1"/>
  <c r="BD355" i="8" s="1"/>
  <c r="BD367" i="8" a="1"/>
  <c r="BD367" i="8" s="1"/>
  <c r="BD350" i="8" a="1"/>
  <c r="BD350" i="8" s="1"/>
  <c r="BD377" i="8" a="1"/>
  <c r="BD377" i="8" s="1"/>
  <c r="BD353" i="8" a="1"/>
  <c r="BD353" i="8" s="1"/>
  <c r="BN179" i="8" a="1"/>
  <c r="BN179" i="8" s="1"/>
  <c r="BN198" i="8" a="1"/>
  <c r="BN198" i="8" s="1"/>
  <c r="BN189" i="8" a="1"/>
  <c r="BN189" i="8" s="1"/>
  <c r="BN201" i="8" a="1"/>
  <c r="BN201" i="8" s="1"/>
  <c r="BN209" i="8" a="1"/>
  <c r="BN209" i="8" s="1"/>
  <c r="BL183" i="8" a="1"/>
  <c r="BL183" i="8" s="1"/>
  <c r="BL191" i="8" a="1"/>
  <c r="BL191" i="8" s="1"/>
  <c r="BL188" i="8" a="1"/>
  <c r="BL188" i="8" s="1"/>
  <c r="BL178" i="8" a="1"/>
  <c r="BL178" i="8" s="1"/>
  <c r="BL175" i="8" a="1"/>
  <c r="BL175" i="8" s="1"/>
  <c r="BL210" i="8" a="1"/>
  <c r="BL210" i="8" s="1"/>
  <c r="AZ366" i="8" a="1"/>
  <c r="AZ366" i="8" s="1"/>
  <c r="BI248" i="8" a="1"/>
  <c r="BI248" i="8" s="1"/>
  <c r="BI262" i="8" a="1"/>
  <c r="BI262" i="8" s="1"/>
  <c r="BI222" i="8" a="1"/>
  <c r="BI222" i="8" s="1"/>
  <c r="BI256" i="8" a="1"/>
  <c r="BI256" i="8" s="1"/>
  <c r="BI65" i="8" a="1"/>
  <c r="BI65" i="8" s="1"/>
  <c r="BI74" i="8" a="1"/>
  <c r="BI74" i="8" s="1"/>
  <c r="BI82" i="8" a="1"/>
  <c r="BI82" i="8" s="1"/>
  <c r="BH194" i="8" a="1"/>
  <c r="BH194" i="8" s="1"/>
  <c r="BH204" i="8" a="1"/>
  <c r="BH204" i="8" s="1"/>
  <c r="BM208" i="8" a="1"/>
  <c r="BM208" i="8" s="1"/>
  <c r="BM189" i="8" a="1"/>
  <c r="BM189" i="8" s="1"/>
  <c r="AZ140" i="8" a="1"/>
  <c r="AZ140" i="8" s="1"/>
  <c r="AZ141" i="8" a="1"/>
  <c r="AZ141" i="8" s="1"/>
  <c r="AZ110" i="8" a="1"/>
  <c r="AZ110" i="8" s="1"/>
  <c r="AX230" i="8" a="1"/>
  <c r="AX230" i="8" s="1"/>
  <c r="AX232" i="8" a="1"/>
  <c r="AX232" i="8" s="1"/>
  <c r="BE173" i="8" a="1"/>
  <c r="BE173" i="8" s="1"/>
  <c r="BK122" i="8" a="1"/>
  <c r="BK122" i="8" s="1"/>
  <c r="BK155" i="8" a="1"/>
  <c r="BK155" i="8" s="1"/>
  <c r="BI285" i="8" a="1"/>
  <c r="BI285" i="8" s="1"/>
  <c r="BI274" i="8" a="1"/>
  <c r="BI274" i="8" s="1"/>
  <c r="BL287" i="8" a="1"/>
  <c r="BL287" i="8" s="1"/>
  <c r="BC321" i="8" a="1"/>
  <c r="BC321" i="8" s="1"/>
  <c r="AY230" i="8" a="1"/>
  <c r="AY230" i="8" s="1"/>
  <c r="BK358" i="8" a="1"/>
  <c r="BK358" i="8" s="1"/>
  <c r="BJ110" i="8" a="1"/>
  <c r="BJ110" i="8" s="1"/>
  <c r="BJ125" i="8" a="1"/>
  <c r="BJ125" i="8" s="1"/>
  <c r="BJ128" i="8" a="1"/>
  <c r="BJ128" i="8" s="1"/>
  <c r="BJ143" i="8" a="1"/>
  <c r="BJ143" i="8" s="1"/>
  <c r="BJ142" i="8" a="1"/>
  <c r="BJ142" i="8" s="1"/>
  <c r="BJ109" i="8" a="1"/>
  <c r="BJ109" i="8" s="1"/>
  <c r="BD359" i="8" a="1"/>
  <c r="BD359" i="8" s="1"/>
  <c r="BD347" i="8" a="1"/>
  <c r="BD347" i="8" s="1"/>
  <c r="BD360" i="8" a="1"/>
  <c r="BD360" i="8" s="1"/>
  <c r="BD342" i="8" a="1"/>
  <c r="BD342" i="8" s="1"/>
  <c r="BD368" i="8" a="1"/>
  <c r="BD368" i="8" s="1"/>
  <c r="BN197" i="8" a="1"/>
  <c r="BN197" i="8" s="1"/>
  <c r="BN200" i="8" a="1"/>
  <c r="BN200" i="8" s="1"/>
  <c r="BN172" i="8" a="1"/>
  <c r="BN172" i="8" s="1"/>
  <c r="BN178" i="8" a="1"/>
  <c r="BN178" i="8" s="1"/>
  <c r="BN174" i="8" a="1"/>
  <c r="BN174" i="8" s="1"/>
  <c r="BL182" i="8" a="1"/>
  <c r="BL182" i="8" s="1"/>
  <c r="BL171" i="8" a="1"/>
  <c r="BL171" i="8" s="1"/>
  <c r="BL207" i="8" a="1"/>
  <c r="BL207" i="8" s="1"/>
  <c r="BL186" i="8" a="1"/>
  <c r="BL186" i="8" s="1"/>
  <c r="BL179" i="8" a="1"/>
  <c r="BL179" i="8" s="1"/>
  <c r="BL200" i="8" a="1"/>
  <c r="BL200" i="8" s="1"/>
  <c r="AZ341" i="8" a="1"/>
  <c r="AZ341" i="8" s="1"/>
  <c r="BI242" i="8" a="1"/>
  <c r="BI242" i="8" s="1"/>
  <c r="BI241" i="8" a="1"/>
  <c r="BI241" i="8" s="1"/>
  <c r="BI237" i="8" a="1"/>
  <c r="BI237" i="8" s="1"/>
  <c r="BI72" i="8" a="1"/>
  <c r="BI72" i="8" s="1"/>
  <c r="BI96" i="8" a="1"/>
  <c r="BI96" i="8" s="1"/>
  <c r="BH190" i="8" a="1"/>
  <c r="BH190" i="8" s="1"/>
  <c r="BH176" i="8" a="1"/>
  <c r="BH176" i="8" s="1"/>
  <c r="BH203" i="8" a="1"/>
  <c r="BH203" i="8" s="1"/>
  <c r="BM197" i="8" a="1"/>
  <c r="BM197" i="8" s="1"/>
  <c r="BM178" i="8" a="1"/>
  <c r="BM178" i="8" s="1"/>
  <c r="BM201" i="8" a="1"/>
  <c r="BM201" i="8" s="1"/>
  <c r="AZ125" i="8" a="1"/>
  <c r="AZ125" i="8" s="1"/>
  <c r="AZ151" i="8" a="1"/>
  <c r="AZ151" i="8" s="1"/>
  <c r="AX235" i="8" a="1"/>
  <c r="AX235" i="8" s="1"/>
  <c r="BE191" i="8" a="1"/>
  <c r="BE191" i="8" s="1"/>
  <c r="BE174" i="8" a="1"/>
  <c r="BE174" i="8" s="1"/>
  <c r="BK151" i="8" a="1"/>
  <c r="BK151" i="8" s="1"/>
  <c r="BK136" i="8" a="1"/>
  <c r="BK136" i="8" s="1"/>
  <c r="BI321" i="8" a="1"/>
  <c r="BI321" i="8" s="1"/>
  <c r="BI283" i="8" a="1"/>
  <c r="BI283" i="8" s="1"/>
  <c r="BL278" i="8" a="1"/>
  <c r="BL278" i="8" s="1"/>
  <c r="AY251" i="8" a="1"/>
  <c r="AY251" i="8" s="1"/>
  <c r="BC305" i="8" a="1"/>
  <c r="BC305" i="8" s="1"/>
  <c r="AY243" i="8" a="1"/>
  <c r="AY243" i="8" s="1"/>
  <c r="BK341" i="8" a="1"/>
  <c r="BK341" i="8" s="1"/>
  <c r="BJ116" i="8" a="1"/>
  <c r="BJ116" i="8" s="1"/>
  <c r="BJ119" i="8" a="1"/>
  <c r="BJ119" i="8" s="1"/>
  <c r="BJ133" i="8" a="1"/>
  <c r="BJ133" i="8" s="1"/>
  <c r="BJ127" i="8" a="1"/>
  <c r="BJ127" i="8" s="1"/>
  <c r="BJ145" i="8" a="1"/>
  <c r="BJ145" i="8" s="1"/>
  <c r="BN203" i="8" a="1"/>
  <c r="BN203" i="8" s="1"/>
  <c r="BN204" i="8" a="1"/>
  <c r="BN204" i="8" s="1"/>
  <c r="BN185" i="8" a="1"/>
  <c r="BN185" i="8" s="1"/>
  <c r="BN170" i="8" a="1"/>
  <c r="BN170" i="8" s="1"/>
  <c r="BN181" i="8" a="1"/>
  <c r="BN181" i="8" s="1"/>
  <c r="BN192" i="8" a="1"/>
  <c r="BN192" i="8" s="1"/>
  <c r="AZ340" i="8" a="1"/>
  <c r="AZ340" i="8" s="1"/>
  <c r="BI236" i="8" a="1"/>
  <c r="BI236" i="8" s="1"/>
  <c r="BI247" i="8" a="1"/>
  <c r="BI247" i="8" s="1"/>
  <c r="BI220" i="8" a="1"/>
  <c r="BI220" i="8" s="1"/>
  <c r="BI58" i="8" a="1"/>
  <c r="BI58" i="8" s="1"/>
  <c r="BI102" i="8" a="1"/>
  <c r="BI102" i="8" s="1"/>
  <c r="BH188" i="8" a="1"/>
  <c r="BH188" i="8" s="1"/>
  <c r="BH169" i="8" a="1"/>
  <c r="BH169" i="8" s="1"/>
  <c r="BH192" i="8" a="1"/>
  <c r="BH192" i="8" s="1"/>
  <c r="BM205" i="8" a="1"/>
  <c r="BM205" i="8" s="1"/>
  <c r="BM176" i="8" a="1"/>
  <c r="BM176" i="8" s="1"/>
  <c r="BM167" i="8" a="1"/>
  <c r="BM167" i="8" s="1"/>
  <c r="AZ124" i="8" a="1"/>
  <c r="AZ124" i="8" s="1"/>
  <c r="AZ116" i="8" a="1"/>
  <c r="AZ116" i="8" s="1"/>
  <c r="AX244" i="8" a="1"/>
  <c r="AX244" i="8" s="1"/>
  <c r="BE186" i="8" a="1"/>
  <c r="BE186" i="8" s="1"/>
  <c r="BE199" i="8" a="1"/>
  <c r="BE199" i="8" s="1"/>
  <c r="BK150" i="8" a="1"/>
  <c r="BK150" i="8" s="1"/>
  <c r="BI305" i="8" a="1"/>
  <c r="BI305" i="8" s="1"/>
  <c r="BI310" i="8" a="1"/>
  <c r="BI310" i="8" s="1"/>
  <c r="BL306" i="8" a="1"/>
  <c r="BL306" i="8" s="1"/>
  <c r="AY254" i="8" a="1"/>
  <c r="AY254" i="8" s="1"/>
  <c r="BC317" i="8" a="1"/>
  <c r="BC317" i="8" s="1"/>
  <c r="AY244" i="8" a="1"/>
  <c r="AY244" i="8" s="1"/>
  <c r="BF288" i="8" a="1"/>
  <c r="BF288" i="8" s="1"/>
  <c r="BF306" i="8" a="1"/>
  <c r="BF306" i="8" s="1"/>
  <c r="BF319" i="8" a="1"/>
  <c r="BF319" i="8" s="1"/>
  <c r="BF318" i="8" a="1"/>
  <c r="BF318" i="8" s="1"/>
  <c r="BF290" i="8" a="1"/>
  <c r="BF290" i="8" s="1"/>
  <c r="BF277" i="8" a="1"/>
  <c r="BF277" i="8" s="1"/>
  <c r="BD319" i="8" a="1"/>
  <c r="BD319" i="8" s="1"/>
  <c r="BL361" i="8" a="1"/>
  <c r="BL361" i="8" s="1"/>
  <c r="BF316" i="8" a="1"/>
  <c r="BF316" i="8" s="1"/>
  <c r="BF315" i="8" a="1"/>
  <c r="BF315" i="8" s="1"/>
  <c r="BF296" i="8" a="1"/>
  <c r="BF296" i="8" s="1"/>
  <c r="BF307" i="8" a="1"/>
  <c r="BF307" i="8" s="1"/>
  <c r="BF313" i="8" a="1"/>
  <c r="BF313" i="8" s="1"/>
  <c r="BF285" i="8" a="1"/>
  <c r="BF285" i="8" s="1"/>
  <c r="BF294" i="8" a="1"/>
  <c r="BF294" i="8" s="1"/>
  <c r="BF304" i="8" a="1"/>
  <c r="BF304" i="8" s="1"/>
  <c r="BF274" i="8" a="1"/>
  <c r="BF274" i="8" s="1"/>
  <c r="BF278" i="8" a="1"/>
  <c r="BF278" i="8" s="1"/>
  <c r="BF309" i="8" a="1"/>
  <c r="BF309" i="8" s="1"/>
  <c r="BF289" i="8" a="1"/>
  <c r="BF289" i="8" s="1"/>
  <c r="BF320" i="8" a="1"/>
  <c r="BF320" i="8" s="1"/>
  <c r="BF302" i="8" a="1"/>
  <c r="BF302" i="8" s="1"/>
  <c r="BF287" i="8" a="1"/>
  <c r="BF287" i="8" s="1"/>
  <c r="BF286" i="8" a="1"/>
  <c r="BF286" i="8" s="1"/>
  <c r="BF312" i="8" a="1"/>
  <c r="BF312" i="8" s="1"/>
  <c r="BL369" i="8" a="1"/>
  <c r="BL369" i="8" s="1"/>
  <c r="BL372" i="8" a="1"/>
  <c r="BL372" i="8" s="1"/>
  <c r="BK354" i="8" a="1"/>
  <c r="BK354" i="8" s="1"/>
  <c r="BK353" i="8" a="1"/>
  <c r="BK353" i="8" s="1"/>
  <c r="BK336" i="8" a="1"/>
  <c r="BK336" i="8" s="1"/>
  <c r="BK360" i="8" a="1"/>
  <c r="BK360" i="8" s="1"/>
  <c r="BK338" i="8" a="1"/>
  <c r="BK338" i="8" s="1"/>
  <c r="BK355" i="8" a="1"/>
  <c r="BK355" i="8" s="1"/>
  <c r="BK186" i="8" a="1"/>
  <c r="BK186" i="8" s="1"/>
  <c r="BK170" i="8" a="1"/>
  <c r="BK170" i="8" s="1"/>
  <c r="BK210" i="8" a="1"/>
  <c r="BK210" i="8" s="1"/>
  <c r="BK208" i="8" a="1"/>
  <c r="BK208" i="8" s="1"/>
  <c r="BK209" i="8" a="1"/>
  <c r="BK209" i="8" s="1"/>
  <c r="BK197" i="8" a="1"/>
  <c r="BK197" i="8" s="1"/>
  <c r="BF85" i="8" a="1"/>
  <c r="BF85" i="8" s="1"/>
  <c r="BF61" i="8" a="1"/>
  <c r="BF61" i="8" s="1"/>
  <c r="BF88" i="8" a="1"/>
  <c r="BF88" i="8" s="1"/>
  <c r="BF70" i="8" a="1"/>
  <c r="BF70" i="8" s="1"/>
  <c r="BF65" i="8" a="1"/>
  <c r="BF65" i="8" s="1"/>
  <c r="BF87" i="8" a="1"/>
  <c r="BF87" i="8" s="1"/>
  <c r="BE96" i="8" a="1"/>
  <c r="BE96" i="8" s="1"/>
  <c r="BE71" i="8" a="1"/>
  <c r="BE71" i="8" s="1"/>
  <c r="BE115" i="8" a="1"/>
  <c r="BE115" i="8" s="1"/>
  <c r="BE61" i="8" a="1"/>
  <c r="BE61" i="8" s="1"/>
  <c r="BE127" i="8" a="1"/>
  <c r="BE127" i="8" s="1"/>
  <c r="BE94" i="8" a="1"/>
  <c r="BE94" i="8" s="1"/>
  <c r="BE59" i="8" a="1"/>
  <c r="BE59" i="8" s="1"/>
  <c r="BE153" i="8" a="1"/>
  <c r="BE153" i="8" s="1"/>
  <c r="BE125" i="8" a="1"/>
  <c r="BE125" i="8" s="1"/>
  <c r="BE139" i="8" a="1"/>
  <c r="BE139" i="8" s="1"/>
  <c r="BE147" i="8" a="1"/>
  <c r="BE147" i="8" s="1"/>
  <c r="BE109" i="8" a="1"/>
  <c r="BE109" i="8" s="1"/>
  <c r="BA140" i="8" a="1"/>
  <c r="BA140" i="8" s="1"/>
  <c r="BA149" i="8" a="1"/>
  <c r="BA149" i="8" s="1"/>
  <c r="BA153" i="8" a="1"/>
  <c r="BA153" i="8" s="1"/>
  <c r="BA133" i="8" a="1"/>
  <c r="BA133" i="8" s="1"/>
  <c r="BA142" i="8" a="1"/>
  <c r="BA142" i="8" s="1"/>
  <c r="BA148" i="8" a="1"/>
  <c r="BA148" i="8" s="1"/>
  <c r="BG348" i="8" a="1"/>
  <c r="BG348" i="8" s="1"/>
  <c r="BG360" i="8" a="1"/>
  <c r="BG360" i="8" s="1"/>
  <c r="BG342" i="8" a="1"/>
  <c r="BG342" i="8" s="1"/>
  <c r="BG354" i="8" a="1"/>
  <c r="BG354" i="8" s="1"/>
  <c r="BG350" i="8" a="1"/>
  <c r="BG350" i="8" s="1"/>
  <c r="BG357" i="8" a="1"/>
  <c r="BG357" i="8" s="1"/>
  <c r="AY188" i="8" a="1"/>
  <c r="AY188" i="8" s="1"/>
  <c r="AY189" i="8" a="1"/>
  <c r="AY189" i="8" s="1"/>
  <c r="AY198" i="8" a="1"/>
  <c r="AY198" i="8" s="1"/>
  <c r="AY177" i="8" a="1"/>
  <c r="AY177" i="8" s="1"/>
  <c r="AY195" i="8" a="1"/>
  <c r="AY195" i="8" s="1"/>
  <c r="AY193" i="8" a="1"/>
  <c r="AY193" i="8" s="1"/>
  <c r="BA79" i="8" a="1"/>
  <c r="BA79" i="8" s="1"/>
  <c r="BA98" i="8" a="1"/>
  <c r="BA98" i="8" s="1"/>
  <c r="BA97" i="8" a="1"/>
  <c r="BA97" i="8" s="1"/>
  <c r="BA99" i="8" a="1"/>
  <c r="BA99" i="8" s="1"/>
  <c r="BA58" i="8" a="1"/>
  <c r="BA58" i="8" s="1"/>
  <c r="BA59" i="8" a="1"/>
  <c r="BA59" i="8" s="1"/>
  <c r="AX196" i="8" a="1"/>
  <c r="AX196" i="8" s="1"/>
  <c r="AX176" i="8" a="1"/>
  <c r="AX176" i="8" s="1"/>
  <c r="AX187" i="8" a="1"/>
  <c r="AX187" i="8" s="1"/>
  <c r="AX180" i="8" a="1"/>
  <c r="AX180" i="8" s="1"/>
  <c r="AX205" i="8" a="1"/>
  <c r="AX205" i="8" s="1"/>
  <c r="AX164" i="8" a="1"/>
  <c r="AX164" i="8" s="1"/>
  <c r="AY341" i="8" a="1"/>
  <c r="AY341" i="8" s="1"/>
  <c r="AY379" i="8" a="1"/>
  <c r="AY379" i="8" s="1"/>
  <c r="AY380" i="8" a="1"/>
  <c r="AY380" i="8" s="1"/>
  <c r="AY347" i="8" a="1"/>
  <c r="AY347" i="8" s="1"/>
  <c r="AY358" i="8" a="1"/>
  <c r="AY358" i="8" s="1"/>
  <c r="AY361" i="8" a="1"/>
  <c r="AY361" i="8" s="1"/>
  <c r="BH60" i="8" a="1"/>
  <c r="BH60" i="8" s="1"/>
  <c r="BH81" i="8" a="1"/>
  <c r="BH81" i="8" s="1"/>
  <c r="BH85" i="8" a="1"/>
  <c r="BH85" i="8" s="1"/>
  <c r="BD291" i="8" a="1"/>
  <c r="BD291" i="8" s="1"/>
  <c r="BD308" i="8" a="1"/>
  <c r="BD308" i="8" s="1"/>
  <c r="BD292" i="8" a="1"/>
  <c r="BD292" i="8" s="1"/>
  <c r="BH76" i="8" a="1"/>
  <c r="BH76" i="8" s="1"/>
  <c r="BE281" i="8" a="1"/>
  <c r="BE281" i="8" s="1"/>
  <c r="BH88" i="8" a="1"/>
  <c r="BH88" i="8" s="1"/>
  <c r="BH63" i="8" a="1"/>
  <c r="BH63" i="8" s="1"/>
  <c r="BK378" i="8" a="1"/>
  <c r="BK378" i="8" s="1"/>
  <c r="BK348" i="8" a="1"/>
  <c r="BK348" i="8" s="1"/>
  <c r="BK366" i="8" a="1"/>
  <c r="BK366" i="8" s="1"/>
  <c r="BK380" i="8" a="1"/>
  <c r="BK380" i="8" s="1"/>
  <c r="BK383" i="8" a="1"/>
  <c r="BK383" i="8" s="1"/>
  <c r="BK351" i="8" a="1"/>
  <c r="BK351" i="8" s="1"/>
  <c r="BK165" i="8" a="1"/>
  <c r="BK165" i="8" s="1"/>
  <c r="BK174" i="8" a="1"/>
  <c r="BK174" i="8" s="1"/>
  <c r="BK199" i="8" a="1"/>
  <c r="BK199" i="8" s="1"/>
  <c r="BK182" i="8" a="1"/>
  <c r="BK182" i="8" s="1"/>
  <c r="BK188" i="8" a="1"/>
  <c r="BK188" i="8" s="1"/>
  <c r="BK187" i="8" a="1"/>
  <c r="BK187" i="8" s="1"/>
  <c r="BF77" i="8" a="1"/>
  <c r="BF77" i="8" s="1"/>
  <c r="BF84" i="8" a="1"/>
  <c r="BF84" i="8" s="1"/>
  <c r="BF89" i="8" a="1"/>
  <c r="BF89" i="8" s="1"/>
  <c r="BF68" i="8" a="1"/>
  <c r="BF68" i="8" s="1"/>
  <c r="BF80" i="8" a="1"/>
  <c r="BF80" i="8" s="1"/>
  <c r="BF63" i="8" a="1"/>
  <c r="BF63" i="8" s="1"/>
  <c r="BE72" i="8" a="1"/>
  <c r="BE72" i="8" s="1"/>
  <c r="BE102" i="8" a="1"/>
  <c r="BE102" i="8" s="1"/>
  <c r="BE76" i="8" a="1"/>
  <c r="BE76" i="8" s="1"/>
  <c r="BE129" i="8" a="1"/>
  <c r="BE129" i="8" s="1"/>
  <c r="BE77" i="8" a="1"/>
  <c r="BE77" i="8" s="1"/>
  <c r="BE154" i="8" a="1"/>
  <c r="BE154" i="8" s="1"/>
  <c r="BE64" i="8" a="1"/>
  <c r="BE64" i="8" s="1"/>
  <c r="BE75" i="8" a="1"/>
  <c r="BE75" i="8" s="1"/>
  <c r="BE119" i="8" a="1"/>
  <c r="BE119" i="8" s="1"/>
  <c r="BE136" i="8" a="1"/>
  <c r="BE136" i="8" s="1"/>
  <c r="BE137" i="8" a="1"/>
  <c r="BE137" i="8" s="1"/>
  <c r="BE146" i="8" a="1"/>
  <c r="BE146" i="8" s="1"/>
  <c r="BA130" i="8" a="1"/>
  <c r="BA130" i="8" s="1"/>
  <c r="BA147" i="8" a="1"/>
  <c r="BA147" i="8" s="1"/>
  <c r="BA154" i="8" a="1"/>
  <c r="BA154" i="8" s="1"/>
  <c r="BA132" i="8" a="1"/>
  <c r="BA132" i="8" s="1"/>
  <c r="BA141" i="8" a="1"/>
  <c r="BA141" i="8" s="1"/>
  <c r="BA119" i="8" a="1"/>
  <c r="BA119" i="8" s="1"/>
  <c r="BG344" i="8" a="1"/>
  <c r="BG344" i="8" s="1"/>
  <c r="BG339" i="8" a="1"/>
  <c r="BG339" i="8" s="1"/>
  <c r="BG356" i="8" a="1"/>
  <c r="BG356" i="8" s="1"/>
  <c r="BG379" i="8" a="1"/>
  <c r="BG379" i="8" s="1"/>
  <c r="BG336" i="8" a="1"/>
  <c r="BG336" i="8" s="1"/>
  <c r="BG353" i="8" a="1"/>
  <c r="BG353" i="8" s="1"/>
  <c r="AY207" i="8" a="1"/>
  <c r="AY207" i="8" s="1"/>
  <c r="AY194" i="8" a="1"/>
  <c r="AY194" i="8" s="1"/>
  <c r="AY209" i="8" a="1"/>
  <c r="AY209" i="8" s="1"/>
  <c r="AY186" i="8" a="1"/>
  <c r="AY186" i="8" s="1"/>
  <c r="AY181" i="8" a="1"/>
  <c r="AY181" i="8" s="1"/>
  <c r="AY182" i="8" a="1"/>
  <c r="AY182" i="8" s="1"/>
  <c r="BA102" i="8" a="1"/>
  <c r="BA102" i="8" s="1"/>
  <c r="BA56" i="8" a="1"/>
  <c r="BA56" i="8" s="1"/>
  <c r="BA93" i="8" a="1"/>
  <c r="BA93" i="8" s="1"/>
  <c r="BA95" i="8" a="1"/>
  <c r="BA95" i="8" s="1"/>
  <c r="BA63" i="8" a="1"/>
  <c r="BA63" i="8" s="1"/>
  <c r="BA67" i="8" a="1"/>
  <c r="BA67" i="8" s="1"/>
  <c r="AX174" i="8" a="1"/>
  <c r="AX174" i="8" s="1"/>
  <c r="AX173" i="8" a="1"/>
  <c r="AX173" i="8" s="1"/>
  <c r="AX186" i="8" a="1"/>
  <c r="AX186" i="8" s="1"/>
  <c r="AX206" i="8" a="1"/>
  <c r="AX206" i="8" s="1"/>
  <c r="AX181" i="8" a="1"/>
  <c r="AX181" i="8" s="1"/>
  <c r="AX191" i="8" a="1"/>
  <c r="AX191" i="8" s="1"/>
  <c r="AY372" i="8" a="1"/>
  <c r="AY372" i="8" s="1"/>
  <c r="AY368" i="8" a="1"/>
  <c r="AY368" i="8" s="1"/>
  <c r="AY340" i="8" a="1"/>
  <c r="AY340" i="8" s="1"/>
  <c r="AY338" i="8" a="1"/>
  <c r="AY338" i="8" s="1"/>
  <c r="AY349" i="8" a="1"/>
  <c r="AY349" i="8" s="1"/>
  <c r="AY357" i="8" a="1"/>
  <c r="AY357" i="8" s="1"/>
  <c r="BH102" i="8" a="1"/>
  <c r="BH102" i="8" s="1"/>
  <c r="BH94" i="8" a="1"/>
  <c r="BH94" i="8" s="1"/>
  <c r="BH74" i="8" a="1"/>
  <c r="BH74" i="8" s="1"/>
  <c r="BD286" i="8" a="1"/>
  <c r="BD286" i="8" s="1"/>
  <c r="BD305" i="8" a="1"/>
  <c r="BD305" i="8" s="1"/>
  <c r="BD288" i="8" a="1"/>
  <c r="BD288" i="8" s="1"/>
  <c r="BH99" i="8" a="1"/>
  <c r="BH99" i="8" s="1"/>
  <c r="BE279" i="8" a="1"/>
  <c r="BE279" i="8" s="1"/>
  <c r="BH98" i="8" a="1"/>
  <c r="BH98" i="8" s="1"/>
  <c r="BH71" i="8" a="1"/>
  <c r="BH71" i="8" s="1"/>
  <c r="BH90" i="8" a="1"/>
  <c r="BH90" i="8" s="1"/>
  <c r="BH83" i="8" a="1"/>
  <c r="BH83" i="8" s="1"/>
  <c r="BK377" i="8" a="1"/>
  <c r="BK377" i="8" s="1"/>
  <c r="BK342" i="8" a="1"/>
  <c r="BK342" i="8" s="1"/>
  <c r="BK350" i="8" a="1"/>
  <c r="BK350" i="8" s="1"/>
  <c r="BK374" i="8" a="1"/>
  <c r="BK374" i="8" s="1"/>
  <c r="BK379" i="8" a="1"/>
  <c r="BK379" i="8" s="1"/>
  <c r="BK347" i="8" a="1"/>
  <c r="BK347" i="8" s="1"/>
  <c r="BK164" i="8" a="1"/>
  <c r="BK164" i="8" s="1"/>
  <c r="BK178" i="8" a="1"/>
  <c r="BK178" i="8" s="1"/>
  <c r="BK185" i="8" a="1"/>
  <c r="BK185" i="8" s="1"/>
  <c r="BK166" i="8" a="1"/>
  <c r="BK166" i="8" s="1"/>
  <c r="BK191" i="8" a="1"/>
  <c r="BK191" i="8" s="1"/>
  <c r="BK190" i="8" a="1"/>
  <c r="BK190" i="8" s="1"/>
  <c r="BF93" i="8" a="1"/>
  <c r="BF93" i="8" s="1"/>
  <c r="BF90" i="8" a="1"/>
  <c r="BF90" i="8" s="1"/>
  <c r="BF59" i="8" a="1"/>
  <c r="BF59" i="8" s="1"/>
  <c r="BF96" i="8" a="1"/>
  <c r="BF96" i="8" s="1"/>
  <c r="BF71" i="8" a="1"/>
  <c r="BF71" i="8" s="1"/>
  <c r="BF75" i="8" a="1"/>
  <c r="BF75" i="8" s="1"/>
  <c r="BE69" i="8" a="1"/>
  <c r="BE69" i="8" s="1"/>
  <c r="BE82" i="8" a="1"/>
  <c r="BE82" i="8" s="1"/>
  <c r="BE81" i="8" a="1"/>
  <c r="BE81" i="8" s="1"/>
  <c r="BE97" i="8" a="1"/>
  <c r="BE97" i="8" s="1"/>
  <c r="BE84" i="8" a="1"/>
  <c r="BE84" i="8" s="1"/>
  <c r="BE121" i="8" a="1"/>
  <c r="BE121" i="8" s="1"/>
  <c r="BE70" i="8" a="1"/>
  <c r="BE70" i="8" s="1"/>
  <c r="BE132" i="8" a="1"/>
  <c r="BE132" i="8" s="1"/>
  <c r="BE117" i="8" a="1"/>
  <c r="BE117" i="8" s="1"/>
  <c r="BE126" i="8" a="1"/>
  <c r="BE126" i="8" s="1"/>
  <c r="BE112" i="8" a="1"/>
  <c r="BE112" i="8" s="1"/>
  <c r="BE114" i="8" a="1"/>
  <c r="BE114" i="8" s="1"/>
  <c r="BA127" i="8" a="1"/>
  <c r="BA127" i="8" s="1"/>
  <c r="BA114" i="8" a="1"/>
  <c r="BA114" i="8" s="1"/>
  <c r="BA144" i="8" a="1"/>
  <c r="BA144" i="8" s="1"/>
  <c r="BA139" i="8" a="1"/>
  <c r="BA139" i="8" s="1"/>
  <c r="BA156" i="8" a="1"/>
  <c r="BA156" i="8" s="1"/>
  <c r="BA155" i="8" a="1"/>
  <c r="BA155" i="8" s="1"/>
  <c r="BG364" i="8" a="1"/>
  <c r="BG364" i="8" s="1"/>
  <c r="BG378" i="8" a="1"/>
  <c r="BG378" i="8" s="1"/>
  <c r="BG351" i="8" a="1"/>
  <c r="BG351" i="8" s="1"/>
  <c r="BG374" i="8" a="1"/>
  <c r="BG374" i="8" s="1"/>
  <c r="BG381" i="8" a="1"/>
  <c r="BG381" i="8" s="1"/>
  <c r="BG349" i="8" a="1"/>
  <c r="BG349" i="8" s="1"/>
  <c r="AY197" i="8" a="1"/>
  <c r="AY197" i="8" s="1"/>
  <c r="AY187" i="8" a="1"/>
  <c r="AY187" i="8" s="1"/>
  <c r="AY200" i="8" a="1"/>
  <c r="AY200" i="8" s="1"/>
  <c r="AY168" i="8" a="1"/>
  <c r="AY168" i="8" s="1"/>
  <c r="AY176" i="8" a="1"/>
  <c r="AY176" i="8" s="1"/>
  <c r="AY210" i="8" a="1"/>
  <c r="AY210" i="8" s="1"/>
  <c r="BA62" i="8" a="1"/>
  <c r="BA62" i="8" s="1"/>
  <c r="BA82" i="8" a="1"/>
  <c r="BA82" i="8" s="1"/>
  <c r="BA96" i="8" a="1"/>
  <c r="BA96" i="8" s="1"/>
  <c r="BA84" i="8" a="1"/>
  <c r="BA84" i="8" s="1"/>
  <c r="BA75" i="8" a="1"/>
  <c r="BA75" i="8" s="1"/>
  <c r="BA64" i="8" a="1"/>
  <c r="BA64" i="8" s="1"/>
  <c r="AX193" i="8" a="1"/>
  <c r="AX193" i="8" s="1"/>
  <c r="AX204" i="8" a="1"/>
  <c r="AX204" i="8" s="1"/>
  <c r="AX203" i="8" a="1"/>
  <c r="AX203" i="8" s="1"/>
  <c r="AX167" i="8" a="1"/>
  <c r="AX167" i="8" s="1"/>
  <c r="AX208" i="8" a="1"/>
  <c r="AX208" i="8" s="1"/>
  <c r="AX207" i="8" a="1"/>
  <c r="AX207" i="8" s="1"/>
  <c r="AY351" i="8" a="1"/>
  <c r="AY351" i="8" s="1"/>
  <c r="AY359" i="8" a="1"/>
  <c r="AY359" i="8" s="1"/>
  <c r="AY383" i="8" a="1"/>
  <c r="AY383" i="8" s="1"/>
  <c r="AY382" i="8" a="1"/>
  <c r="AY382" i="8" s="1"/>
  <c r="AY344" i="8" a="1"/>
  <c r="AY344" i="8" s="1"/>
  <c r="AY352" i="8" a="1"/>
  <c r="AY352" i="8" s="1"/>
  <c r="BH101" i="8" a="1"/>
  <c r="BH101" i="8" s="1"/>
  <c r="BH92" i="8" a="1"/>
  <c r="BH92" i="8" s="1"/>
  <c r="BD311" i="8" a="1"/>
  <c r="BD311" i="8" s="1"/>
  <c r="BD301" i="8" a="1"/>
  <c r="BD301" i="8" s="1"/>
  <c r="BD297" i="8" a="1"/>
  <c r="BD297" i="8" s="1"/>
  <c r="BE277" i="8" a="1"/>
  <c r="BE277" i="8" s="1"/>
  <c r="BH58" i="8" a="1"/>
  <c r="BH58" i="8" s="1"/>
  <c r="BH73" i="8" a="1"/>
  <c r="BH73" i="8" s="1"/>
  <c r="BH65" i="8" a="1"/>
  <c r="BH65" i="8" s="1"/>
  <c r="BH78" i="8" a="1"/>
  <c r="BH78" i="8" s="1"/>
  <c r="BH62" i="8" a="1"/>
  <c r="BH62" i="8" s="1"/>
  <c r="BK349" i="8" a="1"/>
  <c r="BK349" i="8" s="1"/>
  <c r="BK337" i="8" a="1"/>
  <c r="BK337" i="8" s="1"/>
  <c r="BK345" i="8" a="1"/>
  <c r="BK345" i="8" s="1"/>
  <c r="BK369" i="8" a="1"/>
  <c r="BK369" i="8" s="1"/>
  <c r="BK375" i="8" a="1"/>
  <c r="BK375" i="8" s="1"/>
  <c r="BK343" i="8" a="1"/>
  <c r="BK343" i="8" s="1"/>
  <c r="BK181" i="8" a="1"/>
  <c r="BK181" i="8" s="1"/>
  <c r="BK198" i="8" a="1"/>
  <c r="BK198" i="8" s="1"/>
  <c r="BK171" i="8" a="1"/>
  <c r="BK171" i="8" s="1"/>
  <c r="BK206" i="8" a="1"/>
  <c r="BK206" i="8" s="1"/>
  <c r="BK196" i="8" a="1"/>
  <c r="BK196" i="8" s="1"/>
  <c r="BK205" i="8" a="1"/>
  <c r="BK205" i="8" s="1"/>
  <c r="BF95" i="8" a="1"/>
  <c r="BF95" i="8" s="1"/>
  <c r="BF94" i="8" a="1"/>
  <c r="BF94" i="8" s="1"/>
  <c r="BF98" i="8" a="1"/>
  <c r="BF98" i="8" s="1"/>
  <c r="BF102" i="8" a="1"/>
  <c r="BF102" i="8" s="1"/>
  <c r="BF76" i="8" a="1"/>
  <c r="BF76" i="8" s="1"/>
  <c r="BF69" i="8" a="1"/>
  <c r="BF69" i="8" s="1"/>
  <c r="BE85" i="8" a="1"/>
  <c r="BE85" i="8" s="1"/>
  <c r="BE124" i="8" a="1"/>
  <c r="BE124" i="8" s="1"/>
  <c r="BE80" i="8" a="1"/>
  <c r="BE80" i="8" s="1"/>
  <c r="BE55" i="8" a="1"/>
  <c r="BE55" i="8" s="1"/>
  <c r="BE90" i="8" a="1"/>
  <c r="BE90" i="8" s="1"/>
  <c r="BE92" i="8" a="1"/>
  <c r="BE92" i="8" s="1"/>
  <c r="BE63" i="8" a="1"/>
  <c r="BE63" i="8" s="1"/>
  <c r="BE120" i="8" a="1"/>
  <c r="BE120" i="8" s="1"/>
  <c r="BE110" i="8" a="1"/>
  <c r="BE110" i="8" s="1"/>
  <c r="BE140" i="8" a="1"/>
  <c r="BE140" i="8" s="1"/>
  <c r="BE134" i="8" a="1"/>
  <c r="BE134" i="8" s="1"/>
  <c r="BE155" i="8" a="1"/>
  <c r="BE155" i="8" s="1"/>
  <c r="BA112" i="8" a="1"/>
  <c r="BA112" i="8" s="1"/>
  <c r="BA135" i="8" a="1"/>
  <c r="BA135" i="8" s="1"/>
  <c r="BA121" i="8" a="1"/>
  <c r="BA121" i="8" s="1"/>
  <c r="BA143" i="8" a="1"/>
  <c r="BA143" i="8" s="1"/>
  <c r="BA111" i="8" a="1"/>
  <c r="BA111" i="8" s="1"/>
  <c r="BA109" i="8" a="1"/>
  <c r="BA109" i="8" s="1"/>
  <c r="BG343" i="8" a="1"/>
  <c r="BG343" i="8" s="1"/>
  <c r="BG367" i="8" a="1"/>
  <c r="BG367" i="8" s="1"/>
  <c r="BG346" i="8" a="1"/>
  <c r="BG346" i="8" s="1"/>
  <c r="BG363" i="8" a="1"/>
  <c r="BG363" i="8" s="1"/>
  <c r="BG377" i="8" a="1"/>
  <c r="BG377" i="8" s="1"/>
  <c r="BG345" i="8" a="1"/>
  <c r="BG345" i="8" s="1"/>
  <c r="AY166" i="8" a="1"/>
  <c r="AY166" i="8" s="1"/>
  <c r="AY185" i="8" a="1"/>
  <c r="AY185" i="8" s="1"/>
  <c r="AY191" i="8" a="1"/>
  <c r="AY191" i="8" s="1"/>
  <c r="AY165" i="8" a="1"/>
  <c r="AY165" i="8" s="1"/>
  <c r="AY180" i="8" a="1"/>
  <c r="AY180" i="8" s="1"/>
  <c r="AY196" i="8" a="1"/>
  <c r="AY196" i="8" s="1"/>
  <c r="BA86" i="8" a="1"/>
  <c r="BA86" i="8" s="1"/>
  <c r="BA65" i="8" a="1"/>
  <c r="BA65" i="8" s="1"/>
  <c r="BA100" i="8" a="1"/>
  <c r="BA100" i="8" s="1"/>
  <c r="BA72" i="8" a="1"/>
  <c r="BA72" i="8" s="1"/>
  <c r="BA57" i="8" a="1"/>
  <c r="BA57" i="8" s="1"/>
  <c r="BA77" i="8" a="1"/>
  <c r="BA77" i="8" s="1"/>
  <c r="AX182" i="8" a="1"/>
  <c r="AX182" i="8" s="1"/>
  <c r="AX179" i="8" a="1"/>
  <c r="AX179" i="8" s="1"/>
  <c r="AX184" i="8" a="1"/>
  <c r="AX184" i="8" s="1"/>
  <c r="AX169" i="8" a="1"/>
  <c r="AX169" i="8" s="1"/>
  <c r="AX177" i="8" a="1"/>
  <c r="AX177" i="8" s="1"/>
  <c r="AX190" i="8" a="1"/>
  <c r="AX190" i="8" s="1"/>
  <c r="AY339" i="8" a="1"/>
  <c r="AY339" i="8" s="1"/>
  <c r="AY346" i="8" a="1"/>
  <c r="AY346" i="8" s="1"/>
  <c r="AY376" i="8" a="1"/>
  <c r="AY376" i="8" s="1"/>
  <c r="AY378" i="8" a="1"/>
  <c r="AY378" i="8" s="1"/>
  <c r="AY381" i="8" a="1"/>
  <c r="AY381" i="8" s="1"/>
  <c r="AY343" i="8" a="1"/>
  <c r="AY343" i="8" s="1"/>
  <c r="BH86" i="8" a="1"/>
  <c r="BH86" i="8" s="1"/>
  <c r="BD307" i="8" a="1"/>
  <c r="BD307" i="8" s="1"/>
  <c r="BD274" i="8" a="1"/>
  <c r="BD274" i="8" s="1"/>
  <c r="BD300" i="8" a="1"/>
  <c r="BD300" i="8" s="1"/>
  <c r="BE297" i="8" a="1"/>
  <c r="BE297" i="8" s="1"/>
  <c r="BH72" i="8" a="1"/>
  <c r="BH72" i="8" s="1"/>
  <c r="BH66" i="8" a="1"/>
  <c r="BH66" i="8" s="1"/>
  <c r="BH89" i="8" a="1"/>
  <c r="BH89" i="8" s="1"/>
  <c r="BH84" i="8" a="1"/>
  <c r="BH84" i="8" s="1"/>
  <c r="BH87" i="8" a="1"/>
  <c r="BH87" i="8" s="1"/>
  <c r="BH97" i="8" a="1"/>
  <c r="BH97" i="8" s="1"/>
  <c r="BK362" i="8" a="1"/>
  <c r="BK362" i="8" s="1"/>
  <c r="BK340" i="8" a="1"/>
  <c r="BK340" i="8" s="1"/>
  <c r="BK339" i="8" a="1"/>
  <c r="BK339" i="8" s="1"/>
  <c r="BK211" i="8" a="1"/>
  <c r="BK211" i="8" s="1"/>
  <c r="BK200" i="8" a="1"/>
  <c r="BK200" i="8" s="1"/>
  <c r="BK177" i="8" a="1"/>
  <c r="BK177" i="8" s="1"/>
  <c r="BK173" i="8" a="1"/>
  <c r="BK173" i="8" s="1"/>
  <c r="BK193" i="8" a="1"/>
  <c r="BK193" i="8" s="1"/>
  <c r="BK203" i="8" a="1"/>
  <c r="BK203" i="8" s="1"/>
  <c r="BF58" i="8" a="1"/>
  <c r="BF58" i="8" s="1"/>
  <c r="BF99" i="8" a="1"/>
  <c r="BF99" i="8" s="1"/>
  <c r="BF78" i="8" a="1"/>
  <c r="BF78" i="8" s="1"/>
  <c r="BF81" i="8" a="1"/>
  <c r="BF81" i="8" s="1"/>
  <c r="BF92" i="8" a="1"/>
  <c r="BF92" i="8" s="1"/>
  <c r="BF97" i="8" a="1"/>
  <c r="BF97" i="8" s="1"/>
  <c r="BE73" i="8" a="1"/>
  <c r="BE73" i="8" s="1"/>
  <c r="BE111" i="8" a="1"/>
  <c r="BE111" i="8" s="1"/>
  <c r="BE60" i="8" a="1"/>
  <c r="BE60" i="8" s="1"/>
  <c r="BE93" i="8" a="1"/>
  <c r="BE93" i="8" s="1"/>
  <c r="BE99" i="8" a="1"/>
  <c r="BE99" i="8" s="1"/>
  <c r="BE98" i="8" a="1"/>
  <c r="BE98" i="8" s="1"/>
  <c r="BE68" i="8" a="1"/>
  <c r="BE68" i="8" s="1"/>
  <c r="BE118" i="8" a="1"/>
  <c r="BE118" i="8" s="1"/>
  <c r="BE151" i="8" a="1"/>
  <c r="BE151" i="8" s="1"/>
  <c r="BE152" i="8" a="1"/>
  <c r="BE152" i="8" s="1"/>
  <c r="BE133" i="8" a="1"/>
  <c r="BE133" i="8" s="1"/>
  <c r="BE145" i="8" a="1"/>
  <c r="BE145" i="8" s="1"/>
  <c r="BA138" i="8" a="1"/>
  <c r="BA138" i="8" s="1"/>
  <c r="BA110" i="8" a="1"/>
  <c r="BA110" i="8" s="1"/>
  <c r="BA123" i="8" a="1"/>
  <c r="BA123" i="8" s="1"/>
  <c r="BA150" i="8" a="1"/>
  <c r="BA150" i="8" s="1"/>
  <c r="BA117" i="8" a="1"/>
  <c r="BA117" i="8" s="1"/>
  <c r="BA137" i="8" a="1"/>
  <c r="BA137" i="8" s="1"/>
  <c r="BG383" i="8" a="1"/>
  <c r="BG383" i="8" s="1"/>
  <c r="BG376" i="8" a="1"/>
  <c r="BG376" i="8" s="1"/>
  <c r="BG340" i="8" a="1"/>
  <c r="BG340" i="8" s="1"/>
  <c r="BG358" i="8" a="1"/>
  <c r="BG358" i="8" s="1"/>
  <c r="BG373" i="8" a="1"/>
  <c r="BG373" i="8" s="1"/>
  <c r="BG341" i="8" a="1"/>
  <c r="BG341" i="8" s="1"/>
  <c r="AY178" i="8" a="1"/>
  <c r="AY178" i="8" s="1"/>
  <c r="AY205" i="8" a="1"/>
  <c r="AY205" i="8" s="1"/>
  <c r="AY183" i="8" a="1"/>
  <c r="AY183" i="8" s="1"/>
  <c r="AY169" i="8" a="1"/>
  <c r="AY169" i="8" s="1"/>
  <c r="AY192" i="8" a="1"/>
  <c r="AY192" i="8" s="1"/>
  <c r="AY175" i="8" a="1"/>
  <c r="AY175" i="8" s="1"/>
  <c r="BA71" i="8" a="1"/>
  <c r="BA71" i="8" s="1"/>
  <c r="BA88" i="8" a="1"/>
  <c r="BA88" i="8" s="1"/>
  <c r="BA61" i="8" a="1"/>
  <c r="BA61" i="8" s="1"/>
  <c r="BA78" i="8" a="1"/>
  <c r="BA78" i="8" s="1"/>
  <c r="BA66" i="8" a="1"/>
  <c r="BA66" i="8" s="1"/>
  <c r="BA81" i="8" a="1"/>
  <c r="BA81" i="8" s="1"/>
  <c r="AX192" i="8" a="1"/>
  <c r="AX192" i="8" s="1"/>
  <c r="AX195" i="8" a="1"/>
  <c r="AX195" i="8" s="1"/>
  <c r="AX178" i="8" a="1"/>
  <c r="AX178" i="8" s="1"/>
  <c r="AX168" i="8" a="1"/>
  <c r="AX168" i="8" s="1"/>
  <c r="AX211" i="8" a="1"/>
  <c r="AX211" i="8" s="1"/>
  <c r="AX189" i="8" a="1"/>
  <c r="AX189" i="8" s="1"/>
  <c r="AY375" i="8" a="1"/>
  <c r="AY375" i="8" s="1"/>
  <c r="AY360" i="8" a="1"/>
  <c r="AY360" i="8" s="1"/>
  <c r="AY336" i="8" a="1"/>
  <c r="AY336" i="8" s="1"/>
  <c r="AY350" i="8" a="1"/>
  <c r="AY350" i="8" s="1"/>
  <c r="AY374" i="8" a="1"/>
  <c r="AY374" i="8" s="1"/>
  <c r="AY377" i="8" a="1"/>
  <c r="AY377" i="8" s="1"/>
  <c r="BH56" i="8" a="1"/>
  <c r="BH56" i="8" s="1"/>
  <c r="BD287" i="8" a="1"/>
  <c r="BD287" i="8" s="1"/>
  <c r="BD279" i="8" a="1"/>
  <c r="BD279" i="8" s="1"/>
  <c r="BD317" i="8" a="1"/>
  <c r="BD317" i="8" s="1"/>
  <c r="BH75" i="8" a="1"/>
  <c r="BH75" i="8" s="1"/>
  <c r="BH91" i="8" a="1"/>
  <c r="BH91" i="8" s="1"/>
  <c r="BH59" i="8" a="1"/>
  <c r="BH59" i="8" s="1"/>
  <c r="BH82" i="8" a="1"/>
  <c r="BH82" i="8" s="1"/>
  <c r="BK372" i="8" a="1"/>
  <c r="BK372" i="8" s="1"/>
  <c r="BK371" i="8" a="1"/>
  <c r="BK371" i="8" s="1"/>
  <c r="BK382" i="8" a="1"/>
  <c r="BK382" i="8" s="1"/>
  <c r="BK344" i="8" a="1"/>
  <c r="BK344" i="8" s="1"/>
  <c r="BK357" i="8" a="1"/>
  <c r="BK357" i="8" s="1"/>
  <c r="BK381" i="8" a="1"/>
  <c r="BK381" i="8" s="1"/>
  <c r="BK370" i="8" a="1"/>
  <c r="BK370" i="8" s="1"/>
  <c r="BK367" i="8" a="1"/>
  <c r="BK367" i="8" s="1"/>
  <c r="BK192" i="8" a="1"/>
  <c r="BK192" i="8" s="1"/>
  <c r="BK207" i="8" a="1"/>
  <c r="BK207" i="8" s="1"/>
  <c r="BK195" i="8" a="1"/>
  <c r="BK195" i="8" s="1"/>
  <c r="BK202" i="8" a="1"/>
  <c r="BK202" i="8" s="1"/>
  <c r="BK201" i="8" a="1"/>
  <c r="BK201" i="8" s="1"/>
  <c r="BK189" i="8" a="1"/>
  <c r="BK189" i="8" s="1"/>
  <c r="BF79" i="8" a="1"/>
  <c r="BF79" i="8" s="1"/>
  <c r="BF62" i="8" a="1"/>
  <c r="BF62" i="8" s="1"/>
  <c r="BF100" i="8" a="1"/>
  <c r="BF100" i="8" s="1"/>
  <c r="BF101" i="8" a="1"/>
  <c r="BF101" i="8" s="1"/>
  <c r="BF86" i="8" a="1"/>
  <c r="BF86" i="8" s="1"/>
  <c r="BF60" i="8" a="1"/>
  <c r="BF60" i="8" s="1"/>
  <c r="BE65" i="8" a="1"/>
  <c r="BE65" i="8" s="1"/>
  <c r="BE149" i="8" a="1"/>
  <c r="BE149" i="8" s="1"/>
  <c r="BE66" i="8" a="1"/>
  <c r="BE66" i="8" s="1"/>
  <c r="BE56" i="8" a="1"/>
  <c r="BE56" i="8" s="1"/>
  <c r="BE57" i="8" a="1"/>
  <c r="BE57" i="8" s="1"/>
  <c r="BE74" i="8" a="1"/>
  <c r="BE74" i="8" s="1"/>
  <c r="BE78" i="8" a="1"/>
  <c r="BE78" i="8" s="1"/>
  <c r="BE156" i="8" a="1"/>
  <c r="BE156" i="8" s="1"/>
  <c r="BE130" i="8" a="1"/>
  <c r="BE130" i="8" s="1"/>
  <c r="BE131" i="8" a="1"/>
  <c r="BE131" i="8" s="1"/>
  <c r="BE142" i="8" a="1"/>
  <c r="BE142" i="8" s="1"/>
  <c r="BE113" i="8" a="1"/>
  <c r="BE113" i="8" s="1"/>
  <c r="BA152" i="8" a="1"/>
  <c r="BA152" i="8" s="1"/>
  <c r="BA134" i="8" a="1"/>
  <c r="BA134" i="8" s="1"/>
  <c r="BA146" i="8" a="1"/>
  <c r="BA146" i="8" s="1"/>
  <c r="BA126" i="8" a="1"/>
  <c r="BA126" i="8" s="1"/>
  <c r="BA124" i="8" a="1"/>
  <c r="BA124" i="8" s="1"/>
  <c r="BA113" i="8" a="1"/>
  <c r="BA113" i="8" s="1"/>
  <c r="BG372" i="8" a="1"/>
  <c r="BG372" i="8" s="1"/>
  <c r="BG366" i="8" a="1"/>
  <c r="BG366" i="8" s="1"/>
  <c r="BG380" i="8" a="1"/>
  <c r="BG380" i="8" s="1"/>
  <c r="BG382" i="8" a="1"/>
  <c r="BG382" i="8" s="1"/>
  <c r="BG369" i="8" a="1"/>
  <c r="BG369" i="8" s="1"/>
  <c r="BG337" i="8" a="1"/>
  <c r="BG337" i="8" s="1"/>
  <c r="AY204" i="8" a="1"/>
  <c r="AY204" i="8" s="1"/>
  <c r="AY170" i="8" a="1"/>
  <c r="AY170" i="8" s="1"/>
  <c r="AY164" i="8" a="1"/>
  <c r="AY164" i="8" s="1"/>
  <c r="AY167" i="8" a="1"/>
  <c r="AY167" i="8" s="1"/>
  <c r="AY211" i="8" a="1"/>
  <c r="AY211" i="8" s="1"/>
  <c r="AY171" i="8" a="1"/>
  <c r="AY171" i="8" s="1"/>
  <c r="BA80" i="8" a="1"/>
  <c r="BA80" i="8" s="1"/>
  <c r="BA90" i="8" a="1"/>
  <c r="BA90" i="8" s="1"/>
  <c r="BA73" i="8" a="1"/>
  <c r="BA73" i="8" s="1"/>
  <c r="BA85" i="8" a="1"/>
  <c r="BA85" i="8" s="1"/>
  <c r="BA76" i="8" a="1"/>
  <c r="BA76" i="8" s="1"/>
  <c r="BA101" i="8" a="1"/>
  <c r="BA101" i="8" s="1"/>
  <c r="AX197" i="8" a="1"/>
  <c r="AX197" i="8" s="1"/>
  <c r="AX198" i="8" a="1"/>
  <c r="AX198" i="8" s="1"/>
  <c r="AX209" i="8" a="1"/>
  <c r="AX209" i="8" s="1"/>
  <c r="AX175" i="8" a="1"/>
  <c r="AX175" i="8" s="1"/>
  <c r="AX171" i="8" a="1"/>
  <c r="AX171" i="8" s="1"/>
  <c r="AX165" i="8" a="1"/>
  <c r="AX165" i="8" s="1"/>
  <c r="AY354" i="8" a="1"/>
  <c r="AY354" i="8" s="1"/>
  <c r="AY371" i="8" a="1"/>
  <c r="AY371" i="8" s="1"/>
  <c r="AY367" i="8" a="1"/>
  <c r="AY367" i="8" s="1"/>
  <c r="AY342" i="8" a="1"/>
  <c r="AY342" i="8" s="1"/>
  <c r="AY370" i="8" a="1"/>
  <c r="AY370" i="8" s="1"/>
  <c r="AY373" i="8" a="1"/>
  <c r="AY373" i="8" s="1"/>
  <c r="BH79" i="8" a="1"/>
  <c r="BH79" i="8" s="1"/>
  <c r="BH96" i="8" a="1"/>
  <c r="BH96" i="8" s="1"/>
  <c r="BH64" i="8" a="1"/>
  <c r="BH64" i="8" s="1"/>
  <c r="BD282" i="8" a="1"/>
  <c r="BD282" i="8" s="1"/>
  <c r="BD299" i="8" a="1"/>
  <c r="BD299" i="8" s="1"/>
  <c r="BD321" i="8" a="1"/>
  <c r="BD321" i="8" s="1"/>
  <c r="BH95" i="8" a="1"/>
  <c r="BH95" i="8" s="1"/>
  <c r="BH67" i="8" a="1"/>
  <c r="BH67" i="8" s="1"/>
  <c r="BH100" i="8" a="1"/>
  <c r="BH100" i="8" s="1"/>
  <c r="BK364" i="8" a="1"/>
  <c r="BK364" i="8" s="1"/>
  <c r="BK373" i="8" a="1"/>
  <c r="BK373" i="8" s="1"/>
  <c r="BK356" i="8" a="1"/>
  <c r="BK356" i="8" s="1"/>
  <c r="BK346" i="8" a="1"/>
  <c r="BK346" i="8" s="1"/>
  <c r="BK376" i="8" a="1"/>
  <c r="BK376" i="8" s="1"/>
  <c r="BK361" i="8" a="1"/>
  <c r="BK361" i="8" s="1"/>
  <c r="BK183" i="8" a="1"/>
  <c r="BK183" i="8" s="1"/>
  <c r="BK194" i="8" a="1"/>
  <c r="BK194" i="8" s="1"/>
  <c r="BK167" i="8" a="1"/>
  <c r="BK167" i="8" s="1"/>
  <c r="BK176" i="8" a="1"/>
  <c r="BK176" i="8" s="1"/>
  <c r="BK175" i="8" a="1"/>
  <c r="BK175" i="8" s="1"/>
  <c r="BF83" i="8" a="1"/>
  <c r="BF83" i="8" s="1"/>
  <c r="BF67" i="8" a="1"/>
  <c r="BF67" i="8" s="1"/>
  <c r="BF73" i="8" a="1"/>
  <c r="BF73" i="8" s="1"/>
  <c r="BF57" i="8" a="1"/>
  <c r="BF57" i="8" s="1"/>
  <c r="BF91" i="8" a="1"/>
  <c r="BF91" i="8" s="1"/>
  <c r="BE87" i="8" a="1"/>
  <c r="BE87" i="8" s="1"/>
  <c r="BE86" i="8" a="1"/>
  <c r="BE86" i="8" s="1"/>
  <c r="BE62" i="8" a="1"/>
  <c r="BE62" i="8" s="1"/>
  <c r="BE95" i="8" a="1"/>
  <c r="BE95" i="8" s="1"/>
  <c r="BE58" i="8" a="1"/>
  <c r="BE58" i="8" s="1"/>
  <c r="BE79" i="8" a="1"/>
  <c r="BE79" i="8" s="1"/>
  <c r="BE83" i="8" a="1"/>
  <c r="BE83" i="8" s="1"/>
  <c r="BE135" i="8" a="1"/>
  <c r="BE135" i="8" s="1"/>
  <c r="BE123" i="8" a="1"/>
  <c r="BE123" i="8" s="1"/>
  <c r="BE138" i="8" a="1"/>
  <c r="BE138" i="8" s="1"/>
  <c r="BE148" i="8" a="1"/>
  <c r="BE148" i="8" s="1"/>
  <c r="BA145" i="8" a="1"/>
  <c r="BA145" i="8" s="1"/>
  <c r="BA115" i="8" a="1"/>
  <c r="BA115" i="8" s="1"/>
  <c r="BA128" i="8" a="1"/>
  <c r="BA128" i="8" s="1"/>
  <c r="BA122" i="8" a="1"/>
  <c r="BA122" i="8" s="1"/>
  <c r="BA125" i="8" a="1"/>
  <c r="BA125" i="8" s="1"/>
  <c r="BG338" i="8" a="1"/>
  <c r="BG338" i="8" s="1"/>
  <c r="BG362" i="8" a="1"/>
  <c r="BG362" i="8" s="1"/>
  <c r="BG352" i="8" a="1"/>
  <c r="BG352" i="8" s="1"/>
  <c r="BG375" i="8" a="1"/>
  <c r="BG375" i="8" s="1"/>
  <c r="BG368" i="8" a="1"/>
  <c r="BG368" i="8" s="1"/>
  <c r="AY190" i="8" a="1"/>
  <c r="AY190" i="8" s="1"/>
  <c r="AY202" i="8" a="1"/>
  <c r="AY202" i="8" s="1"/>
  <c r="AY179" i="8" a="1"/>
  <c r="AY179" i="8" s="1"/>
  <c r="AY203" i="8" a="1"/>
  <c r="AY203" i="8" s="1"/>
  <c r="AY172" i="8" a="1"/>
  <c r="AY172" i="8" s="1"/>
  <c r="BA60" i="8" a="1"/>
  <c r="BA60" i="8" s="1"/>
  <c r="BA91" i="8" a="1"/>
  <c r="BA91" i="8" s="1"/>
  <c r="BA89" i="8" a="1"/>
  <c r="BA89" i="8" s="1"/>
  <c r="BA68" i="8" a="1"/>
  <c r="BA68" i="8" s="1"/>
  <c r="BA55" i="8" a="1"/>
  <c r="BA55" i="8" s="1"/>
  <c r="AX170" i="8" a="1"/>
  <c r="AX170" i="8" s="1"/>
  <c r="AX202" i="8" a="1"/>
  <c r="AX202" i="8" s="1"/>
  <c r="AX188" i="8" a="1"/>
  <c r="AX188" i="8" s="1"/>
  <c r="AX200" i="8" a="1"/>
  <c r="AX200" i="8" s="1"/>
  <c r="AX185" i="8" a="1"/>
  <c r="AX185" i="8" s="1"/>
  <c r="AY364" i="8" a="1"/>
  <c r="AY364" i="8" s="1"/>
  <c r="AY348" i="8" a="1"/>
  <c r="AY348" i="8" s="1"/>
  <c r="AY355" i="8" a="1"/>
  <c r="AY355" i="8" s="1"/>
  <c r="AY363" i="8" a="1"/>
  <c r="AY363" i="8" s="1"/>
  <c r="AY366" i="8" a="1"/>
  <c r="AY366" i="8" s="1"/>
  <c r="BH57" i="8" a="1"/>
  <c r="BH57" i="8" s="1"/>
  <c r="BH80" i="8" a="1"/>
  <c r="BH80" i="8" s="1"/>
  <c r="BD290" i="8" a="1"/>
  <c r="BD290" i="8" s="1"/>
  <c r="BD310" i="8" a="1"/>
  <c r="BD310" i="8" s="1"/>
  <c r="BD296" i="8" a="1"/>
  <c r="BD296" i="8" s="1"/>
  <c r="BH61" i="8" a="1"/>
  <c r="BH61" i="8" s="1"/>
  <c r="E352" i="8" a="1"/>
  <c r="E352" i="8" s="1"/>
  <c r="E341" i="8" a="1"/>
  <c r="E341" i="8" s="1"/>
  <c r="E369" i="8" a="1"/>
  <c r="E369" i="8" s="1"/>
  <c r="E371" i="8" a="1"/>
  <c r="E371" i="8" s="1"/>
  <c r="E339" i="8" a="1"/>
  <c r="E339" i="8" s="1"/>
  <c r="E354" i="8" a="1"/>
  <c r="E354" i="8" s="1"/>
  <c r="C177" i="8" a="1"/>
  <c r="C177" i="8" s="1"/>
  <c r="C185" i="8" a="1"/>
  <c r="C185" i="8" s="1"/>
  <c r="C194" i="8" a="1"/>
  <c r="C194" i="8" s="1"/>
  <c r="C198" i="8" a="1"/>
  <c r="C198" i="8" s="1"/>
  <c r="C211" i="8" a="1"/>
  <c r="C211" i="8" s="1"/>
  <c r="C187" i="8" a="1"/>
  <c r="C187" i="8" s="1"/>
  <c r="K76" i="8" a="1"/>
  <c r="K76" i="8" s="1"/>
  <c r="K94" i="8" a="1"/>
  <c r="K94" i="8" s="1"/>
  <c r="K56" i="8" a="1"/>
  <c r="K56" i="8" s="1"/>
  <c r="K83" i="8" a="1"/>
  <c r="K83" i="8" s="1"/>
  <c r="K100" i="8" a="1"/>
  <c r="K100" i="8" s="1"/>
  <c r="K64" i="8" a="1"/>
  <c r="K64" i="8" s="1"/>
  <c r="L128" i="8" a="1"/>
  <c r="L128" i="8" s="1"/>
  <c r="L109" i="8" a="1"/>
  <c r="L109" i="8" s="1"/>
  <c r="L142" i="8" a="1"/>
  <c r="L142" i="8" s="1"/>
  <c r="L150" i="8" a="1"/>
  <c r="L150" i="8" s="1"/>
  <c r="L147" i="8" a="1"/>
  <c r="L147" i="8" s="1"/>
  <c r="L125" i="8" a="1"/>
  <c r="L125" i="8" s="1"/>
  <c r="R144" i="8" a="1"/>
  <c r="R144" i="8" s="1"/>
  <c r="R147" i="8" a="1"/>
  <c r="R147" i="8" s="1"/>
  <c r="R146" i="8" a="1"/>
  <c r="R146" i="8" s="1"/>
  <c r="R109" i="8" a="1"/>
  <c r="R109" i="8" s="1"/>
  <c r="R124" i="8" a="1"/>
  <c r="R124" i="8" s="1"/>
  <c r="R113" i="8" a="1"/>
  <c r="R113" i="8" s="1"/>
  <c r="S233" i="8" a="1"/>
  <c r="S233" i="8" s="1"/>
  <c r="K149" i="8" a="1"/>
  <c r="K149" i="8" s="1"/>
  <c r="J282" i="8" a="1"/>
  <c r="J282" i="8" s="1"/>
  <c r="C312" i="8" a="1"/>
  <c r="C312" i="8" s="1"/>
  <c r="C280" i="8" a="1"/>
  <c r="C280" i="8" s="1"/>
  <c r="C308" i="8" a="1"/>
  <c r="C308" i="8" s="1"/>
  <c r="C298" i="8" a="1"/>
  <c r="C298" i="8" s="1"/>
  <c r="C314" i="8" a="1"/>
  <c r="C314" i="8" s="1"/>
  <c r="C305" i="8" a="1"/>
  <c r="C305" i="8" s="1"/>
  <c r="P284" i="8" a="1"/>
  <c r="P284" i="8" s="1"/>
  <c r="E336" i="8" a="1"/>
  <c r="E336" i="8" s="1"/>
  <c r="E372" i="8" a="1"/>
  <c r="E372" i="8" s="1"/>
  <c r="E353" i="8" a="1"/>
  <c r="E353" i="8" s="1"/>
  <c r="E363" i="8" a="1"/>
  <c r="E363" i="8" s="1"/>
  <c r="E378" i="8" a="1"/>
  <c r="E378" i="8" s="1"/>
  <c r="E346" i="8" a="1"/>
  <c r="E346" i="8" s="1"/>
  <c r="C193" i="8" a="1"/>
  <c r="C193" i="8" s="1"/>
  <c r="C176" i="8" a="1"/>
  <c r="C176" i="8" s="1"/>
  <c r="C170" i="8" a="1"/>
  <c r="C170" i="8" s="1"/>
  <c r="C189" i="8" a="1"/>
  <c r="C189" i="8" s="1"/>
  <c r="C171" i="8" a="1"/>
  <c r="C171" i="8" s="1"/>
  <c r="C210" i="8" a="1"/>
  <c r="C210" i="8" s="1"/>
  <c r="K69" i="8" a="1"/>
  <c r="K69" i="8" s="1"/>
  <c r="K81" i="8" a="1"/>
  <c r="K81" i="8" s="1"/>
  <c r="K99" i="8" a="1"/>
  <c r="K99" i="8" s="1"/>
  <c r="K82" i="8" a="1"/>
  <c r="K82" i="8" s="1"/>
  <c r="K98" i="8" a="1"/>
  <c r="K98" i="8" s="1"/>
  <c r="K66" i="8" a="1"/>
  <c r="K66" i="8" s="1"/>
  <c r="L133" i="8" a="1"/>
  <c r="L133" i="8" s="1"/>
  <c r="L134" i="8" a="1"/>
  <c r="L134" i="8" s="1"/>
  <c r="L119" i="8" a="1"/>
  <c r="L119" i="8" s="1"/>
  <c r="L124" i="8" a="1"/>
  <c r="L124" i="8" s="1"/>
  <c r="L138" i="8" a="1"/>
  <c r="L138" i="8" s="1"/>
  <c r="L111" i="8" a="1"/>
  <c r="L111" i="8" s="1"/>
  <c r="R129" i="8" a="1"/>
  <c r="R129" i="8" s="1"/>
  <c r="R137" i="8" a="1"/>
  <c r="R137" i="8" s="1"/>
  <c r="R115" i="8" a="1"/>
  <c r="R115" i="8" s="1"/>
  <c r="R150" i="8" a="1"/>
  <c r="R150" i="8" s="1"/>
  <c r="R140" i="8" a="1"/>
  <c r="R140" i="8" s="1"/>
  <c r="R110" i="8" a="1"/>
  <c r="R110" i="8" s="1"/>
  <c r="S244" i="8" a="1"/>
  <c r="S244" i="8" s="1"/>
  <c r="J305" i="8" a="1"/>
  <c r="J305" i="8" s="1"/>
  <c r="C311" i="8" a="1"/>
  <c r="C311" i="8" s="1"/>
  <c r="C282" i="8" a="1"/>
  <c r="C282" i="8" s="1"/>
  <c r="C289" i="8" a="1"/>
  <c r="C289" i="8" s="1"/>
  <c r="C283" i="8" a="1"/>
  <c r="C283" i="8" s="1"/>
  <c r="C304" i="8" a="1"/>
  <c r="C304" i="8" s="1"/>
  <c r="C281" i="8" a="1"/>
  <c r="C281" i="8" s="1"/>
  <c r="E381" i="8" a="1"/>
  <c r="E381" i="8" s="1"/>
  <c r="E364" i="8" a="1"/>
  <c r="E364" i="8" s="1"/>
  <c r="E345" i="8" a="1"/>
  <c r="E345" i="8" s="1"/>
  <c r="E359" i="8" a="1"/>
  <c r="E359" i="8" s="1"/>
  <c r="E374" i="8" a="1"/>
  <c r="E374" i="8" s="1"/>
  <c r="E342" i="8" a="1"/>
  <c r="E342" i="8" s="1"/>
  <c r="C202" i="8" a="1"/>
  <c r="C202" i="8" s="1"/>
  <c r="C182" i="8" a="1"/>
  <c r="C182" i="8" s="1"/>
  <c r="C207" i="8" a="1"/>
  <c r="C207" i="8" s="1"/>
  <c r="C167" i="8" a="1"/>
  <c r="C167" i="8" s="1"/>
  <c r="C188" i="8" a="1"/>
  <c r="C188" i="8" s="1"/>
  <c r="C204" i="8" a="1"/>
  <c r="C204" i="8" s="1"/>
  <c r="K57" i="8" a="1"/>
  <c r="K57" i="8" s="1"/>
  <c r="K58" i="8" a="1"/>
  <c r="K58" i="8" s="1"/>
  <c r="K80" i="8" a="1"/>
  <c r="K80" i="8" s="1"/>
  <c r="K78" i="8" a="1"/>
  <c r="K78" i="8" s="1"/>
  <c r="K86" i="8" a="1"/>
  <c r="K86" i="8" s="1"/>
  <c r="K91" i="8" a="1"/>
  <c r="K91" i="8" s="1"/>
  <c r="L137" i="8" a="1"/>
  <c r="L137" i="8" s="1"/>
  <c r="L126" i="8" a="1"/>
  <c r="L126" i="8" s="1"/>
  <c r="L143" i="8" a="1"/>
  <c r="L143" i="8" s="1"/>
  <c r="L153" i="8" a="1"/>
  <c r="L153" i="8" s="1"/>
  <c r="L144" i="8" a="1"/>
  <c r="L144" i="8" s="1"/>
  <c r="L141" i="8" a="1"/>
  <c r="L141" i="8" s="1"/>
  <c r="R122" i="8" a="1"/>
  <c r="R122" i="8" s="1"/>
  <c r="R151" i="8" a="1"/>
  <c r="R151" i="8" s="1"/>
  <c r="R111" i="8" a="1"/>
  <c r="R111" i="8" s="1"/>
  <c r="R118" i="8" a="1"/>
  <c r="R118" i="8" s="1"/>
  <c r="R152" i="8" a="1"/>
  <c r="R152" i="8" s="1"/>
  <c r="R135" i="8" a="1"/>
  <c r="R135" i="8" s="1"/>
  <c r="S249" i="8" a="1"/>
  <c r="S249" i="8" s="1"/>
  <c r="K285" i="8" a="1"/>
  <c r="K285" i="8" s="1"/>
  <c r="C279" i="8" a="1"/>
  <c r="C279" i="8" s="1"/>
  <c r="C306" i="8" a="1"/>
  <c r="C306" i="8" s="1"/>
  <c r="C319" i="8" a="1"/>
  <c r="C319" i="8" s="1"/>
  <c r="C288" i="8" a="1"/>
  <c r="C288" i="8" s="1"/>
  <c r="C301" i="8" a="1"/>
  <c r="C301" i="8" s="1"/>
  <c r="C274" i="8" a="1"/>
  <c r="C274" i="8" s="1"/>
  <c r="E373" i="8" a="1"/>
  <c r="E373" i="8" s="1"/>
  <c r="E356" i="8" a="1"/>
  <c r="E356" i="8" s="1"/>
  <c r="E337" i="8" a="1"/>
  <c r="E337" i="8" s="1"/>
  <c r="E355" i="8" a="1"/>
  <c r="E355" i="8" s="1"/>
  <c r="E370" i="8" a="1"/>
  <c r="E370" i="8" s="1"/>
  <c r="E338" i="8" a="1"/>
  <c r="E338" i="8" s="1"/>
  <c r="C201" i="8" a="1"/>
  <c r="C201" i="8" s="1"/>
  <c r="C184" i="8" a="1"/>
  <c r="C184" i="8" s="1"/>
  <c r="C190" i="8" a="1"/>
  <c r="C190" i="8" s="1"/>
  <c r="C181" i="8" a="1"/>
  <c r="C181" i="8" s="1"/>
  <c r="C180" i="8" a="1"/>
  <c r="C180" i="8" s="1"/>
  <c r="C164" i="8" a="1"/>
  <c r="C164" i="8" s="1"/>
  <c r="K70" i="8" a="1"/>
  <c r="K70" i="8" s="1"/>
  <c r="K62" i="8" a="1"/>
  <c r="K62" i="8" s="1"/>
  <c r="K97" i="8" a="1"/>
  <c r="K97" i="8" s="1"/>
  <c r="K85" i="8" a="1"/>
  <c r="K85" i="8" s="1"/>
  <c r="K74" i="8" a="1"/>
  <c r="K74" i="8" s="1"/>
  <c r="K77" i="8" a="1"/>
  <c r="K77" i="8" s="1"/>
  <c r="L154" i="8" a="1"/>
  <c r="L154" i="8" s="1"/>
  <c r="L114" i="8" a="1"/>
  <c r="L114" i="8" s="1"/>
  <c r="L136" i="8" a="1"/>
  <c r="L136" i="8" s="1"/>
  <c r="L140" i="8" a="1"/>
  <c r="L140" i="8" s="1"/>
  <c r="L156" i="8" a="1"/>
  <c r="L156" i="8" s="1"/>
  <c r="L121" i="8" a="1"/>
  <c r="L121" i="8" s="1"/>
  <c r="R117" i="8" a="1"/>
  <c r="R117" i="8" s="1"/>
  <c r="R143" i="8" a="1"/>
  <c r="R143" i="8" s="1"/>
  <c r="R154" i="8" a="1"/>
  <c r="R154" i="8" s="1"/>
  <c r="R130" i="8" a="1"/>
  <c r="R130" i="8" s="1"/>
  <c r="R120" i="8" a="1"/>
  <c r="R120" i="8" s="1"/>
  <c r="R153" i="8" a="1"/>
  <c r="R153" i="8" s="1"/>
  <c r="C321" i="8" a="1"/>
  <c r="C321" i="8" s="1"/>
  <c r="C297" i="8" a="1"/>
  <c r="C297" i="8" s="1"/>
  <c r="C294" i="8" a="1"/>
  <c r="C294" i="8" s="1"/>
  <c r="C287" i="8" a="1"/>
  <c r="C287" i="8" s="1"/>
  <c r="C309" i="8" a="1"/>
  <c r="C309" i="8" s="1"/>
  <c r="C318" i="8" a="1"/>
  <c r="C318" i="8" s="1"/>
  <c r="E376" i="8" a="1"/>
  <c r="E376" i="8" s="1"/>
  <c r="E365" i="8" a="1"/>
  <c r="E365" i="8" s="1"/>
  <c r="E348" i="8" a="1"/>
  <c r="E348" i="8" s="1"/>
  <c r="E383" i="8" a="1"/>
  <c r="E383" i="8" s="1"/>
  <c r="E351" i="8" a="1"/>
  <c r="E351" i="8" s="1"/>
  <c r="E366" i="8" a="1"/>
  <c r="E366" i="8" s="1"/>
  <c r="C168" i="8" a="1"/>
  <c r="C168" i="8" s="1"/>
  <c r="C197" i="8" a="1"/>
  <c r="C197" i="8" s="1"/>
  <c r="C165" i="8" a="1"/>
  <c r="C165" i="8" s="1"/>
  <c r="C166" i="8" a="1"/>
  <c r="C166" i="8" s="1"/>
  <c r="C205" i="8" a="1"/>
  <c r="C205" i="8" s="1"/>
  <c r="C174" i="8" a="1"/>
  <c r="C174" i="8" s="1"/>
  <c r="K67" i="8" a="1"/>
  <c r="K67" i="8" s="1"/>
  <c r="K92" i="8" a="1"/>
  <c r="K92" i="8" s="1"/>
  <c r="K72" i="8" a="1"/>
  <c r="K72" i="8" s="1"/>
  <c r="K55" i="8" a="1"/>
  <c r="K55" i="8" s="1"/>
  <c r="K65" i="8" a="1"/>
  <c r="K65" i="8" s="1"/>
  <c r="K93" i="8" a="1"/>
  <c r="K93" i="8" s="1"/>
  <c r="L127" i="8" a="1"/>
  <c r="L127" i="8" s="1"/>
  <c r="L118" i="8" a="1"/>
  <c r="L118" i="8" s="1"/>
  <c r="L132" i="8" a="1"/>
  <c r="L132" i="8" s="1"/>
  <c r="L116" i="8" a="1"/>
  <c r="L116" i="8" s="1"/>
  <c r="L145" i="8" a="1"/>
  <c r="L145" i="8" s="1"/>
  <c r="L123" i="8" a="1"/>
  <c r="L123" i="8" s="1"/>
  <c r="R114" i="8" a="1"/>
  <c r="R114" i="8" s="1"/>
  <c r="R119" i="8" a="1"/>
  <c r="R119" i="8" s="1"/>
  <c r="R138" i="8" a="1"/>
  <c r="R138" i="8" s="1"/>
  <c r="R155" i="8" a="1"/>
  <c r="R155" i="8" s="1"/>
  <c r="R132" i="8" a="1"/>
  <c r="R132" i="8" s="1"/>
  <c r="R121" i="8" a="1"/>
  <c r="R121" i="8" s="1"/>
  <c r="J284" i="8" a="1"/>
  <c r="J284" i="8" s="1"/>
  <c r="N290" i="8" a="1"/>
  <c r="N290" i="8" s="1"/>
  <c r="C285" i="8" a="1"/>
  <c r="C285" i="8" s="1"/>
  <c r="C299" i="8" a="1"/>
  <c r="C299" i="8" s="1"/>
  <c r="C296" i="8" a="1"/>
  <c r="C296" i="8" s="1"/>
  <c r="C307" i="8" a="1"/>
  <c r="C307" i="8" s="1"/>
  <c r="C292" i="8" a="1"/>
  <c r="C292" i="8" s="1"/>
  <c r="C300" i="8" a="1"/>
  <c r="C300" i="8" s="1"/>
  <c r="E368" i="8" a="1"/>
  <c r="E368" i="8" s="1"/>
  <c r="E357" i="8" a="1"/>
  <c r="E357" i="8" s="1"/>
  <c r="E340" i="8" a="1"/>
  <c r="E340" i="8" s="1"/>
  <c r="E379" i="8" a="1"/>
  <c r="E379" i="8" s="1"/>
  <c r="E347" i="8" a="1"/>
  <c r="E347" i="8" s="1"/>
  <c r="E362" i="8" a="1"/>
  <c r="E362" i="8" s="1"/>
  <c r="C172" i="8" a="1"/>
  <c r="C172" i="8" s="1"/>
  <c r="C183" i="8" a="1"/>
  <c r="C183" i="8" s="1"/>
  <c r="C173" i="8" a="1"/>
  <c r="C173" i="8" s="1"/>
  <c r="C203" i="8" a="1"/>
  <c r="C203" i="8" s="1"/>
  <c r="C191" i="8" a="1"/>
  <c r="C191" i="8" s="1"/>
  <c r="C199" i="8" a="1"/>
  <c r="C199" i="8" s="1"/>
  <c r="K89" i="8" a="1"/>
  <c r="K89" i="8" s="1"/>
  <c r="K61" i="8" a="1"/>
  <c r="K61" i="8" s="1"/>
  <c r="K71" i="8" a="1"/>
  <c r="K71" i="8" s="1"/>
  <c r="K60" i="8" a="1"/>
  <c r="K60" i="8" s="1"/>
  <c r="K73" i="8" a="1"/>
  <c r="K73" i="8" s="1"/>
  <c r="K59" i="8" a="1"/>
  <c r="K59" i="8" s="1"/>
  <c r="L113" i="8" a="1"/>
  <c r="L113" i="8" s="1"/>
  <c r="L148" i="8" a="1"/>
  <c r="L148" i="8" s="1"/>
  <c r="L122" i="8" a="1"/>
  <c r="L122" i="8" s="1"/>
  <c r="L146" i="8" a="1"/>
  <c r="L146" i="8" s="1"/>
  <c r="L117" i="8" a="1"/>
  <c r="L117" i="8" s="1"/>
  <c r="L135" i="8" a="1"/>
  <c r="L135" i="8" s="1"/>
  <c r="R136" i="8" a="1"/>
  <c r="R136" i="8" s="1"/>
  <c r="R127" i="8" a="1"/>
  <c r="R127" i="8" s="1"/>
  <c r="R112" i="8" a="1"/>
  <c r="R112" i="8" s="1"/>
  <c r="R123" i="8" a="1"/>
  <c r="R123" i="8" s="1"/>
  <c r="R131" i="8" a="1"/>
  <c r="R131" i="8" s="1"/>
  <c r="R133" i="8" a="1"/>
  <c r="R133" i="8" s="1"/>
  <c r="S242" i="8" a="1"/>
  <c r="S242" i="8" s="1"/>
  <c r="J306" i="8" a="1"/>
  <c r="J306" i="8" s="1"/>
  <c r="K282" i="8" a="1"/>
  <c r="K282" i="8" s="1"/>
  <c r="C275" i="8" a="1"/>
  <c r="C275" i="8" s="1"/>
  <c r="C295" i="8" a="1"/>
  <c r="C295" i="8" s="1"/>
  <c r="C320" i="8" a="1"/>
  <c r="C320" i="8" s="1"/>
  <c r="C303" i="8" a="1"/>
  <c r="C303" i="8" s="1"/>
  <c r="C286" i="8" a="1"/>
  <c r="C286" i="8" s="1"/>
  <c r="C310" i="8" a="1"/>
  <c r="C310" i="8" s="1"/>
  <c r="E360" i="8" a="1"/>
  <c r="E360" i="8" s="1"/>
  <c r="E349" i="8" a="1"/>
  <c r="E349" i="8" s="1"/>
  <c r="E377" i="8" a="1"/>
  <c r="E377" i="8" s="1"/>
  <c r="E375" i="8" a="1"/>
  <c r="E375" i="8" s="1"/>
  <c r="E343" i="8" a="1"/>
  <c r="E343" i="8" s="1"/>
  <c r="C208" i="8" a="1"/>
  <c r="C208" i="8" s="1"/>
  <c r="C186" i="8" a="1"/>
  <c r="C186" i="8" s="1"/>
  <c r="C206" i="8" a="1"/>
  <c r="C206" i="8" s="1"/>
  <c r="C179" i="8" a="1"/>
  <c r="C179" i="8" s="1"/>
  <c r="C195" i="8" a="1"/>
  <c r="C195" i="8" s="1"/>
  <c r="K63" i="8" a="1"/>
  <c r="K63" i="8" s="1"/>
  <c r="K96" i="8" a="1"/>
  <c r="K96" i="8" s="1"/>
  <c r="K79" i="8" a="1"/>
  <c r="K79" i="8" s="1"/>
  <c r="K101" i="8" a="1"/>
  <c r="K101" i="8" s="1"/>
  <c r="K87" i="8" a="1"/>
  <c r="K87" i="8" s="1"/>
  <c r="L155" i="8" a="1"/>
  <c r="L155" i="8" s="1"/>
  <c r="L130" i="8" a="1"/>
  <c r="L130" i="8" s="1"/>
  <c r="L149" i="8" a="1"/>
  <c r="L149" i="8" s="1"/>
  <c r="L151" i="8" a="1"/>
  <c r="L151" i="8" s="1"/>
  <c r="L129" i="8" a="1"/>
  <c r="L129" i="8" s="1"/>
  <c r="R126" i="8" a="1"/>
  <c r="R126" i="8" s="1"/>
  <c r="R148" i="8" a="1"/>
  <c r="R148" i="8" s="1"/>
  <c r="R149" i="8" a="1"/>
  <c r="R149" i="8" s="1"/>
  <c r="R141" i="8" a="1"/>
  <c r="R141" i="8" s="1"/>
  <c r="R156" i="8" a="1"/>
  <c r="R156" i="8" s="1"/>
  <c r="S220" i="8" a="1"/>
  <c r="S220" i="8" s="1"/>
  <c r="J303" i="8" a="1"/>
  <c r="J303" i="8" s="1"/>
  <c r="K283" i="8" a="1"/>
  <c r="K283" i="8" s="1"/>
  <c r="C293" i="8" a="1"/>
  <c r="C293" i="8" s="1"/>
  <c r="C302" i="8" a="1"/>
  <c r="C302" i="8" s="1"/>
  <c r="C284" i="8" a="1"/>
  <c r="C284" i="8" s="1"/>
  <c r="C317" i="8" a="1"/>
  <c r="C317" i="8" s="1"/>
  <c r="C290" i="8" a="1"/>
  <c r="C290" i="8" s="1"/>
  <c r="P316" i="8" a="1"/>
  <c r="P316" i="8" s="1"/>
  <c r="S313" i="8" a="1"/>
  <c r="S313" i="8" s="1"/>
  <c r="S309" i="8" a="1"/>
  <c r="S309" i="8" s="1"/>
  <c r="S285" i="8" a="1"/>
  <c r="S285" i="8" s="1"/>
  <c r="S275" i="8" a="1"/>
  <c r="S275" i="8" s="1"/>
  <c r="S286" i="8" a="1"/>
  <c r="S286" i="8" s="1"/>
  <c r="S293" i="8" a="1"/>
  <c r="S293" i="8" s="1"/>
  <c r="S288" i="8" a="1"/>
  <c r="S288" i="8" s="1"/>
  <c r="S305" i="8" a="1"/>
  <c r="S305" i="8" s="1"/>
  <c r="S316" i="8" a="1"/>
  <c r="S316" i="8" s="1"/>
  <c r="S298" i="8" a="1"/>
  <c r="S298" i="8" s="1"/>
  <c r="S301" i="8" a="1"/>
  <c r="S301" i="8" s="1"/>
  <c r="S300" i="8" a="1"/>
  <c r="S300" i="8" s="1"/>
  <c r="S284" i="8" a="1"/>
  <c r="S284" i="8" s="1"/>
  <c r="S317" i="8" a="1"/>
  <c r="S317" i="8" s="1"/>
  <c r="S282" i="8" a="1"/>
  <c r="S282" i="8" s="1"/>
  <c r="S321" i="8" a="1"/>
  <c r="S321" i="8" s="1"/>
  <c r="S303" i="8" a="1"/>
  <c r="S303" i="8" s="1"/>
  <c r="S289" i="8" a="1"/>
  <c r="S289" i="8" s="1"/>
  <c r="S310" i="8" a="1"/>
  <c r="S310" i="8" s="1"/>
  <c r="S295" i="8" a="1"/>
  <c r="S295" i="8" s="1"/>
  <c r="S297" i="8" a="1"/>
  <c r="S297" i="8" s="1"/>
  <c r="S281" i="8" a="1"/>
  <c r="S281" i="8" s="1"/>
  <c r="S299" i="8" a="1"/>
  <c r="S299" i="8" s="1"/>
  <c r="BE319" i="8" a="1"/>
  <c r="BE319" i="8" s="1"/>
  <c r="AX79" i="8" a="1"/>
  <c r="AX79" i="8" s="1"/>
  <c r="BE305" i="8" a="1"/>
  <c r="BE305" i="8" s="1"/>
  <c r="BN301" i="8" a="1"/>
  <c r="BN301" i="8" s="1"/>
  <c r="BN277" i="8" a="1"/>
  <c r="BN277" i="8" s="1"/>
  <c r="J57" i="8" a="1"/>
  <c r="J57" i="8" s="1"/>
  <c r="BE299" i="8" a="1"/>
  <c r="BE299" i="8" s="1"/>
  <c r="BE296" i="8" a="1"/>
  <c r="BE296" i="8" s="1"/>
  <c r="BE315" i="8" a="1"/>
  <c r="BE315" i="8" s="1"/>
  <c r="BE292" i="8" a="1"/>
  <c r="BE292" i="8" s="1"/>
  <c r="BE293" i="8" a="1"/>
  <c r="BE293" i="8" s="1"/>
  <c r="BE301" i="8" a="1"/>
  <c r="BE301" i="8" s="1"/>
  <c r="AY250" i="8" a="1"/>
  <c r="AY250" i="8" s="1"/>
  <c r="AY260" i="8" a="1"/>
  <c r="AY260" i="8" s="1"/>
  <c r="I279" i="8" a="1"/>
  <c r="I279" i="8" s="1"/>
  <c r="I306" i="8" a="1"/>
  <c r="I306" i="8" s="1"/>
  <c r="I302" i="8" a="1"/>
  <c r="I302" i="8" s="1"/>
  <c r="I313" i="8" a="1"/>
  <c r="I313" i="8" s="1"/>
  <c r="I289" i="8" a="1"/>
  <c r="I289" i="8" s="1"/>
  <c r="I274" i="8" a="1"/>
  <c r="I274" i="8" s="1"/>
  <c r="BD283" i="8" a="1"/>
  <c r="BD283" i="8" s="1"/>
  <c r="BD295" i="8" a="1"/>
  <c r="BD295" i="8" s="1"/>
  <c r="BD313" i="8" a="1"/>
  <c r="BD313" i="8" s="1"/>
  <c r="BD277" i="8" a="1"/>
  <c r="BD277" i="8" s="1"/>
  <c r="BD304" i="8" a="1"/>
  <c r="BD304" i="8" s="1"/>
  <c r="BD275" i="8" a="1"/>
  <c r="BD275" i="8" s="1"/>
  <c r="BE284" i="8" a="1"/>
  <c r="BE284" i="8" s="1"/>
  <c r="BE295" i="8" a="1"/>
  <c r="BE295" i="8" s="1"/>
  <c r="BE300" i="8" a="1"/>
  <c r="BE300" i="8" s="1"/>
  <c r="BE314" i="8" a="1"/>
  <c r="BE314" i="8" s="1"/>
  <c r="BE294" i="8" a="1"/>
  <c r="BE294" i="8" s="1"/>
  <c r="BE318" i="8" a="1"/>
  <c r="BE318" i="8" s="1"/>
  <c r="AY246" i="8" a="1"/>
  <c r="AY246" i="8" s="1"/>
  <c r="AY256" i="8" a="1"/>
  <c r="AY256" i="8" s="1"/>
  <c r="BE316" i="8" a="1"/>
  <c r="BE316" i="8" s="1"/>
  <c r="BE280" i="8" a="1"/>
  <c r="BE280" i="8" s="1"/>
  <c r="BE289" i="8" a="1"/>
  <c r="BE289" i="8" s="1"/>
  <c r="BE311" i="8" a="1"/>
  <c r="BE311" i="8" s="1"/>
  <c r="BE307" i="8" a="1"/>
  <c r="BE307" i="8" s="1"/>
  <c r="BE317" i="8" a="1"/>
  <c r="BE317" i="8" s="1"/>
  <c r="I276" i="8" a="1"/>
  <c r="I276" i="8" s="1"/>
  <c r="I292" i="8" a="1"/>
  <c r="I292" i="8" s="1"/>
  <c r="I297" i="8" a="1"/>
  <c r="I297" i="8" s="1"/>
  <c r="I321" i="8" a="1"/>
  <c r="I321" i="8" s="1"/>
  <c r="I294" i="8" a="1"/>
  <c r="I294" i="8" s="1"/>
  <c r="I288" i="8" a="1"/>
  <c r="I288" i="8" s="1"/>
  <c r="BD294" i="8" a="1"/>
  <c r="BD294" i="8" s="1"/>
  <c r="BD298" i="8" a="1"/>
  <c r="BD298" i="8" s="1"/>
  <c r="BD306" i="8" a="1"/>
  <c r="BD306" i="8" s="1"/>
  <c r="BD285" i="8" a="1"/>
  <c r="BD285" i="8" s="1"/>
  <c r="BD320" i="8" a="1"/>
  <c r="BD320" i="8" s="1"/>
  <c r="BD316" i="8" a="1"/>
  <c r="BD316" i="8" s="1"/>
  <c r="BE303" i="8" a="1"/>
  <c r="BE303" i="8" s="1"/>
  <c r="BE312" i="8" a="1"/>
  <c r="BE312" i="8" s="1"/>
  <c r="BE290" i="8" a="1"/>
  <c r="BE290" i="8" s="1"/>
  <c r="BE285" i="8" a="1"/>
  <c r="BE285" i="8" s="1"/>
  <c r="BE291" i="8" a="1"/>
  <c r="BE291" i="8" s="1"/>
  <c r="BE321" i="8" a="1"/>
  <c r="BE321" i="8" s="1"/>
  <c r="AY228" i="8" a="1"/>
  <c r="AY228" i="8" s="1"/>
  <c r="AY259" i="8" a="1"/>
  <c r="AY259" i="8" s="1"/>
  <c r="AY239" i="8" a="1"/>
  <c r="AY239" i="8" s="1"/>
  <c r="BE288" i="8" a="1"/>
  <c r="BE288" i="8" s="1"/>
  <c r="BE302" i="8" a="1"/>
  <c r="BE302" i="8" s="1"/>
  <c r="BE274" i="8" a="1"/>
  <c r="BE274" i="8" s="1"/>
  <c r="BE286" i="8" a="1"/>
  <c r="BE286" i="8" s="1"/>
  <c r="BE276" i="8" a="1"/>
  <c r="BE276" i="8" s="1"/>
  <c r="BE313" i="8" a="1"/>
  <c r="BE313" i="8" s="1"/>
  <c r="AY220" i="8" a="1"/>
  <c r="AY220" i="8" s="1"/>
  <c r="I317" i="8" a="1"/>
  <c r="I317" i="8" s="1"/>
  <c r="I290" i="8" a="1"/>
  <c r="I290" i="8" s="1"/>
  <c r="I316" i="8" a="1"/>
  <c r="I316" i="8" s="1"/>
  <c r="I320" i="8" a="1"/>
  <c r="I320" i="8" s="1"/>
  <c r="I293" i="8" a="1"/>
  <c r="I293" i="8" s="1"/>
  <c r="I308" i="8" a="1"/>
  <c r="I308" i="8" s="1"/>
  <c r="BD303" i="8" a="1"/>
  <c r="BD303" i="8" s="1"/>
  <c r="BD302" i="8" a="1"/>
  <c r="BD302" i="8" s="1"/>
  <c r="BD315" i="8" a="1"/>
  <c r="BD315" i="8" s="1"/>
  <c r="BD284" i="8" a="1"/>
  <c r="BD284" i="8" s="1"/>
  <c r="BD293" i="8" a="1"/>
  <c r="BD293" i="8" s="1"/>
  <c r="BD312" i="8" a="1"/>
  <c r="BD312" i="8" s="1"/>
  <c r="BE278" i="8" a="1"/>
  <c r="BE278" i="8" s="1"/>
  <c r="BE306" i="8" a="1"/>
  <c r="BE306" i="8" s="1"/>
  <c r="BE320" i="8" a="1"/>
  <c r="BE320" i="8" s="1"/>
  <c r="BE287" i="8" a="1"/>
  <c r="BE287" i="8" s="1"/>
  <c r="BE308" i="8" a="1"/>
  <c r="BE308" i="8" s="1"/>
  <c r="BE309" i="8" a="1"/>
  <c r="BE309" i="8" s="1"/>
  <c r="AY264" i="8" a="1"/>
  <c r="AY264" i="8" s="1"/>
  <c r="I286" i="8" a="1"/>
  <c r="I286" i="8" s="1"/>
  <c r="I278" i="8" a="1"/>
  <c r="I278" i="8" s="1"/>
  <c r="I314" i="8" a="1"/>
  <c r="I314" i="8" s="1"/>
  <c r="I285" i="8" a="1"/>
  <c r="I285" i="8" s="1"/>
  <c r="I319" i="8" a="1"/>
  <c r="I319" i="8" s="1"/>
  <c r="BD314" i="8" a="1"/>
  <c r="BD314" i="8" s="1"/>
  <c r="BD318" i="8" a="1"/>
  <c r="BD318" i="8" s="1"/>
  <c r="BD278" i="8" a="1"/>
  <c r="BD278" i="8" s="1"/>
  <c r="BD281" i="8" a="1"/>
  <c r="BD281" i="8" s="1"/>
  <c r="BD309" i="8" a="1"/>
  <c r="BD309" i="8" s="1"/>
  <c r="BE282" i="8" a="1"/>
  <c r="BE282" i="8" s="1"/>
  <c r="BE283" i="8" a="1"/>
  <c r="BE283" i="8" s="1"/>
  <c r="BE310" i="8" a="1"/>
  <c r="BE310" i="8" s="1"/>
  <c r="BE304" i="8" a="1"/>
  <c r="BE304" i="8" s="1"/>
  <c r="BE298" i="8" a="1"/>
  <c r="BE298" i="8" s="1"/>
  <c r="AY224" i="8" a="1"/>
  <c r="AY224" i="8" s="1"/>
  <c r="BL340" i="8" a="1"/>
  <c r="BL340" i="8" s="1"/>
  <c r="AX112" i="8" a="1"/>
  <c r="AX112" i="8" s="1"/>
  <c r="BL370" i="8" a="1"/>
  <c r="BL370" i="8" s="1"/>
  <c r="BL371" i="8" a="1"/>
  <c r="BL371" i="8" s="1"/>
  <c r="BL383" i="8" a="1"/>
  <c r="BL383" i="8" s="1"/>
  <c r="AX115" i="8" a="1"/>
  <c r="AX115" i="8" s="1"/>
  <c r="BL381" i="8" a="1"/>
  <c r="BL381" i="8" s="1"/>
  <c r="AX127" i="8" a="1"/>
  <c r="AX127" i="8" s="1"/>
  <c r="B194" i="8" a="1"/>
  <c r="B194" i="8" s="1"/>
  <c r="B182" i="8" a="1"/>
  <c r="B182" i="8" s="1"/>
  <c r="B184" i="8" a="1"/>
  <c r="B184" i="8" s="1"/>
  <c r="B211" i="8" a="1"/>
  <c r="B211" i="8" s="1"/>
  <c r="B191" i="8" a="1"/>
  <c r="B191" i="8" s="1"/>
  <c r="B205" i="8" a="1"/>
  <c r="B205" i="8" s="1"/>
  <c r="K310" i="8" a="1"/>
  <c r="K310" i="8" s="1"/>
  <c r="K296" i="8" a="1"/>
  <c r="K296" i="8" s="1"/>
  <c r="K303" i="8" a="1"/>
  <c r="K303" i="8" s="1"/>
  <c r="K308" i="8" a="1"/>
  <c r="K308" i="8" s="1"/>
  <c r="K292" i="8" a="1"/>
  <c r="K292" i="8" s="1"/>
  <c r="K301" i="8" a="1"/>
  <c r="K301" i="8" s="1"/>
  <c r="R259" i="8" a="1"/>
  <c r="R259" i="8" s="1"/>
  <c r="R241" i="8" a="1"/>
  <c r="R241" i="8" s="1"/>
  <c r="R229" i="8" a="1"/>
  <c r="R229" i="8" s="1"/>
  <c r="R225" i="8" a="1"/>
  <c r="R225" i="8" s="1"/>
  <c r="R248" i="8" a="1"/>
  <c r="R248" i="8" s="1"/>
  <c r="R249" i="8" a="1"/>
  <c r="R249" i="8" s="1"/>
  <c r="M116" i="8" a="1"/>
  <c r="M116" i="8" s="1"/>
  <c r="M128" i="8" a="1"/>
  <c r="M128" i="8" s="1"/>
  <c r="M146" i="8" a="1"/>
  <c r="M146" i="8" s="1"/>
  <c r="M131" i="8" a="1"/>
  <c r="M131" i="8" s="1"/>
  <c r="M113" i="8" a="1"/>
  <c r="M113" i="8" s="1"/>
  <c r="M137" i="8" a="1"/>
  <c r="M137" i="8" s="1"/>
  <c r="B164" i="8" a="1"/>
  <c r="B164" i="8" s="1"/>
  <c r="B204" i="8" a="1"/>
  <c r="B204" i="8" s="1"/>
  <c r="B197" i="8" a="1"/>
  <c r="B197" i="8" s="1"/>
  <c r="B179" i="8" a="1"/>
  <c r="B179" i="8" s="1"/>
  <c r="B169" i="8" a="1"/>
  <c r="B169" i="8" s="1"/>
  <c r="B181" i="8" a="1"/>
  <c r="B181" i="8" s="1"/>
  <c r="K304" i="8" a="1"/>
  <c r="K304" i="8" s="1"/>
  <c r="K287" i="8" a="1"/>
  <c r="K287" i="8" s="1"/>
  <c r="K299" i="8" a="1"/>
  <c r="K299" i="8" s="1"/>
  <c r="K278" i="8" a="1"/>
  <c r="K278" i="8" s="1"/>
  <c r="K291" i="8" a="1"/>
  <c r="K291" i="8" s="1"/>
  <c r="K279" i="8" a="1"/>
  <c r="K279" i="8" s="1"/>
  <c r="P281" i="8" a="1"/>
  <c r="P281" i="8" s="1"/>
  <c r="R226" i="8" a="1"/>
  <c r="R226" i="8" s="1"/>
  <c r="R220" i="8" a="1"/>
  <c r="R220" i="8" s="1"/>
  <c r="R256" i="8" a="1"/>
  <c r="R256" i="8" s="1"/>
  <c r="R263" i="8" a="1"/>
  <c r="R263" i="8" s="1"/>
  <c r="R251" i="8" a="1"/>
  <c r="R251" i="8" s="1"/>
  <c r="R239" i="8" a="1"/>
  <c r="R239" i="8" s="1"/>
  <c r="M112" i="8" a="1"/>
  <c r="M112" i="8" s="1"/>
  <c r="M149" i="8" a="1"/>
  <c r="M149" i="8" s="1"/>
  <c r="M145" i="8" a="1"/>
  <c r="M145" i="8" s="1"/>
  <c r="M139" i="8" a="1"/>
  <c r="M139" i="8" s="1"/>
  <c r="M117" i="8" a="1"/>
  <c r="M117" i="8" s="1"/>
  <c r="M119" i="8" a="1"/>
  <c r="M119" i="8" s="1"/>
  <c r="R184" i="8" a="1"/>
  <c r="R184" i="8" s="1"/>
  <c r="B200" i="8" a="1"/>
  <c r="B200" i="8" s="1"/>
  <c r="B207" i="8" a="1"/>
  <c r="B207" i="8" s="1"/>
  <c r="B170" i="8" a="1"/>
  <c r="B170" i="8" s="1"/>
  <c r="B199" i="8" a="1"/>
  <c r="B199" i="8" s="1"/>
  <c r="B174" i="8" a="1"/>
  <c r="B174" i="8" s="1"/>
  <c r="B187" i="8" a="1"/>
  <c r="B187" i="8" s="1"/>
  <c r="K274" i="8" a="1"/>
  <c r="K274" i="8" s="1"/>
  <c r="K293" i="8" a="1"/>
  <c r="K293" i="8" s="1"/>
  <c r="K321" i="8" a="1"/>
  <c r="K321" i="8" s="1"/>
  <c r="K307" i="8" a="1"/>
  <c r="K307" i="8" s="1"/>
  <c r="K295" i="8" a="1"/>
  <c r="K295" i="8" s="1"/>
  <c r="K290" i="8" a="1"/>
  <c r="K290" i="8" s="1"/>
  <c r="R231" i="8" a="1"/>
  <c r="R231" i="8" s="1"/>
  <c r="R235" i="8" a="1"/>
  <c r="R235" i="8" s="1"/>
  <c r="R236" i="8" a="1"/>
  <c r="R236" i="8" s="1"/>
  <c r="R224" i="8" a="1"/>
  <c r="R224" i="8" s="1"/>
  <c r="R252" i="8" a="1"/>
  <c r="R252" i="8" s="1"/>
  <c r="R253" i="8" a="1"/>
  <c r="R253" i="8" s="1"/>
  <c r="M111" i="8" a="1"/>
  <c r="M111" i="8" s="1"/>
  <c r="M151" i="8" a="1"/>
  <c r="M151" i="8" s="1"/>
  <c r="M132" i="8" a="1"/>
  <c r="M132" i="8" s="1"/>
  <c r="M150" i="8" a="1"/>
  <c r="M150" i="8" s="1"/>
  <c r="M136" i="8" a="1"/>
  <c r="M136" i="8" s="1"/>
  <c r="M118" i="8" a="1"/>
  <c r="M118" i="8" s="1"/>
  <c r="R61" i="8" a="1"/>
  <c r="R61" i="8" s="1"/>
  <c r="B202" i="8" a="1"/>
  <c r="B202" i="8" s="1"/>
  <c r="B193" i="8" a="1"/>
  <c r="B193" i="8" s="1"/>
  <c r="B189" i="8" a="1"/>
  <c r="B189" i="8" s="1"/>
  <c r="B173" i="8" a="1"/>
  <c r="B173" i="8" s="1"/>
  <c r="B183" i="8" a="1"/>
  <c r="B183" i="8" s="1"/>
  <c r="B165" i="8" a="1"/>
  <c r="B165" i="8" s="1"/>
  <c r="K276" i="8" a="1"/>
  <c r="K276" i="8" s="1"/>
  <c r="K320" i="8" a="1"/>
  <c r="K320" i="8" s="1"/>
  <c r="K281" i="8" a="1"/>
  <c r="K281" i="8" s="1"/>
  <c r="K312" i="8" a="1"/>
  <c r="K312" i="8" s="1"/>
  <c r="K317" i="8" a="1"/>
  <c r="K317" i="8" s="1"/>
  <c r="K280" i="8" a="1"/>
  <c r="K280" i="8" s="1"/>
  <c r="R227" i="8" a="1"/>
  <c r="R227" i="8" s="1"/>
  <c r="R242" i="8" a="1"/>
  <c r="R242" i="8" s="1"/>
  <c r="R237" i="8" a="1"/>
  <c r="R237" i="8" s="1"/>
  <c r="R234" i="8" a="1"/>
  <c r="R234" i="8" s="1"/>
  <c r="R222" i="8" a="1"/>
  <c r="R222" i="8" s="1"/>
  <c r="R257" i="8" a="1"/>
  <c r="R257" i="8" s="1"/>
  <c r="M134" i="8" a="1"/>
  <c r="M134" i="8" s="1"/>
  <c r="M130" i="8" a="1"/>
  <c r="M130" i="8" s="1"/>
  <c r="M143" i="8" a="1"/>
  <c r="M143" i="8" s="1"/>
  <c r="M109" i="8" a="1"/>
  <c r="M109" i="8" s="1"/>
  <c r="M148" i="8" a="1"/>
  <c r="M148" i="8" s="1"/>
  <c r="M124" i="8" a="1"/>
  <c r="M124" i="8" s="1"/>
  <c r="B209" i="8" a="1"/>
  <c r="B209" i="8" s="1"/>
  <c r="B166" i="8" a="1"/>
  <c r="B166" i="8" s="1"/>
  <c r="B196" i="8" a="1"/>
  <c r="B196" i="8" s="1"/>
  <c r="B208" i="8" a="1"/>
  <c r="B208" i="8" s="1"/>
  <c r="B188" i="8" a="1"/>
  <c r="B188" i="8" s="1"/>
  <c r="B185" i="8" a="1"/>
  <c r="B185" i="8" s="1"/>
  <c r="F316" i="8" a="1"/>
  <c r="F316" i="8" s="1"/>
  <c r="K302" i="8" a="1"/>
  <c r="K302" i="8" s="1"/>
  <c r="K319" i="8" a="1"/>
  <c r="K319" i="8" s="1"/>
  <c r="K298" i="8" a="1"/>
  <c r="K298" i="8" s="1"/>
  <c r="K309" i="8" a="1"/>
  <c r="K309" i="8" s="1"/>
  <c r="K275" i="8" a="1"/>
  <c r="K275" i="8" s="1"/>
  <c r="K316" i="8" a="1"/>
  <c r="K316" i="8" s="1"/>
  <c r="R247" i="8" a="1"/>
  <c r="R247" i="8" s="1"/>
  <c r="R264" i="8" a="1"/>
  <c r="R264" i="8" s="1"/>
  <c r="R232" i="8" a="1"/>
  <c r="R232" i="8" s="1"/>
  <c r="R244" i="8" a="1"/>
  <c r="R244" i="8" s="1"/>
  <c r="R261" i="8" a="1"/>
  <c r="R261" i="8" s="1"/>
  <c r="R265" i="8" a="1"/>
  <c r="R265" i="8" s="1"/>
  <c r="M138" i="8" a="1"/>
  <c r="M138" i="8" s="1"/>
  <c r="M129" i="8" a="1"/>
  <c r="M129" i="8" s="1"/>
  <c r="M155" i="8" a="1"/>
  <c r="M155" i="8" s="1"/>
  <c r="M121" i="8" a="1"/>
  <c r="M121" i="8" s="1"/>
  <c r="M141" i="8" a="1"/>
  <c r="M141" i="8" s="1"/>
  <c r="M110" i="8" a="1"/>
  <c r="M110" i="8" s="1"/>
  <c r="B168" i="8" a="1"/>
  <c r="B168" i="8" s="1"/>
  <c r="B178" i="8" a="1"/>
  <c r="B178" i="8" s="1"/>
  <c r="B190" i="8" a="1"/>
  <c r="B190" i="8" s="1"/>
  <c r="B210" i="8" a="1"/>
  <c r="B210" i="8" s="1"/>
  <c r="B203" i="8" a="1"/>
  <c r="B203" i="8" s="1"/>
  <c r="B175" i="8" a="1"/>
  <c r="B175" i="8" s="1"/>
  <c r="F313" i="8" a="1"/>
  <c r="F313" i="8" s="1"/>
  <c r="K294" i="8" a="1"/>
  <c r="K294" i="8" s="1"/>
  <c r="K289" i="8" a="1"/>
  <c r="K289" i="8" s="1"/>
  <c r="K288" i="8" a="1"/>
  <c r="K288" i="8" s="1"/>
  <c r="K297" i="8" a="1"/>
  <c r="K297" i="8" s="1"/>
  <c r="K315" i="8" a="1"/>
  <c r="K315" i="8" s="1"/>
  <c r="K311" i="8" a="1"/>
  <c r="K311" i="8" s="1"/>
  <c r="P274" i="8" a="1"/>
  <c r="P274" i="8" s="1"/>
  <c r="R240" i="8" a="1"/>
  <c r="R240" i="8" s="1"/>
  <c r="R230" i="8" a="1"/>
  <c r="R230" i="8" s="1"/>
  <c r="R219" i="8" a="1"/>
  <c r="R219" i="8" s="1"/>
  <c r="R262" i="8" a="1"/>
  <c r="R262" i="8" s="1"/>
  <c r="R260" i="8" a="1"/>
  <c r="R260" i="8" s="1"/>
  <c r="M123" i="8" a="1"/>
  <c r="M123" i="8" s="1"/>
  <c r="M140" i="8" a="1"/>
  <c r="M140" i="8" s="1"/>
  <c r="M135" i="8" a="1"/>
  <c r="M135" i="8" s="1"/>
  <c r="M127" i="8" a="1"/>
  <c r="M127" i="8" s="1"/>
  <c r="M153" i="8" a="1"/>
  <c r="M153" i="8" s="1"/>
  <c r="B186" i="8" a="1"/>
  <c r="B186" i="8" s="1"/>
  <c r="B172" i="8" a="1"/>
  <c r="B172" i="8" s="1"/>
  <c r="B180" i="8" a="1"/>
  <c r="B180" i="8" s="1"/>
  <c r="B192" i="8" a="1"/>
  <c r="B192" i="8" s="1"/>
  <c r="B201" i="8" a="1"/>
  <c r="B201" i="8" s="1"/>
  <c r="K305" i="8" a="1"/>
  <c r="K305" i="8" s="1"/>
  <c r="K284" i="8" a="1"/>
  <c r="K284" i="8" s="1"/>
  <c r="K306" i="8" a="1"/>
  <c r="K306" i="8" s="1"/>
  <c r="K286" i="8" a="1"/>
  <c r="K286" i="8" s="1"/>
  <c r="K314" i="8" a="1"/>
  <c r="K314" i="8" s="1"/>
  <c r="P279" i="8" a="1"/>
  <c r="P279" i="8" s="1"/>
  <c r="L314" i="8" a="1"/>
  <c r="L314" i="8" s="1"/>
  <c r="B223" i="8" a="1"/>
  <c r="B223" i="8" s="1"/>
  <c r="R195" i="8" a="1"/>
  <c r="R195" i="8" s="1"/>
  <c r="S243" i="8" a="1"/>
  <c r="S243" i="8" s="1"/>
  <c r="S250" i="8" a="1"/>
  <c r="S250" i="8" s="1"/>
  <c r="S222" i="8" a="1"/>
  <c r="S222" i="8" s="1"/>
  <c r="S230" i="8" a="1"/>
  <c r="S230" i="8" s="1"/>
  <c r="S264" i="8" a="1"/>
  <c r="S264" i="8" s="1"/>
  <c r="S239" i="8" a="1"/>
  <c r="S239" i="8" s="1"/>
  <c r="J297" i="8" a="1"/>
  <c r="J297" i="8" s="1"/>
  <c r="J281" i="8" a="1"/>
  <c r="J281" i="8" s="1"/>
  <c r="J300" i="8" a="1"/>
  <c r="J300" i="8" s="1"/>
  <c r="J309" i="8" a="1"/>
  <c r="J309" i="8" s="1"/>
  <c r="J287" i="8" a="1"/>
  <c r="J287" i="8" s="1"/>
  <c r="J299" i="8" a="1"/>
  <c r="J299" i="8" s="1"/>
  <c r="F321" i="8" a="1"/>
  <c r="F321" i="8" s="1"/>
  <c r="C340" i="8" a="1"/>
  <c r="C340" i="8" s="1"/>
  <c r="R207" i="8" a="1"/>
  <c r="R207" i="8" s="1"/>
  <c r="S225" i="8" a="1"/>
  <c r="S225" i="8" s="1"/>
  <c r="S224" i="8" a="1"/>
  <c r="S224" i="8" s="1"/>
  <c r="S241" i="8" a="1"/>
  <c r="S241" i="8" s="1"/>
  <c r="S255" i="8" a="1"/>
  <c r="S255" i="8" s="1"/>
  <c r="S221" i="8" a="1"/>
  <c r="S221" i="8" s="1"/>
  <c r="S227" i="8" a="1"/>
  <c r="S227" i="8" s="1"/>
  <c r="J316" i="8" a="1"/>
  <c r="J316" i="8" s="1"/>
  <c r="J312" i="8" a="1"/>
  <c r="J312" i="8" s="1"/>
  <c r="J290" i="8" a="1"/>
  <c r="J290" i="8" s="1"/>
  <c r="J294" i="8" a="1"/>
  <c r="J294" i="8" s="1"/>
  <c r="J314" i="8" a="1"/>
  <c r="J314" i="8" s="1"/>
  <c r="J315" i="8" a="1"/>
  <c r="J315" i="8" s="1"/>
  <c r="F304" i="8" a="1"/>
  <c r="F304" i="8" s="1"/>
  <c r="C359" i="8" a="1"/>
  <c r="C359" i="8" s="1"/>
  <c r="J82" i="8" a="1"/>
  <c r="J82" i="8" s="1"/>
  <c r="B255" i="8" a="1"/>
  <c r="B255" i="8" s="1"/>
  <c r="R180" i="8" a="1"/>
  <c r="R180" i="8" s="1"/>
  <c r="R194" i="8" a="1"/>
  <c r="R194" i="8" s="1"/>
  <c r="S257" i="8" a="1"/>
  <c r="S257" i="8" s="1"/>
  <c r="S232" i="8" a="1"/>
  <c r="S232" i="8" s="1"/>
  <c r="S247" i="8" a="1"/>
  <c r="S247" i="8" s="1"/>
  <c r="S262" i="8" a="1"/>
  <c r="S262" i="8" s="1"/>
  <c r="S253" i="8" a="1"/>
  <c r="S253" i="8" s="1"/>
  <c r="S245" i="8" a="1"/>
  <c r="S245" i="8" s="1"/>
  <c r="J286" i="8" a="1"/>
  <c r="J286" i="8" s="1"/>
  <c r="J308" i="8" a="1"/>
  <c r="J308" i="8" s="1"/>
  <c r="J311" i="8" a="1"/>
  <c r="J311" i="8" s="1"/>
  <c r="J296" i="8" a="1"/>
  <c r="J296" i="8" s="1"/>
  <c r="J285" i="8" a="1"/>
  <c r="J285" i="8" s="1"/>
  <c r="J289" i="8" a="1"/>
  <c r="J289" i="8" s="1"/>
  <c r="F309" i="8" a="1"/>
  <c r="F309" i="8" s="1"/>
  <c r="Q125" i="8" a="1"/>
  <c r="Q125" i="8" s="1"/>
  <c r="Q128" i="8" a="1"/>
  <c r="Q128" i="8" s="1"/>
  <c r="Q154" i="8" a="1"/>
  <c r="Q154" i="8" s="1"/>
  <c r="Q127" i="8" a="1"/>
  <c r="Q127" i="8" s="1"/>
  <c r="Q123" i="8" a="1"/>
  <c r="Q123" i="8" s="1"/>
  <c r="R176" i="8" a="1"/>
  <c r="R176" i="8" s="1"/>
  <c r="R164" i="8" a="1"/>
  <c r="R164" i="8" s="1"/>
  <c r="S259" i="8" a="1"/>
  <c r="S259" i="8" s="1"/>
  <c r="S256" i="8" a="1"/>
  <c r="S256" i="8" s="1"/>
  <c r="S251" i="8" a="1"/>
  <c r="S251" i="8" s="1"/>
  <c r="S258" i="8" a="1"/>
  <c r="S258" i="8" s="1"/>
  <c r="S223" i="8" a="1"/>
  <c r="S223" i="8" s="1"/>
  <c r="S238" i="8" a="1"/>
  <c r="S238" i="8" s="1"/>
  <c r="J279" i="8" a="1"/>
  <c r="J279" i="8" s="1"/>
  <c r="J304" i="8" a="1"/>
  <c r="J304" i="8" s="1"/>
  <c r="J302" i="8" a="1"/>
  <c r="J302" i="8" s="1"/>
  <c r="J295" i="8" a="1"/>
  <c r="J295" i="8" s="1"/>
  <c r="J292" i="8" a="1"/>
  <c r="J292" i="8" s="1"/>
  <c r="J283" i="8" a="1"/>
  <c r="J283" i="8" s="1"/>
  <c r="F318" i="8" a="1"/>
  <c r="F318" i="8" s="1"/>
  <c r="R199" i="8" a="1"/>
  <c r="R199" i="8" s="1"/>
  <c r="R209" i="8" a="1"/>
  <c r="R209" i="8" s="1"/>
  <c r="S252" i="8" a="1"/>
  <c r="S252" i="8" s="1"/>
  <c r="S236" i="8" a="1"/>
  <c r="S236" i="8" s="1"/>
  <c r="S229" i="8" a="1"/>
  <c r="S229" i="8" s="1"/>
  <c r="S260" i="8" a="1"/>
  <c r="S260" i="8" s="1"/>
  <c r="S261" i="8" a="1"/>
  <c r="S261" i="8" s="1"/>
  <c r="S265" i="8" a="1"/>
  <c r="S265" i="8" s="1"/>
  <c r="J319" i="8" a="1"/>
  <c r="J319" i="8" s="1"/>
  <c r="J318" i="8" a="1"/>
  <c r="J318" i="8" s="1"/>
  <c r="J280" i="8" a="1"/>
  <c r="J280" i="8" s="1"/>
  <c r="J291" i="8" a="1"/>
  <c r="J291" i="8" s="1"/>
  <c r="J321" i="8" a="1"/>
  <c r="J321" i="8" s="1"/>
  <c r="J310" i="8" a="1"/>
  <c r="J310" i="8" s="1"/>
  <c r="F306" i="8" a="1"/>
  <c r="F306" i="8" s="1"/>
  <c r="F278" i="8" a="1"/>
  <c r="F278" i="8" s="1"/>
  <c r="R177" i="8" a="1"/>
  <c r="R177" i="8" s="1"/>
  <c r="R200" i="8" a="1"/>
  <c r="R200" i="8" s="1"/>
  <c r="S248" i="8" a="1"/>
  <c r="S248" i="8" s="1"/>
  <c r="S228" i="8" a="1"/>
  <c r="S228" i="8" s="1"/>
  <c r="S231" i="8" a="1"/>
  <c r="S231" i="8" s="1"/>
  <c r="S263" i="8" a="1"/>
  <c r="S263" i="8" s="1"/>
  <c r="S219" i="8" a="1"/>
  <c r="S219" i="8" s="1"/>
  <c r="S240" i="8" a="1"/>
  <c r="S240" i="8" s="1"/>
  <c r="J320" i="8" a="1"/>
  <c r="J320" i="8" s="1"/>
  <c r="J277" i="8" a="1"/>
  <c r="J277" i="8" s="1"/>
  <c r="J276" i="8" a="1"/>
  <c r="J276" i="8" s="1"/>
  <c r="J307" i="8" a="1"/>
  <c r="J307" i="8" s="1"/>
  <c r="J301" i="8" a="1"/>
  <c r="J301" i="8" s="1"/>
  <c r="J278" i="8" a="1"/>
  <c r="J278" i="8" s="1"/>
  <c r="F297" i="8" a="1"/>
  <c r="F297" i="8" s="1"/>
  <c r="F302" i="8" a="1"/>
  <c r="F302" i="8" s="1"/>
  <c r="S246" i="8" a="1"/>
  <c r="S246" i="8" s="1"/>
  <c r="S237" i="8" a="1"/>
  <c r="S237" i="8" s="1"/>
  <c r="S226" i="8" a="1"/>
  <c r="S226" i="8" s="1"/>
  <c r="S234" i="8" a="1"/>
  <c r="S234" i="8" s="1"/>
  <c r="S266" i="8" a="1"/>
  <c r="S266" i="8" s="1"/>
  <c r="J288" i="8" a="1"/>
  <c r="J288" i="8" s="1"/>
  <c r="J298" i="8" a="1"/>
  <c r="J298" i="8" s="1"/>
  <c r="J317" i="8" a="1"/>
  <c r="J317" i="8" s="1"/>
  <c r="J313" i="8" a="1"/>
  <c r="J313" i="8" s="1"/>
  <c r="J275" i="8" a="1"/>
  <c r="J275" i="8" s="1"/>
  <c r="F287" i="8" a="1"/>
  <c r="F287" i="8" s="1"/>
  <c r="S277" i="8" a="1"/>
  <c r="S277" i="8" s="1"/>
  <c r="S306" i="8" a="1"/>
  <c r="S306" i="8" s="1"/>
  <c r="S320" i="8" a="1"/>
  <c r="S320" i="8" s="1"/>
  <c r="S315" i="8" a="1"/>
  <c r="S315" i="8" s="1"/>
  <c r="L293" i="8" a="1"/>
  <c r="L293" i="8" s="1"/>
  <c r="B260" i="8" a="1"/>
  <c r="B260" i="8" s="1"/>
  <c r="B237" i="8" a="1"/>
  <c r="B237" i="8" s="1"/>
  <c r="B250" i="8" a="1"/>
  <c r="B250" i="8" s="1"/>
  <c r="S314" i="8" a="1"/>
  <c r="S314" i="8" s="1"/>
  <c r="S276" i="8" a="1"/>
  <c r="S276" i="8" s="1"/>
  <c r="S290" i="8" a="1"/>
  <c r="S290" i="8" s="1"/>
  <c r="S311" i="8" a="1"/>
  <c r="S311" i="8" s="1"/>
  <c r="S287" i="8" a="1"/>
  <c r="S287" i="8" s="1"/>
  <c r="B263" i="8" a="1"/>
  <c r="B263" i="8" s="1"/>
  <c r="B221" i="8" a="1"/>
  <c r="B221" i="8" s="1"/>
  <c r="L281" i="8" a="1"/>
  <c r="L281" i="8" s="1"/>
  <c r="B235" i="8" a="1"/>
  <c r="B235" i="8" s="1"/>
  <c r="P288" i="8" a="1"/>
  <c r="P288" i="8" s="1"/>
  <c r="P315" i="8" a="1"/>
  <c r="P315" i="8" s="1"/>
  <c r="P275" i="8" a="1"/>
  <c r="P275" i="8" s="1"/>
  <c r="P289" i="8" a="1"/>
  <c r="P289" i="8" s="1"/>
  <c r="P304" i="8" a="1"/>
  <c r="P304" i="8" s="1"/>
  <c r="P310" i="8" a="1"/>
  <c r="P310" i="8" s="1"/>
  <c r="P280" i="8" a="1"/>
  <c r="P280" i="8" s="1"/>
  <c r="R309" i="8" a="1"/>
  <c r="R309" i="8" s="1"/>
  <c r="H295" i="8" a="1"/>
  <c r="H295" i="8" s="1"/>
  <c r="Q291" i="8" a="1"/>
  <c r="Q291" i="8" s="1"/>
  <c r="Q278" i="8" a="1"/>
  <c r="Q278" i="8" s="1"/>
  <c r="Q286" i="8" a="1"/>
  <c r="Q286" i="8" s="1"/>
  <c r="H276" i="8" a="1"/>
  <c r="H276" i="8" s="1"/>
  <c r="H296" i="8" a="1"/>
  <c r="H296" i="8" s="1"/>
  <c r="H317" i="8" a="1"/>
  <c r="H317" i="8" s="1"/>
  <c r="H314" i="8" a="1"/>
  <c r="H314" i="8" s="1"/>
  <c r="H278" i="8" a="1"/>
  <c r="H278" i="8" s="1"/>
  <c r="H311" i="8" a="1"/>
  <c r="H311" i="8" s="1"/>
  <c r="H288" i="8" a="1"/>
  <c r="H288" i="8" s="1"/>
  <c r="H292" i="8" a="1"/>
  <c r="H292" i="8" s="1"/>
  <c r="H280" i="8" a="1"/>
  <c r="H280" i="8" s="1"/>
  <c r="H274" i="8" a="1"/>
  <c r="H274" i="8" s="1"/>
  <c r="H291" i="8" a="1"/>
  <c r="H291" i="8" s="1"/>
  <c r="H275" i="8" a="1"/>
  <c r="H275" i="8" s="1"/>
  <c r="H285" i="8" a="1"/>
  <c r="H285" i="8" s="1"/>
  <c r="H306" i="8" a="1"/>
  <c r="H306" i="8" s="1"/>
  <c r="H301" i="8" a="1"/>
  <c r="H301" i="8" s="1"/>
  <c r="H304" i="8" a="1"/>
  <c r="H304" i="8" s="1"/>
  <c r="H284" i="8" a="1"/>
  <c r="H284" i="8" s="1"/>
  <c r="H309" i="8" a="1"/>
  <c r="H309" i="8" s="1"/>
  <c r="H297" i="8" a="1"/>
  <c r="H297" i="8" s="1"/>
  <c r="H321" i="8" a="1"/>
  <c r="H321" i="8" s="1"/>
  <c r="H290" i="8" a="1"/>
  <c r="H290" i="8" s="1"/>
  <c r="H287" i="8" a="1"/>
  <c r="H287" i="8" s="1"/>
  <c r="H289" i="8" a="1"/>
  <c r="H289" i="8" s="1"/>
  <c r="H283" i="8" a="1"/>
  <c r="H283" i="8" s="1"/>
  <c r="H308" i="8" a="1"/>
  <c r="H308" i="8" s="1"/>
  <c r="H282" i="8" a="1"/>
  <c r="H282" i="8" s="1"/>
  <c r="H281" i="8" a="1"/>
  <c r="H281" i="8" s="1"/>
  <c r="H319" i="8" a="1"/>
  <c r="H319" i="8" s="1"/>
  <c r="H299" i="8" a="1"/>
  <c r="H299" i="8" s="1"/>
  <c r="H315" i="8" a="1"/>
  <c r="H315" i="8" s="1"/>
  <c r="H305" i="8" a="1"/>
  <c r="H305" i="8" s="1"/>
  <c r="H313" i="8" a="1"/>
  <c r="H313" i="8" s="1"/>
  <c r="H310" i="8" a="1"/>
  <c r="H310" i="8" s="1"/>
  <c r="H307" i="8" a="1"/>
  <c r="H307" i="8" s="1"/>
  <c r="H293" i="8" a="1"/>
  <c r="H293" i="8" s="1"/>
  <c r="H279" i="8" a="1"/>
  <c r="H279" i="8" s="1"/>
  <c r="K127" i="8" a="1"/>
  <c r="K127" i="8" s="1"/>
  <c r="K126" i="8" a="1"/>
  <c r="K126" i="8" s="1"/>
  <c r="K131" i="8" a="1"/>
  <c r="K131" i="8" s="1"/>
  <c r="K124" i="8" a="1"/>
  <c r="K124" i="8" s="1"/>
  <c r="K119" i="8" a="1"/>
  <c r="K119" i="8" s="1"/>
  <c r="K113" i="8" a="1"/>
  <c r="K113" i="8" s="1"/>
  <c r="K147" i="8" a="1"/>
  <c r="K147" i="8" s="1"/>
  <c r="K115" i="8" a="1"/>
  <c r="K115" i="8" s="1"/>
  <c r="K148" i="8" a="1"/>
  <c r="K148" i="8" s="1"/>
  <c r="K146" i="8" a="1"/>
  <c r="K146" i="8" s="1"/>
  <c r="K138" i="8" a="1"/>
  <c r="K138" i="8" s="1"/>
  <c r="K109" i="8" a="1"/>
  <c r="K109" i="8" s="1"/>
  <c r="K155" i="8" a="1"/>
  <c r="K155" i="8" s="1"/>
  <c r="K120" i="8" a="1"/>
  <c r="K120" i="8" s="1"/>
  <c r="K133" i="8" a="1"/>
  <c r="K133" i="8" s="1"/>
  <c r="B142" i="8" a="1"/>
  <c r="B142" i="8" s="1"/>
  <c r="B119" i="8" a="1"/>
  <c r="B119" i="8" s="1"/>
  <c r="B150" i="8" a="1"/>
  <c r="B150" i="8" s="1"/>
  <c r="B125" i="8" a="1"/>
  <c r="B125" i="8" s="1"/>
  <c r="B123" i="8" a="1"/>
  <c r="B123" i="8" s="1"/>
  <c r="B122" i="8" a="1"/>
  <c r="B122" i="8" s="1"/>
  <c r="B115" i="8" a="1"/>
  <c r="B115" i="8" s="1"/>
  <c r="B124" i="8" a="1"/>
  <c r="B124" i="8" s="1"/>
  <c r="B147" i="8" a="1"/>
  <c r="B147" i="8" s="1"/>
  <c r="B128" i="8" a="1"/>
  <c r="B128" i="8" s="1"/>
  <c r="B136" i="8" a="1"/>
  <c r="B136" i="8" s="1"/>
  <c r="B144" i="8" a="1"/>
  <c r="B144" i="8" s="1"/>
  <c r="B151" i="8" a="1"/>
  <c r="B151" i="8" s="1"/>
  <c r="B141" i="8" a="1"/>
  <c r="B141" i="8" s="1"/>
  <c r="B111" i="8" a="1"/>
  <c r="B111" i="8" s="1"/>
  <c r="B114" i="8" a="1"/>
  <c r="B114" i="8" s="1"/>
  <c r="B112" i="8" a="1"/>
  <c r="B112" i="8" s="1"/>
  <c r="B131" i="8" a="1"/>
  <c r="B131" i="8" s="1"/>
  <c r="B118" i="8" a="1"/>
  <c r="B118" i="8" s="1"/>
  <c r="B139" i="8" a="1"/>
  <c r="B139" i="8" s="1"/>
  <c r="B127" i="8" a="1"/>
  <c r="B127" i="8" s="1"/>
  <c r="B145" i="8" a="1"/>
  <c r="B145" i="8" s="1"/>
  <c r="B146" i="8" a="1"/>
  <c r="B146" i="8" s="1"/>
  <c r="B133" i="8" a="1"/>
  <c r="B133" i="8" s="1"/>
  <c r="B134" i="8" a="1"/>
  <c r="B134" i="8" s="1"/>
  <c r="B143" i="8" a="1"/>
  <c r="B143" i="8" s="1"/>
  <c r="B120" i="8" a="1"/>
  <c r="B120" i="8" s="1"/>
  <c r="B153" i="8" a="1"/>
  <c r="B153" i="8" s="1"/>
  <c r="B116" i="8" a="1"/>
  <c r="B116" i="8" s="1"/>
  <c r="B137" i="8" a="1"/>
  <c r="B137" i="8" s="1"/>
  <c r="B132" i="8" a="1"/>
  <c r="B132" i="8" s="1"/>
  <c r="B117" i="8" a="1"/>
  <c r="B117" i="8" s="1"/>
  <c r="B156" i="8" a="1"/>
  <c r="B156" i="8" s="1"/>
  <c r="B113" i="8" a="1"/>
  <c r="B113" i="8" s="1"/>
  <c r="B155" i="8" a="1"/>
  <c r="B155" i="8" s="1"/>
  <c r="B126" i="8" a="1"/>
  <c r="B126" i="8" s="1"/>
  <c r="E122" i="8" a="1"/>
  <c r="E122" i="8" s="1"/>
  <c r="E151" i="8" a="1"/>
  <c r="E151" i="8" s="1"/>
  <c r="E111" i="8" a="1"/>
  <c r="E111" i="8" s="1"/>
  <c r="E132" i="8" a="1"/>
  <c r="E132" i="8" s="1"/>
  <c r="E156" i="8" a="1"/>
  <c r="E156" i="8" s="1"/>
  <c r="E145" i="8" a="1"/>
  <c r="E145" i="8" s="1"/>
  <c r="E118" i="8" a="1"/>
  <c r="E118" i="8" s="1"/>
  <c r="E147" i="8" a="1"/>
  <c r="E147" i="8" s="1"/>
  <c r="E154" i="8" a="1"/>
  <c r="E154" i="8" s="1"/>
  <c r="E135" i="8" a="1"/>
  <c r="E135" i="8" s="1"/>
  <c r="E117" i="8" a="1"/>
  <c r="E117" i="8" s="1"/>
  <c r="E134" i="8" a="1"/>
  <c r="E134" i="8" s="1"/>
  <c r="E127" i="8" a="1"/>
  <c r="E127" i="8" s="1"/>
  <c r="E150" i="8" a="1"/>
  <c r="E150" i="8" s="1"/>
  <c r="E137" i="8" a="1"/>
  <c r="E137" i="8" s="1"/>
  <c r="E152" i="8" a="1"/>
  <c r="E152" i="8" s="1"/>
  <c r="E114" i="8" a="1"/>
  <c r="E114" i="8" s="1"/>
  <c r="E136" i="8" a="1"/>
  <c r="E136" i="8" s="1"/>
  <c r="E146" i="8" a="1"/>
  <c r="E146" i="8" s="1"/>
  <c r="E133" i="8" a="1"/>
  <c r="E133" i="8" s="1"/>
  <c r="E120" i="8" a="1"/>
  <c r="E120" i="8" s="1"/>
  <c r="E153" i="8" a="1"/>
  <c r="E153" i="8" s="1"/>
  <c r="E131" i="8" a="1"/>
  <c r="E131" i="8" s="1"/>
  <c r="E124" i="8" a="1"/>
  <c r="E124" i="8" s="1"/>
  <c r="E129" i="8" a="1"/>
  <c r="E129" i="8" s="1"/>
  <c r="E116" i="8" a="1"/>
  <c r="E116" i="8" s="1"/>
  <c r="E139" i="8" a="1"/>
  <c r="E139" i="8" s="1"/>
  <c r="E138" i="8" a="1"/>
  <c r="E138" i="8" s="1"/>
  <c r="E149" i="8" a="1"/>
  <c r="E149" i="8" s="1"/>
  <c r="E125" i="8" a="1"/>
  <c r="E125" i="8" s="1"/>
  <c r="E140" i="8" a="1"/>
  <c r="E140" i="8" s="1"/>
  <c r="E126" i="8" a="1"/>
  <c r="E126" i="8" s="1"/>
  <c r="E113" i="8" a="1"/>
  <c r="E113" i="8" s="1"/>
  <c r="E128" i="8" a="1"/>
  <c r="E128" i="8" s="1"/>
  <c r="E121" i="8" a="1"/>
  <c r="E121" i="8" s="1"/>
  <c r="E123" i="8" a="1"/>
  <c r="E123" i="8" s="1"/>
  <c r="P85" i="8" a="1"/>
  <c r="P85" i="8" s="1"/>
  <c r="P70" i="8" a="1"/>
  <c r="P70" i="8" s="1"/>
  <c r="P76" i="8" a="1"/>
  <c r="P76" i="8" s="1"/>
  <c r="P78" i="8" a="1"/>
  <c r="P78" i="8" s="1"/>
  <c r="R57" i="8" a="1"/>
  <c r="R57" i="8" s="1"/>
  <c r="R91" i="8" a="1"/>
  <c r="R91" i="8" s="1"/>
  <c r="R59" i="8" a="1"/>
  <c r="R59" i="8" s="1"/>
  <c r="R56" i="8" a="1"/>
  <c r="R56" i="8" s="1"/>
  <c r="R70" i="8" a="1"/>
  <c r="R70" i="8" s="1"/>
  <c r="R186" i="8" a="1"/>
  <c r="R186" i="8" s="1"/>
  <c r="R182" i="8" a="1"/>
  <c r="R182" i="8" s="1"/>
  <c r="R189" i="8" a="1"/>
  <c r="R189" i="8" s="1"/>
  <c r="R203" i="8" a="1"/>
  <c r="R203" i="8" s="1"/>
  <c r="R193" i="8" a="1"/>
  <c r="R193" i="8" s="1"/>
  <c r="R168" i="8" a="1"/>
  <c r="R168" i="8" s="1"/>
  <c r="R197" i="8" a="1"/>
  <c r="R197" i="8" s="1"/>
  <c r="R211" i="8" a="1"/>
  <c r="R211" i="8" s="1"/>
  <c r="R192" i="8" a="1"/>
  <c r="R192" i="8" s="1"/>
  <c r="R175" i="8" a="1"/>
  <c r="R175" i="8" s="1"/>
  <c r="R185" i="8" a="1"/>
  <c r="R185" i="8" s="1"/>
  <c r="R181" i="8" a="1"/>
  <c r="R181" i="8" s="1"/>
  <c r="R171" i="8" a="1"/>
  <c r="R171" i="8" s="1"/>
  <c r="R196" i="8" a="1"/>
  <c r="R196" i="8" s="1"/>
  <c r="R201" i="8" a="1"/>
  <c r="R201" i="8" s="1"/>
  <c r="R202" i="8" a="1"/>
  <c r="R202" i="8" s="1"/>
  <c r="R208" i="8" a="1"/>
  <c r="R208" i="8" s="1"/>
  <c r="R183" i="8" a="1"/>
  <c r="R183" i="8" s="1"/>
  <c r="R169" i="8" a="1"/>
  <c r="R169" i="8" s="1"/>
  <c r="R165" i="8" a="1"/>
  <c r="R165" i="8" s="1"/>
  <c r="R179" i="8" a="1"/>
  <c r="R179" i="8" s="1"/>
  <c r="R191" i="8" a="1"/>
  <c r="R191" i="8" s="1"/>
  <c r="R188" i="8" a="1"/>
  <c r="R188" i="8" s="1"/>
  <c r="R198" i="8" a="1"/>
  <c r="R198" i="8" s="1"/>
  <c r="R190" i="8" a="1"/>
  <c r="R190" i="8" s="1"/>
  <c r="R187" i="8" a="1"/>
  <c r="R187" i="8" s="1"/>
  <c r="R173" i="8" a="1"/>
  <c r="R173" i="8" s="1"/>
  <c r="R178" i="8" a="1"/>
  <c r="R178" i="8" s="1"/>
  <c r="R210" i="8" a="1"/>
  <c r="R210" i="8" s="1"/>
  <c r="R170" i="8" a="1"/>
  <c r="R170" i="8" s="1"/>
  <c r="R205" i="8" a="1"/>
  <c r="R205" i="8" s="1"/>
  <c r="R206" i="8" a="1"/>
  <c r="R206" i="8" s="1"/>
  <c r="R172" i="8" a="1"/>
  <c r="R172" i="8" s="1"/>
  <c r="R167" i="8" a="1"/>
  <c r="R167" i="8" s="1"/>
  <c r="R174" i="8" a="1"/>
  <c r="R174" i="8" s="1"/>
  <c r="R166" i="8" a="1"/>
  <c r="R166" i="8" s="1"/>
  <c r="F276" i="8" a="1"/>
  <c r="F276" i="8" s="1"/>
  <c r="F294" i="8" a="1"/>
  <c r="F294" i="8" s="1"/>
  <c r="F298" i="8" a="1"/>
  <c r="F298" i="8" s="1"/>
  <c r="F296" i="8" a="1"/>
  <c r="F296" i="8" s="1"/>
  <c r="F303" i="8" a="1"/>
  <c r="F303" i="8" s="1"/>
  <c r="F290" i="8" a="1"/>
  <c r="F290" i="8" s="1"/>
  <c r="F284" i="8" a="1"/>
  <c r="F284" i="8" s="1"/>
  <c r="F311" i="8" a="1"/>
  <c r="F311" i="8" s="1"/>
  <c r="F317" i="8" a="1"/>
  <c r="F317" i="8" s="1"/>
  <c r="F312" i="8" a="1"/>
  <c r="F312" i="8" s="1"/>
  <c r="F275" i="8" a="1"/>
  <c r="F275" i="8" s="1"/>
  <c r="F295" i="8" a="1"/>
  <c r="F295" i="8" s="1"/>
  <c r="F291" i="8" a="1"/>
  <c r="F291" i="8" s="1"/>
  <c r="F320" i="8" a="1"/>
  <c r="F320" i="8" s="1"/>
  <c r="F279" i="8" a="1"/>
  <c r="F279" i="8" s="1"/>
  <c r="F282" i="8" a="1"/>
  <c r="F282" i="8" s="1"/>
  <c r="F305" i="8" a="1"/>
  <c r="F305" i="8" s="1"/>
  <c r="F292" i="8" a="1"/>
  <c r="F292" i="8" s="1"/>
  <c r="F299" i="8" a="1"/>
  <c r="F299" i="8" s="1"/>
  <c r="F281" i="8" a="1"/>
  <c r="F281" i="8" s="1"/>
  <c r="F289" i="8" a="1"/>
  <c r="F289" i="8" s="1"/>
  <c r="F300" i="8" a="1"/>
  <c r="F300" i="8" s="1"/>
  <c r="F310" i="8" a="1"/>
  <c r="F310" i="8" s="1"/>
  <c r="F315" i="8" a="1"/>
  <c r="F315" i="8" s="1"/>
  <c r="F307" i="8" a="1"/>
  <c r="F307" i="8" s="1"/>
  <c r="F293" i="8" a="1"/>
  <c r="F293" i="8" s="1"/>
  <c r="F308" i="8" a="1"/>
  <c r="F308" i="8" s="1"/>
  <c r="F314" i="8" a="1"/>
  <c r="F314" i="8" s="1"/>
  <c r="F285" i="8" a="1"/>
  <c r="F285" i="8" s="1"/>
  <c r="F283" i="8" a="1"/>
  <c r="F283" i="8" s="1"/>
  <c r="F274" i="8" a="1"/>
  <c r="F274" i="8" s="1"/>
  <c r="F286" i="8" a="1"/>
  <c r="F286" i="8" s="1"/>
  <c r="F288" i="8" a="1"/>
  <c r="F288" i="8" s="1"/>
  <c r="F280" i="8" a="1"/>
  <c r="F280" i="8" s="1"/>
  <c r="F301" i="8" a="1"/>
  <c r="F301" i="8" s="1"/>
  <c r="F319" i="8" a="1"/>
  <c r="F319" i="8" s="1"/>
  <c r="I210" i="8" a="1"/>
  <c r="I210" i="8" s="1"/>
  <c r="I208" i="8" a="1"/>
  <c r="I208" i="8" s="1"/>
  <c r="I211" i="8" a="1"/>
  <c r="I211" i="8" s="1"/>
  <c r="I175" i="8" a="1"/>
  <c r="I175" i="8" s="1"/>
  <c r="I200" i="8" a="1"/>
  <c r="I200" i="8" s="1"/>
  <c r="I185" i="8" a="1"/>
  <c r="I185" i="8" s="1"/>
  <c r="I190" i="8" a="1"/>
  <c r="I190" i="8" s="1"/>
  <c r="I173" i="8" a="1"/>
  <c r="I173" i="8" s="1"/>
  <c r="I198" i="8" a="1"/>
  <c r="I198" i="8" s="1"/>
  <c r="I178" i="8" a="1"/>
  <c r="I178" i="8" s="1"/>
  <c r="I183" i="8" a="1"/>
  <c r="I183" i="8" s="1"/>
  <c r="I189" i="8" a="1"/>
  <c r="I189" i="8" s="1"/>
  <c r="I195" i="8" a="1"/>
  <c r="I195" i="8" s="1"/>
  <c r="I205" i="8" a="1"/>
  <c r="I205" i="8" s="1"/>
  <c r="I171" i="8" a="1"/>
  <c r="I171" i="8" s="1"/>
  <c r="I206" i="8" a="1"/>
  <c r="I206" i="8" s="1"/>
  <c r="I191" i="8" a="1"/>
  <c r="I191" i="8" s="1"/>
  <c r="I170" i="8" a="1"/>
  <c r="I170" i="8" s="1"/>
  <c r="I168" i="8" a="1"/>
  <c r="I168" i="8" s="1"/>
  <c r="I166" i="8" a="1"/>
  <c r="I166" i="8" s="1"/>
  <c r="I169" i="8" a="1"/>
  <c r="I169" i="8" s="1"/>
  <c r="I207" i="8" a="1"/>
  <c r="I207" i="8" s="1"/>
  <c r="I176" i="8" a="1"/>
  <c r="I176" i="8" s="1"/>
  <c r="I204" i="8" a="1"/>
  <c r="I204" i="8" s="1"/>
  <c r="I194" i="8" a="1"/>
  <c r="I194" i="8" s="1"/>
  <c r="I180" i="8" a="1"/>
  <c r="I180" i="8" s="1"/>
  <c r="I197" i="8" a="1"/>
  <c r="I197" i="8" s="1"/>
  <c r="I179" i="8" a="1"/>
  <c r="I179" i="8" s="1"/>
  <c r="I187" i="8" a="1"/>
  <c r="I187" i="8" s="1"/>
  <c r="I201" i="8" a="1"/>
  <c r="I201" i="8" s="1"/>
  <c r="O278" i="8" a="1"/>
  <c r="O278" i="8" s="1"/>
  <c r="O303" i="8" a="1"/>
  <c r="O303" i="8" s="1"/>
  <c r="O298" i="8" a="1"/>
  <c r="O298" i="8" s="1"/>
  <c r="O282" i="8" a="1"/>
  <c r="O282" i="8" s="1"/>
  <c r="O321" i="8" a="1"/>
  <c r="O321" i="8" s="1"/>
  <c r="O299" i="8" a="1"/>
  <c r="O299" i="8" s="1"/>
  <c r="O281" i="8" a="1"/>
  <c r="O281" i="8" s="1"/>
  <c r="O302" i="8" a="1"/>
  <c r="O302" i="8" s="1"/>
  <c r="O276" i="8" a="1"/>
  <c r="O276" i="8" s="1"/>
  <c r="O310" i="8" a="1"/>
  <c r="O310" i="8" s="1"/>
  <c r="O300" i="8" a="1"/>
  <c r="O300" i="8" s="1"/>
  <c r="O294" i="8" a="1"/>
  <c r="O294" i="8" s="1"/>
  <c r="O274" i="8" a="1"/>
  <c r="O274" i="8" s="1"/>
  <c r="O279" i="8" a="1"/>
  <c r="O279" i="8" s="1"/>
  <c r="O285" i="8" a="1"/>
  <c r="O285" i="8" s="1"/>
  <c r="O320" i="8" a="1"/>
  <c r="O320" i="8" s="1"/>
  <c r="O315" i="8" a="1"/>
  <c r="O315" i="8" s="1"/>
  <c r="O301" i="8" a="1"/>
  <c r="O301" i="8" s="1"/>
  <c r="O280" i="8" a="1"/>
  <c r="O280" i="8" s="1"/>
  <c r="O288" i="8" a="1"/>
  <c r="O288" i="8" s="1"/>
  <c r="O296" i="8" a="1"/>
  <c r="O296" i="8" s="1"/>
  <c r="O275" i="8" a="1"/>
  <c r="O275" i="8" s="1"/>
  <c r="O289" i="8" a="1"/>
  <c r="O289" i="8" s="1"/>
  <c r="O305" i="8" a="1"/>
  <c r="O305" i="8" s="1"/>
  <c r="O286" i="8" a="1"/>
  <c r="O286" i="8" s="1"/>
  <c r="O297" i="8" a="1"/>
  <c r="O297" i="8" s="1"/>
  <c r="O308" i="8" a="1"/>
  <c r="O308" i="8" s="1"/>
  <c r="O292" i="8" a="1"/>
  <c r="O292" i="8" s="1"/>
  <c r="O306" i="8" a="1"/>
  <c r="O306" i="8" s="1"/>
  <c r="O312" i="8" a="1"/>
  <c r="O312" i="8" s="1"/>
  <c r="O316" i="8" a="1"/>
  <c r="O316" i="8" s="1"/>
  <c r="O291" i="8" a="1"/>
  <c r="O291" i="8" s="1"/>
  <c r="O287" i="8" a="1"/>
  <c r="O287" i="8" s="1"/>
  <c r="O314" i="8" a="1"/>
  <c r="O314" i="8" s="1"/>
  <c r="O284" i="8" a="1"/>
  <c r="O284" i="8" s="1"/>
  <c r="O290" i="8" a="1"/>
  <c r="O290" i="8" s="1"/>
  <c r="E200" i="8" a="1"/>
  <c r="E200" i="8" s="1"/>
  <c r="E190" i="8" a="1"/>
  <c r="E190" i="8" s="1"/>
  <c r="E198" i="8" a="1"/>
  <c r="E198" i="8" s="1"/>
  <c r="E172" i="8" a="1"/>
  <c r="E172" i="8" s="1"/>
  <c r="E182" i="8" a="1"/>
  <c r="E182" i="8" s="1"/>
  <c r="E260" i="8" a="1"/>
  <c r="E260" i="8" s="1"/>
  <c r="E258" i="8" a="1"/>
  <c r="E258" i="8" s="1"/>
  <c r="E261" i="8" a="1"/>
  <c r="E261" i="8" s="1"/>
  <c r="E238" i="8" a="1"/>
  <c r="E238" i="8" s="1"/>
  <c r="G118" i="8" a="1"/>
  <c r="G118" i="8" s="1"/>
  <c r="G115" i="8" a="1"/>
  <c r="G115" i="8" s="1"/>
  <c r="G152" i="8" a="1"/>
  <c r="G152" i="8" s="1"/>
  <c r="G128" i="8" a="1"/>
  <c r="G128" i="8" s="1"/>
  <c r="G135" i="8" a="1"/>
  <c r="G135" i="8" s="1"/>
  <c r="E110" i="8" a="1"/>
  <c r="E110" i="8" s="1"/>
  <c r="E115" i="8" a="1"/>
  <c r="E115" i="8" s="1"/>
  <c r="H298" i="8" a="1"/>
  <c r="H298" i="8" s="1"/>
  <c r="O318" i="8" a="1"/>
  <c r="O318" i="8" s="1"/>
  <c r="O309" i="8" a="1"/>
  <c r="O309" i="8" s="1"/>
  <c r="H286" i="8" a="1"/>
  <c r="H286" i="8" s="1"/>
  <c r="O283" i="8" a="1"/>
  <c r="O283" i="8" s="1"/>
  <c r="O293" i="8" a="1"/>
  <c r="O293" i="8" s="1"/>
  <c r="K140" i="8" a="1"/>
  <c r="K140" i="8" s="1"/>
  <c r="K144" i="8" a="1"/>
  <c r="K144" i="8" s="1"/>
  <c r="E142" i="8" a="1"/>
  <c r="E142" i="8" s="1"/>
  <c r="H302" i="8" a="1"/>
  <c r="H302" i="8" s="1"/>
  <c r="H312" i="8" a="1"/>
  <c r="H312" i="8" s="1"/>
  <c r="O295" i="8" a="1"/>
  <c r="O295" i="8" s="1"/>
  <c r="K130" i="8" a="1"/>
  <c r="K130" i="8" s="1"/>
  <c r="K111" i="8" a="1"/>
  <c r="K111" i="8" s="1"/>
  <c r="K121" i="8" a="1"/>
  <c r="K121" i="8" s="1"/>
  <c r="E64" i="8" a="1"/>
  <c r="E64" i="8" s="1"/>
  <c r="E60" i="8" a="1"/>
  <c r="E60" i="8" s="1"/>
  <c r="E63" i="8" a="1"/>
  <c r="E63" i="8" s="1"/>
  <c r="E85" i="8" a="1"/>
  <c r="E85" i="8" s="1"/>
  <c r="E57" i="8" a="1"/>
  <c r="E57" i="8" s="1"/>
  <c r="E83" i="8" a="1"/>
  <c r="E83" i="8" s="1"/>
  <c r="M98" i="8" a="1"/>
  <c r="M98" i="8" s="1"/>
  <c r="M70" i="8" a="1"/>
  <c r="M70" i="8" s="1"/>
  <c r="M97" i="8" a="1"/>
  <c r="M97" i="8" s="1"/>
  <c r="M62" i="8" a="1"/>
  <c r="M62" i="8" s="1"/>
  <c r="M55" i="8" a="1"/>
  <c r="M55" i="8" s="1"/>
  <c r="M67" i="8" a="1"/>
  <c r="M67" i="8" s="1"/>
  <c r="G84" i="8" a="1"/>
  <c r="G84" i="8" s="1"/>
  <c r="G59" i="8" a="1"/>
  <c r="G59" i="8" s="1"/>
  <c r="G82" i="8" a="1"/>
  <c r="G82" i="8" s="1"/>
  <c r="G72" i="8" a="1"/>
  <c r="G72" i="8" s="1"/>
  <c r="G56" i="8" a="1"/>
  <c r="G56" i="8" s="1"/>
  <c r="G81" i="8" a="1"/>
  <c r="G81" i="8" s="1"/>
  <c r="G277" i="8" a="1"/>
  <c r="G277" i="8" s="1"/>
  <c r="G278" i="8" a="1"/>
  <c r="G278" i="8" s="1"/>
  <c r="G293" i="8" a="1"/>
  <c r="G293" i="8" s="1"/>
  <c r="G298" i="8" a="1"/>
  <c r="G298" i="8" s="1"/>
  <c r="G309" i="8" a="1"/>
  <c r="G309" i="8" s="1"/>
  <c r="G284" i="8" a="1"/>
  <c r="G284" i="8" s="1"/>
  <c r="M315" i="8" a="1"/>
  <c r="M315" i="8" s="1"/>
  <c r="M305" i="8" a="1"/>
  <c r="M305" i="8" s="1"/>
  <c r="M288" i="8" a="1"/>
  <c r="M288" i="8" s="1"/>
  <c r="M314" i="8" a="1"/>
  <c r="M314" i="8" s="1"/>
  <c r="M299" i="8" a="1"/>
  <c r="M299" i="8" s="1"/>
  <c r="M303" i="8" a="1"/>
  <c r="M303" i="8" s="1"/>
  <c r="P287" i="8" a="1"/>
  <c r="P287" i="8" s="1"/>
  <c r="P312" i="8" a="1"/>
  <c r="P312" i="8" s="1"/>
  <c r="P314" i="8" a="1"/>
  <c r="P314" i="8" s="1"/>
  <c r="E75" i="8" a="1"/>
  <c r="E75" i="8" s="1"/>
  <c r="E77" i="8" a="1"/>
  <c r="E77" i="8" s="1"/>
  <c r="E96" i="8" a="1"/>
  <c r="E96" i="8" s="1"/>
  <c r="E91" i="8" a="1"/>
  <c r="E91" i="8" s="1"/>
  <c r="E93" i="8" a="1"/>
  <c r="E93" i="8" s="1"/>
  <c r="E72" i="8" a="1"/>
  <c r="E72" i="8" s="1"/>
  <c r="M79" i="8" a="1"/>
  <c r="M79" i="8" s="1"/>
  <c r="M74" i="8" a="1"/>
  <c r="M74" i="8" s="1"/>
  <c r="M84" i="8" a="1"/>
  <c r="M84" i="8" s="1"/>
  <c r="M60" i="8" a="1"/>
  <c r="M60" i="8" s="1"/>
  <c r="M100" i="8" a="1"/>
  <c r="M100" i="8" s="1"/>
  <c r="M69" i="8" a="1"/>
  <c r="M69" i="8" s="1"/>
  <c r="G61" i="8" a="1"/>
  <c r="G61" i="8" s="1"/>
  <c r="G91" i="8" a="1"/>
  <c r="G91" i="8" s="1"/>
  <c r="G101" i="8" a="1"/>
  <c r="G101" i="8" s="1"/>
  <c r="G92" i="8" a="1"/>
  <c r="G92" i="8" s="1"/>
  <c r="G62" i="8" a="1"/>
  <c r="G62" i="8" s="1"/>
  <c r="G69" i="8" a="1"/>
  <c r="G69" i="8" s="1"/>
  <c r="G303" i="8" a="1"/>
  <c r="G303" i="8" s="1"/>
  <c r="G307" i="8" a="1"/>
  <c r="G307" i="8" s="1"/>
  <c r="G275" i="8" a="1"/>
  <c r="G275" i="8" s="1"/>
  <c r="G302" i="8" a="1"/>
  <c r="G302" i="8" s="1"/>
  <c r="G286" i="8" a="1"/>
  <c r="G286" i="8" s="1"/>
  <c r="G294" i="8" a="1"/>
  <c r="G294" i="8" s="1"/>
  <c r="M307" i="8" a="1"/>
  <c r="M307" i="8" s="1"/>
  <c r="M316" i="8" a="1"/>
  <c r="M316" i="8" s="1"/>
  <c r="M311" i="8" a="1"/>
  <c r="M311" i="8" s="1"/>
  <c r="M282" i="8" a="1"/>
  <c r="M282" i="8" s="1"/>
  <c r="M310" i="8" a="1"/>
  <c r="M310" i="8" s="1"/>
  <c r="M281" i="8" a="1"/>
  <c r="M281" i="8" s="1"/>
  <c r="P277" i="8" a="1"/>
  <c r="P277" i="8" s="1"/>
  <c r="P297" i="8" a="1"/>
  <c r="P297" i="8" s="1"/>
  <c r="P301" i="8" a="1"/>
  <c r="P301" i="8" s="1"/>
  <c r="E86" i="8" a="1"/>
  <c r="E86" i="8" s="1"/>
  <c r="E89" i="8" a="1"/>
  <c r="E89" i="8" s="1"/>
  <c r="E67" i="8" a="1"/>
  <c r="E67" i="8" s="1"/>
  <c r="E101" i="8" a="1"/>
  <c r="E101" i="8" s="1"/>
  <c r="E56" i="8" a="1"/>
  <c r="E56" i="8" s="1"/>
  <c r="E78" i="8" a="1"/>
  <c r="E78" i="8" s="1"/>
  <c r="M101" i="8" a="1"/>
  <c r="M101" i="8" s="1"/>
  <c r="M77" i="8" a="1"/>
  <c r="M77" i="8" s="1"/>
  <c r="M59" i="8" a="1"/>
  <c r="M59" i="8" s="1"/>
  <c r="M61" i="8" a="1"/>
  <c r="M61" i="8" s="1"/>
  <c r="M95" i="8" a="1"/>
  <c r="M95" i="8" s="1"/>
  <c r="M87" i="8" a="1"/>
  <c r="M87" i="8" s="1"/>
  <c r="G77" i="8" a="1"/>
  <c r="G77" i="8" s="1"/>
  <c r="G97" i="8" a="1"/>
  <c r="G97" i="8" s="1"/>
  <c r="G102" i="8" a="1"/>
  <c r="G102" i="8" s="1"/>
  <c r="G88" i="8" a="1"/>
  <c r="G88" i="8" s="1"/>
  <c r="G63" i="8" a="1"/>
  <c r="G63" i="8" s="1"/>
  <c r="G80" i="8" a="1"/>
  <c r="G80" i="8" s="1"/>
  <c r="G321" i="8" a="1"/>
  <c r="G321" i="8" s="1"/>
  <c r="G312" i="8" a="1"/>
  <c r="G312" i="8" s="1"/>
  <c r="G297" i="8" a="1"/>
  <c r="G297" i="8" s="1"/>
  <c r="G287" i="8" a="1"/>
  <c r="G287" i="8" s="1"/>
  <c r="G310" i="8" a="1"/>
  <c r="G310" i="8" s="1"/>
  <c r="G274" i="8" a="1"/>
  <c r="G274" i="8" s="1"/>
  <c r="M309" i="8" a="1"/>
  <c r="M309" i="8" s="1"/>
  <c r="M304" i="8" a="1"/>
  <c r="M304" i="8" s="1"/>
  <c r="M295" i="8" a="1"/>
  <c r="M295" i="8" s="1"/>
  <c r="M274" i="8" a="1"/>
  <c r="M274" i="8" s="1"/>
  <c r="M284" i="8" a="1"/>
  <c r="M284" i="8" s="1"/>
  <c r="M276" i="8" a="1"/>
  <c r="M276" i="8" s="1"/>
  <c r="P293" i="8" a="1"/>
  <c r="P293" i="8" s="1"/>
  <c r="P276" i="8" a="1"/>
  <c r="P276" i="8" s="1"/>
  <c r="P295" i="8" a="1"/>
  <c r="P295" i="8" s="1"/>
  <c r="E66" i="8" a="1"/>
  <c r="E66" i="8" s="1"/>
  <c r="E74" i="8" a="1"/>
  <c r="E74" i="8" s="1"/>
  <c r="E79" i="8" a="1"/>
  <c r="E79" i="8" s="1"/>
  <c r="E76" i="8" a="1"/>
  <c r="E76" i="8" s="1"/>
  <c r="E102" i="8" a="1"/>
  <c r="E102" i="8" s="1"/>
  <c r="E94" i="8" a="1"/>
  <c r="E94" i="8" s="1"/>
  <c r="M56" i="8" a="1"/>
  <c r="M56" i="8" s="1"/>
  <c r="M91" i="8" a="1"/>
  <c r="M91" i="8" s="1"/>
  <c r="M93" i="8" a="1"/>
  <c r="M93" i="8" s="1"/>
  <c r="M85" i="8" a="1"/>
  <c r="M85" i="8" s="1"/>
  <c r="M75" i="8" a="1"/>
  <c r="M75" i="8" s="1"/>
  <c r="M64" i="8" a="1"/>
  <c r="M64" i="8" s="1"/>
  <c r="G74" i="8" a="1"/>
  <c r="G74" i="8" s="1"/>
  <c r="G58" i="8" a="1"/>
  <c r="G58" i="8" s="1"/>
  <c r="G87" i="8" a="1"/>
  <c r="G87" i="8" s="1"/>
  <c r="G57" i="8" a="1"/>
  <c r="G57" i="8" s="1"/>
  <c r="G68" i="8" a="1"/>
  <c r="G68" i="8" s="1"/>
  <c r="G70" i="8" a="1"/>
  <c r="G70" i="8" s="1"/>
  <c r="G281" i="8" a="1"/>
  <c r="G281" i="8" s="1"/>
  <c r="G306" i="8" a="1"/>
  <c r="G306" i="8" s="1"/>
  <c r="G301" i="8" a="1"/>
  <c r="G301" i="8" s="1"/>
  <c r="G276" i="8" a="1"/>
  <c r="G276" i="8" s="1"/>
  <c r="G288" i="8" a="1"/>
  <c r="G288" i="8" s="1"/>
  <c r="G305" i="8" a="1"/>
  <c r="G305" i="8" s="1"/>
  <c r="M301" i="8" a="1"/>
  <c r="M301" i="8" s="1"/>
  <c r="M296" i="8" a="1"/>
  <c r="M296" i="8" s="1"/>
  <c r="M291" i="8" a="1"/>
  <c r="M291" i="8" s="1"/>
  <c r="M318" i="8" a="1"/>
  <c r="M318" i="8" s="1"/>
  <c r="M320" i="8" a="1"/>
  <c r="M320" i="8" s="1"/>
  <c r="M279" i="8" a="1"/>
  <c r="M279" i="8" s="1"/>
  <c r="M72" i="8" a="1"/>
  <c r="M72" i="8" s="1"/>
  <c r="M102" i="8" a="1"/>
  <c r="M102" i="8" s="1"/>
  <c r="M88" i="8" a="1"/>
  <c r="M88" i="8" s="1"/>
  <c r="M82" i="8" a="1"/>
  <c r="M82" i="8" s="1"/>
  <c r="M86" i="8" a="1"/>
  <c r="M86" i="8" s="1"/>
  <c r="M57" i="8" a="1"/>
  <c r="M57" i="8" s="1"/>
  <c r="G79" i="8" a="1"/>
  <c r="G79" i="8" s="1"/>
  <c r="G86" i="8" a="1"/>
  <c r="G86" i="8" s="1"/>
  <c r="G66" i="8" a="1"/>
  <c r="G66" i="8" s="1"/>
  <c r="G55" i="8" a="1"/>
  <c r="G55" i="8" s="1"/>
  <c r="G93" i="8" a="1"/>
  <c r="G93" i="8" s="1"/>
  <c r="G90" i="8" a="1"/>
  <c r="G90" i="8" s="1"/>
  <c r="G299" i="8" a="1"/>
  <c r="G299" i="8" s="1"/>
  <c r="G311" i="8" a="1"/>
  <c r="G311" i="8" s="1"/>
  <c r="G283" i="8" a="1"/>
  <c r="G283" i="8" s="1"/>
  <c r="G308" i="8" a="1"/>
  <c r="G308" i="8" s="1"/>
  <c r="G317" i="8" a="1"/>
  <c r="G317" i="8" s="1"/>
  <c r="G279" i="8" a="1"/>
  <c r="G279" i="8" s="1"/>
  <c r="M321" i="8" a="1"/>
  <c r="M321" i="8" s="1"/>
  <c r="M283" i="8" a="1"/>
  <c r="M283" i="8" s="1"/>
  <c r="M277" i="8" a="1"/>
  <c r="M277" i="8" s="1"/>
  <c r="M302" i="8" a="1"/>
  <c r="M302" i="8" s="1"/>
  <c r="M312" i="8" a="1"/>
  <c r="M312" i="8" s="1"/>
  <c r="M313" i="8" a="1"/>
  <c r="M313" i="8" s="1"/>
  <c r="E80" i="8" a="1"/>
  <c r="E80" i="8" s="1"/>
  <c r="E55" i="8" a="1"/>
  <c r="E55" i="8" s="1"/>
  <c r="E73" i="8" a="1"/>
  <c r="E73" i="8" s="1"/>
  <c r="E69" i="8" a="1"/>
  <c r="E69" i="8" s="1"/>
  <c r="E62" i="8" a="1"/>
  <c r="E62" i="8" s="1"/>
  <c r="M83" i="8" a="1"/>
  <c r="M83" i="8" s="1"/>
  <c r="M71" i="8" a="1"/>
  <c r="M71" i="8" s="1"/>
  <c r="M99" i="8" a="1"/>
  <c r="M99" i="8" s="1"/>
  <c r="M92" i="8" a="1"/>
  <c r="M92" i="8" s="1"/>
  <c r="M89" i="8" a="1"/>
  <c r="M89" i="8" s="1"/>
  <c r="G99" i="8" a="1"/>
  <c r="G99" i="8" s="1"/>
  <c r="G83" i="8" a="1"/>
  <c r="G83" i="8" s="1"/>
  <c r="G100" i="8" a="1"/>
  <c r="G100" i="8" s="1"/>
  <c r="G75" i="8" a="1"/>
  <c r="G75" i="8" s="1"/>
  <c r="G96" i="8" a="1"/>
  <c r="G96" i="8" s="1"/>
  <c r="G296" i="8" a="1"/>
  <c r="G296" i="8" s="1"/>
  <c r="G314" i="8" a="1"/>
  <c r="G314" i="8" s="1"/>
  <c r="G318" i="8" a="1"/>
  <c r="G318" i="8" s="1"/>
  <c r="G316" i="8" a="1"/>
  <c r="G316" i="8" s="1"/>
  <c r="G292" i="8" a="1"/>
  <c r="G292" i="8" s="1"/>
  <c r="M294" i="8" a="1"/>
  <c r="M294" i="8" s="1"/>
  <c r="M317" i="8" a="1"/>
  <c r="M317" i="8" s="1"/>
  <c r="M300" i="8" a="1"/>
  <c r="M300" i="8" s="1"/>
  <c r="M286" i="8" a="1"/>
  <c r="M286" i="8" s="1"/>
  <c r="M306" i="8" a="1"/>
  <c r="M306" i="8" s="1"/>
  <c r="R284" i="8" a="1"/>
  <c r="R284" i="8" s="1"/>
  <c r="Q296" i="8" a="1"/>
  <c r="Q296" i="8" s="1"/>
  <c r="L275" i="8" a="1"/>
  <c r="L275" i="8" s="1"/>
  <c r="P282" i="8" a="1"/>
  <c r="P282" i="8" s="1"/>
  <c r="P311" i="8" a="1"/>
  <c r="P311" i="8" s="1"/>
  <c r="P313" i="8" a="1"/>
  <c r="P313" i="8" s="1"/>
  <c r="P306" i="8" a="1"/>
  <c r="P306" i="8" s="1"/>
  <c r="P321" i="8" a="1"/>
  <c r="P321" i="8" s="1"/>
  <c r="B233" i="8" a="1"/>
  <c r="B233" i="8" s="1"/>
  <c r="B227" i="8" a="1"/>
  <c r="B227" i="8" s="1"/>
  <c r="Q288" i="8" a="1"/>
  <c r="Q288" i="8" s="1"/>
  <c r="L311" i="8" a="1"/>
  <c r="L311" i="8" s="1"/>
  <c r="P296" i="8" a="1"/>
  <c r="P296" i="8" s="1"/>
  <c r="P317" i="8" a="1"/>
  <c r="P317" i="8" s="1"/>
  <c r="P320" i="8" a="1"/>
  <c r="P320" i="8" s="1"/>
  <c r="P294" i="8" a="1"/>
  <c r="P294" i="8" s="1"/>
  <c r="P299" i="8" a="1"/>
  <c r="P299" i="8" s="1"/>
  <c r="B232" i="8" a="1"/>
  <c r="B232" i="8" s="1"/>
  <c r="B224" i="8" a="1"/>
  <c r="B224" i="8" s="1"/>
  <c r="C338" i="8" a="1"/>
  <c r="C338" i="8" s="1"/>
  <c r="Q305" i="8" a="1"/>
  <c r="Q305" i="8" s="1"/>
  <c r="P300" i="8" a="1"/>
  <c r="P300" i="8" s="1"/>
  <c r="P292" i="8" a="1"/>
  <c r="P292" i="8" s="1"/>
  <c r="P302" i="8" a="1"/>
  <c r="P302" i="8" s="1"/>
  <c r="P298" i="8" a="1"/>
  <c r="P298" i="8" s="1"/>
  <c r="P309" i="8" a="1"/>
  <c r="P309" i="8" s="1"/>
  <c r="P278" i="8" a="1"/>
  <c r="P278" i="8" s="1"/>
  <c r="B254" i="8" a="1"/>
  <c r="B254" i="8" s="1"/>
  <c r="B238" i="8" a="1"/>
  <c r="B238" i="8" s="1"/>
  <c r="Q302" i="8" a="1"/>
  <c r="Q302" i="8" s="1"/>
  <c r="Q307" i="8" a="1"/>
  <c r="Q307" i="8" s="1"/>
  <c r="P286" i="8" a="1"/>
  <c r="P286" i="8" s="1"/>
  <c r="P291" i="8" a="1"/>
  <c r="P291" i="8" s="1"/>
  <c r="P303" i="8" a="1"/>
  <c r="P303" i="8" s="1"/>
  <c r="P308" i="8" a="1"/>
  <c r="P308" i="8" s="1"/>
  <c r="P307" i="8" a="1"/>
  <c r="P307" i="8" s="1"/>
  <c r="P318" i="8" a="1"/>
  <c r="P318" i="8" s="1"/>
  <c r="B252" i="8" a="1"/>
  <c r="B252" i="8" s="1"/>
  <c r="B259" i="8" a="1"/>
  <c r="B259" i="8" s="1"/>
  <c r="Q289" i="8" a="1"/>
  <c r="Q289" i="8" s="1"/>
  <c r="Q281" i="8" a="1"/>
  <c r="Q281" i="8" s="1"/>
  <c r="Q299" i="8" a="1"/>
  <c r="Q299" i="8" s="1"/>
  <c r="Q68" i="8" a="1"/>
  <c r="Q68" i="8" s="1"/>
  <c r="Q79" i="8" a="1"/>
  <c r="Q79" i="8" s="1"/>
  <c r="Q85" i="8" a="1"/>
  <c r="Q85" i="8" s="1"/>
  <c r="Q71" i="8" a="1"/>
  <c r="Q71" i="8" s="1"/>
  <c r="Q78" i="8" a="1"/>
  <c r="Q78" i="8" s="1"/>
  <c r="Q81" i="8" a="1"/>
  <c r="Q81" i="8" s="1"/>
  <c r="G136" i="8" a="1"/>
  <c r="G136" i="8" s="1"/>
  <c r="G126" i="8" a="1"/>
  <c r="G126" i="8" s="1"/>
  <c r="G110" i="8" a="1"/>
  <c r="G110" i="8" s="1"/>
  <c r="G125" i="8" a="1"/>
  <c r="G125" i="8" s="1"/>
  <c r="G142" i="8" a="1"/>
  <c r="G142" i="8" s="1"/>
  <c r="G123" i="8" a="1"/>
  <c r="G123" i="8" s="1"/>
  <c r="J127" i="8" a="1"/>
  <c r="J127" i="8" s="1"/>
  <c r="J143" i="8" a="1"/>
  <c r="J143" i="8" s="1"/>
  <c r="J156" i="8" a="1"/>
  <c r="J156" i="8" s="1"/>
  <c r="J141" i="8" a="1"/>
  <c r="J141" i="8" s="1"/>
  <c r="J129" i="8" a="1"/>
  <c r="J129" i="8" s="1"/>
  <c r="J128" i="8" a="1"/>
  <c r="J128" i="8" s="1"/>
  <c r="E195" i="8" a="1"/>
  <c r="E195" i="8" s="1"/>
  <c r="E181" i="8" a="1"/>
  <c r="E181" i="8" s="1"/>
  <c r="E188" i="8" a="1"/>
  <c r="E188" i="8" s="1"/>
  <c r="E189" i="8" a="1"/>
  <c r="E189" i="8" s="1"/>
  <c r="E185" i="8" a="1"/>
  <c r="E185" i="8" s="1"/>
  <c r="E194" i="8" a="1"/>
  <c r="E194" i="8" s="1"/>
  <c r="N307" i="8" a="1"/>
  <c r="N307" i="8" s="1"/>
  <c r="N298" i="8" a="1"/>
  <c r="N298" i="8" s="1"/>
  <c r="N321" i="8" a="1"/>
  <c r="N321" i="8" s="1"/>
  <c r="N294" i="8" a="1"/>
  <c r="N294" i="8" s="1"/>
  <c r="N313" i="8" a="1"/>
  <c r="N313" i="8" s="1"/>
  <c r="N278" i="8" a="1"/>
  <c r="N278" i="8" s="1"/>
  <c r="Q304" i="8" a="1"/>
  <c r="Q304" i="8" s="1"/>
  <c r="Q276" i="8" a="1"/>
  <c r="Q276" i="8" s="1"/>
  <c r="Q314" i="8" a="1"/>
  <c r="Q314" i="8" s="1"/>
  <c r="Q287" i="8" a="1"/>
  <c r="Q287" i="8" s="1"/>
  <c r="Q293" i="8" a="1"/>
  <c r="Q293" i="8" s="1"/>
  <c r="L307" i="8" a="1"/>
  <c r="L307" i="8" s="1"/>
  <c r="L280" i="8" a="1"/>
  <c r="L280" i="8" s="1"/>
  <c r="L301" i="8" a="1"/>
  <c r="L301" i="8" s="1"/>
  <c r="L283" i="8" a="1"/>
  <c r="L283" i="8" s="1"/>
  <c r="L278" i="8" a="1"/>
  <c r="L278" i="8" s="1"/>
  <c r="P319" i="8" a="1"/>
  <c r="P319" i="8" s="1"/>
  <c r="R303" i="8" a="1"/>
  <c r="R303" i="8" s="1"/>
  <c r="G129" i="8" a="1"/>
  <c r="G129" i="8" s="1"/>
  <c r="G114" i="8" a="1"/>
  <c r="G114" i="8" s="1"/>
  <c r="G149" i="8" a="1"/>
  <c r="G149" i="8" s="1"/>
  <c r="G145" i="8" a="1"/>
  <c r="G145" i="8" s="1"/>
  <c r="G131" i="8" a="1"/>
  <c r="G131" i="8" s="1"/>
  <c r="G117" i="8" a="1"/>
  <c r="G117" i="8" s="1"/>
  <c r="J130" i="8" a="1"/>
  <c r="J130" i="8" s="1"/>
  <c r="J126" i="8" a="1"/>
  <c r="J126" i="8" s="1"/>
  <c r="J137" i="8" a="1"/>
  <c r="J137" i="8" s="1"/>
  <c r="J148" i="8" a="1"/>
  <c r="J148" i="8" s="1"/>
  <c r="J112" i="8" a="1"/>
  <c r="J112" i="8" s="1"/>
  <c r="J111" i="8" a="1"/>
  <c r="J111" i="8" s="1"/>
  <c r="E204" i="8" a="1"/>
  <c r="E204" i="8" s="1"/>
  <c r="E177" i="8" a="1"/>
  <c r="E177" i="8" s="1"/>
  <c r="E199" i="8" a="1"/>
  <c r="E199" i="8" s="1"/>
  <c r="E176" i="8" a="1"/>
  <c r="E176" i="8" s="1"/>
  <c r="E171" i="8" a="1"/>
  <c r="E171" i="8" s="1"/>
  <c r="E207" i="8" a="1"/>
  <c r="E207" i="8" s="1"/>
  <c r="N287" i="8" a="1"/>
  <c r="N287" i="8" s="1"/>
  <c r="N288" i="8" a="1"/>
  <c r="N288" i="8" s="1"/>
  <c r="N317" i="8" a="1"/>
  <c r="N317" i="8" s="1"/>
  <c r="N292" i="8" a="1"/>
  <c r="N292" i="8" s="1"/>
  <c r="N297" i="8" a="1"/>
  <c r="N297" i="8" s="1"/>
  <c r="N310" i="8" a="1"/>
  <c r="N310" i="8" s="1"/>
  <c r="Q283" i="8" a="1"/>
  <c r="Q283" i="8" s="1"/>
  <c r="Q301" i="8" a="1"/>
  <c r="Q301" i="8" s="1"/>
  <c r="Q313" i="8" a="1"/>
  <c r="Q313" i="8" s="1"/>
  <c r="Q312" i="8" a="1"/>
  <c r="Q312" i="8" s="1"/>
  <c r="L286" i="8" a="1"/>
  <c r="L286" i="8" s="1"/>
  <c r="L299" i="8" a="1"/>
  <c r="L299" i="8" s="1"/>
  <c r="L312" i="8" a="1"/>
  <c r="L312" i="8" s="1"/>
  <c r="L318" i="8" a="1"/>
  <c r="L318" i="8" s="1"/>
  <c r="L294" i="8" a="1"/>
  <c r="L294" i="8" s="1"/>
  <c r="L306" i="8" a="1"/>
  <c r="L306" i="8" s="1"/>
  <c r="R283" i="8" a="1"/>
  <c r="R283" i="8" s="1"/>
  <c r="Q90" i="8" a="1"/>
  <c r="Q90" i="8" s="1"/>
  <c r="Q58" i="8" a="1"/>
  <c r="Q58" i="8" s="1"/>
  <c r="Q59" i="8" a="1"/>
  <c r="Q59" i="8" s="1"/>
  <c r="Q82" i="8" a="1"/>
  <c r="Q82" i="8" s="1"/>
  <c r="Q91" i="8" a="1"/>
  <c r="Q91" i="8" s="1"/>
  <c r="Q80" i="8" a="1"/>
  <c r="Q80" i="8" s="1"/>
  <c r="G155" i="8" a="1"/>
  <c r="G155" i="8" s="1"/>
  <c r="G143" i="8" a="1"/>
  <c r="G143" i="8" s="1"/>
  <c r="G112" i="8" a="1"/>
  <c r="G112" i="8" s="1"/>
  <c r="G124" i="8" a="1"/>
  <c r="G124" i="8" s="1"/>
  <c r="G141" i="8" a="1"/>
  <c r="G141" i="8" s="1"/>
  <c r="G111" i="8" a="1"/>
  <c r="G111" i="8" s="1"/>
  <c r="J125" i="8" a="1"/>
  <c r="J125" i="8" s="1"/>
  <c r="J114" i="8" a="1"/>
  <c r="J114" i="8" s="1"/>
  <c r="J140" i="8" a="1"/>
  <c r="J140" i="8" s="1"/>
  <c r="J121" i="8" a="1"/>
  <c r="J121" i="8" s="1"/>
  <c r="J144" i="8" a="1"/>
  <c r="J144" i="8" s="1"/>
  <c r="J147" i="8" a="1"/>
  <c r="J147" i="8" s="1"/>
  <c r="E167" i="8" a="1"/>
  <c r="E167" i="8" s="1"/>
  <c r="E169" i="8" a="1"/>
  <c r="E169" i="8" s="1"/>
  <c r="E174" i="8" a="1"/>
  <c r="E174" i="8" s="1"/>
  <c r="E197" i="8" a="1"/>
  <c r="E197" i="8" s="1"/>
  <c r="E211" i="8" a="1"/>
  <c r="E211" i="8" s="1"/>
  <c r="E179" i="8" a="1"/>
  <c r="E179" i="8" s="1"/>
  <c r="N299" i="8" a="1"/>
  <c r="N299" i="8" s="1"/>
  <c r="N280" i="8" a="1"/>
  <c r="N280" i="8" s="1"/>
  <c r="N300" i="8" a="1"/>
  <c r="N300" i="8" s="1"/>
  <c r="N282" i="8" a="1"/>
  <c r="N282" i="8" s="1"/>
  <c r="N277" i="8" a="1"/>
  <c r="N277" i="8" s="1"/>
  <c r="N296" i="8" a="1"/>
  <c r="N296" i="8" s="1"/>
  <c r="Q321" i="8" a="1"/>
  <c r="Q321" i="8" s="1"/>
  <c r="Q318" i="8" a="1"/>
  <c r="Q318" i="8" s="1"/>
  <c r="Q310" i="8" a="1"/>
  <c r="Q310" i="8" s="1"/>
  <c r="Q298" i="8" a="1"/>
  <c r="Q298" i="8" s="1"/>
  <c r="L284" i="8" a="1"/>
  <c r="L284" i="8" s="1"/>
  <c r="L319" i="8" a="1"/>
  <c r="L319" i="8" s="1"/>
  <c r="L292" i="8" a="1"/>
  <c r="L292" i="8" s="1"/>
  <c r="L290" i="8" a="1"/>
  <c r="L290" i="8" s="1"/>
  <c r="L297" i="8" a="1"/>
  <c r="L297" i="8" s="1"/>
  <c r="L291" i="8" a="1"/>
  <c r="L291" i="8" s="1"/>
  <c r="Q72" i="8" a="1"/>
  <c r="Q72" i="8" s="1"/>
  <c r="Q70" i="8" a="1"/>
  <c r="Q70" i="8" s="1"/>
  <c r="Q57" i="8" a="1"/>
  <c r="Q57" i="8" s="1"/>
  <c r="Q64" i="8" a="1"/>
  <c r="Q64" i="8" s="1"/>
  <c r="Q74" i="8" a="1"/>
  <c r="Q74" i="8" s="1"/>
  <c r="Q63" i="8" a="1"/>
  <c r="Q63" i="8" s="1"/>
  <c r="G151" i="8" a="1"/>
  <c r="G151" i="8" s="1"/>
  <c r="G132" i="8" a="1"/>
  <c r="G132" i="8" s="1"/>
  <c r="G150" i="8" a="1"/>
  <c r="G150" i="8" s="1"/>
  <c r="G139" i="8" a="1"/>
  <c r="G139" i="8" s="1"/>
  <c r="G120" i="8" a="1"/>
  <c r="G120" i="8" s="1"/>
  <c r="G137" i="8" a="1"/>
  <c r="G137" i="8" s="1"/>
  <c r="J118" i="8" a="1"/>
  <c r="J118" i="8" s="1"/>
  <c r="J134" i="8" a="1"/>
  <c r="J134" i="8" s="1"/>
  <c r="J146" i="8" a="1"/>
  <c r="J146" i="8" s="1"/>
  <c r="J115" i="8" a="1"/>
  <c r="J115" i="8" s="1"/>
  <c r="J136" i="8" a="1"/>
  <c r="J136" i="8" s="1"/>
  <c r="J150" i="8" a="1"/>
  <c r="J150" i="8" s="1"/>
  <c r="E183" i="8" a="1"/>
  <c r="E183" i="8" s="1"/>
  <c r="E210" i="8" a="1"/>
  <c r="E210" i="8" s="1"/>
  <c r="E203" i="8" a="1"/>
  <c r="E203" i="8" s="1"/>
  <c r="E165" i="8" a="1"/>
  <c r="E165" i="8" s="1"/>
  <c r="E186" i="8" a="1"/>
  <c r="E186" i="8" s="1"/>
  <c r="E187" i="8" a="1"/>
  <c r="E187" i="8" s="1"/>
  <c r="N283" i="8" a="1"/>
  <c r="N283" i="8" s="1"/>
  <c r="N309" i="8" a="1"/>
  <c r="N309" i="8" s="1"/>
  <c r="N285" i="8" a="1"/>
  <c r="N285" i="8" s="1"/>
  <c r="N312" i="8" a="1"/>
  <c r="N312" i="8" s="1"/>
  <c r="N316" i="8" a="1"/>
  <c r="N316" i="8" s="1"/>
  <c r="N289" i="8" a="1"/>
  <c r="N289" i="8" s="1"/>
  <c r="Q292" i="8" a="1"/>
  <c r="Q292" i="8" s="1"/>
  <c r="Q315" i="8" a="1"/>
  <c r="Q315" i="8" s="1"/>
  <c r="Q316" i="8" a="1"/>
  <c r="Q316" i="8" s="1"/>
  <c r="Q290" i="8" a="1"/>
  <c r="Q290" i="8" s="1"/>
  <c r="L317" i="8" a="1"/>
  <c r="L317" i="8" s="1"/>
  <c r="L305" i="8" a="1"/>
  <c r="L305" i="8" s="1"/>
  <c r="L302" i="8" a="1"/>
  <c r="L302" i="8" s="1"/>
  <c r="L313" i="8" a="1"/>
  <c r="L313" i="8" s="1"/>
  <c r="L296" i="8" a="1"/>
  <c r="L296" i="8" s="1"/>
  <c r="L316" i="8" a="1"/>
  <c r="L316" i="8" s="1"/>
  <c r="P290" i="8" a="1"/>
  <c r="P290" i="8" s="1"/>
  <c r="P305" i="8" a="1"/>
  <c r="P305" i="8" s="1"/>
  <c r="R280" i="8" a="1"/>
  <c r="R280" i="8" s="1"/>
  <c r="G154" i="8" a="1"/>
  <c r="G154" i="8" s="1"/>
  <c r="G130" i="8" a="1"/>
  <c r="G130" i="8" s="1"/>
  <c r="G113" i="8" a="1"/>
  <c r="G113" i="8" s="1"/>
  <c r="G144" i="8" a="1"/>
  <c r="G144" i="8" s="1"/>
  <c r="G119" i="8" a="1"/>
  <c r="G119" i="8" s="1"/>
  <c r="G116" i="8" a="1"/>
  <c r="G116" i="8" s="1"/>
  <c r="J110" i="8" a="1"/>
  <c r="J110" i="8" s="1"/>
  <c r="J131" i="8" a="1"/>
  <c r="J131" i="8" s="1"/>
  <c r="J132" i="8" a="1"/>
  <c r="J132" i="8" s="1"/>
  <c r="J153" i="8" a="1"/>
  <c r="J153" i="8" s="1"/>
  <c r="J142" i="8" a="1"/>
  <c r="J142" i="8" s="1"/>
  <c r="J139" i="8" a="1"/>
  <c r="J139" i="8" s="1"/>
  <c r="E196" i="8" a="1"/>
  <c r="E196" i="8" s="1"/>
  <c r="E192" i="8" a="1"/>
  <c r="E192" i="8" s="1"/>
  <c r="E206" i="8" a="1"/>
  <c r="E206" i="8" s="1"/>
  <c r="E180" i="8" a="1"/>
  <c r="E180" i="8" s="1"/>
  <c r="E166" i="8" a="1"/>
  <c r="E166" i="8" s="1"/>
  <c r="E193" i="8" a="1"/>
  <c r="E193" i="8" s="1"/>
  <c r="N295" i="8" a="1"/>
  <c r="N295" i="8" s="1"/>
  <c r="N276" i="8" a="1"/>
  <c r="N276" i="8" s="1"/>
  <c r="N314" i="8" a="1"/>
  <c r="N314" i="8" s="1"/>
  <c r="N315" i="8" a="1"/>
  <c r="N315" i="8" s="1"/>
  <c r="N301" i="8" a="1"/>
  <c r="N301" i="8" s="1"/>
  <c r="N281" i="8" a="1"/>
  <c r="N281" i="8" s="1"/>
  <c r="Q311" i="8" a="1"/>
  <c r="Q311" i="8" s="1"/>
  <c r="Q320" i="8" a="1"/>
  <c r="Q320" i="8" s="1"/>
  <c r="Q300" i="8" a="1"/>
  <c r="Q300" i="8" s="1"/>
  <c r="Q309" i="8" a="1"/>
  <c r="Q309" i="8" s="1"/>
  <c r="L285" i="8" a="1"/>
  <c r="L285" i="8" s="1"/>
  <c r="L288" i="8" a="1"/>
  <c r="L288" i="8" s="1"/>
  <c r="L304" i="8" a="1"/>
  <c r="L304" i="8" s="1"/>
  <c r="L309" i="8" a="1"/>
  <c r="L309" i="8" s="1"/>
  <c r="L277" i="8" a="1"/>
  <c r="L277" i="8" s="1"/>
  <c r="L279" i="8" a="1"/>
  <c r="L279" i="8" s="1"/>
  <c r="G109" i="8" a="1"/>
  <c r="G109" i="8" s="1"/>
  <c r="G133" i="8" a="1"/>
  <c r="G133" i="8" s="1"/>
  <c r="G156" i="8" a="1"/>
  <c r="G156" i="8" s="1"/>
  <c r="G147" i="8" a="1"/>
  <c r="G147" i="8" s="1"/>
  <c r="G122" i="8" a="1"/>
  <c r="G122" i="8" s="1"/>
  <c r="G140" i="8" a="1"/>
  <c r="G140" i="8" s="1"/>
  <c r="J113" i="8" a="1"/>
  <c r="J113" i="8" s="1"/>
  <c r="J122" i="8" a="1"/>
  <c r="J122" i="8" s="1"/>
  <c r="J145" i="8" a="1"/>
  <c r="J145" i="8" s="1"/>
  <c r="J120" i="8" a="1"/>
  <c r="J120" i="8" s="1"/>
  <c r="J109" i="8" a="1"/>
  <c r="J109" i="8" s="1"/>
  <c r="J116" i="8" a="1"/>
  <c r="J116" i="8" s="1"/>
  <c r="E175" i="8" a="1"/>
  <c r="E175" i="8" s="1"/>
  <c r="E173" i="8" a="1"/>
  <c r="E173" i="8" s="1"/>
  <c r="E170" i="8" a="1"/>
  <c r="E170" i="8" s="1"/>
  <c r="E178" i="8" a="1"/>
  <c r="E178" i="8" s="1"/>
  <c r="E209" i="8" a="1"/>
  <c r="E209" i="8" s="1"/>
  <c r="E202" i="8" a="1"/>
  <c r="E202" i="8" s="1"/>
  <c r="N291" i="8" a="1"/>
  <c r="N291" i="8" s="1"/>
  <c r="N306" i="8" a="1"/>
  <c r="N306" i="8" s="1"/>
  <c r="N284" i="8" a="1"/>
  <c r="N284" i="8" s="1"/>
  <c r="N308" i="8" a="1"/>
  <c r="N308" i="8" s="1"/>
  <c r="N293" i="8" a="1"/>
  <c r="N293" i="8" s="1"/>
  <c r="N274" i="8" a="1"/>
  <c r="N274" i="8" s="1"/>
  <c r="L295" i="8" a="1"/>
  <c r="L295" i="8" s="1"/>
  <c r="L321" i="8" a="1"/>
  <c r="L321" i="8" s="1"/>
  <c r="L308" i="8" a="1"/>
  <c r="L308" i="8" s="1"/>
  <c r="L298" i="8" a="1"/>
  <c r="L298" i="8" s="1"/>
  <c r="L282" i="8" a="1"/>
  <c r="L282" i="8" s="1"/>
  <c r="L315" i="8" a="1"/>
  <c r="L315" i="8" s="1"/>
  <c r="Q96" i="8" a="1"/>
  <c r="Q96" i="8" s="1"/>
  <c r="Q93" i="8" a="1"/>
  <c r="Q93" i="8" s="1"/>
  <c r="Q88" i="8" a="1"/>
  <c r="Q88" i="8" s="1"/>
  <c r="Q75" i="8" a="1"/>
  <c r="Q75" i="8" s="1"/>
  <c r="Q67" i="8" a="1"/>
  <c r="Q67" i="8" s="1"/>
  <c r="G153" i="8" a="1"/>
  <c r="G153" i="8" s="1"/>
  <c r="G134" i="8" a="1"/>
  <c r="G134" i="8" s="1"/>
  <c r="G148" i="8" a="1"/>
  <c r="G148" i="8" s="1"/>
  <c r="G146" i="8" a="1"/>
  <c r="G146" i="8" s="1"/>
  <c r="G127" i="8" a="1"/>
  <c r="G127" i="8" s="1"/>
  <c r="J152" i="8" a="1"/>
  <c r="J152" i="8" s="1"/>
  <c r="J133" i="8" a="1"/>
  <c r="J133" i="8" s="1"/>
  <c r="J155" i="8" a="1"/>
  <c r="J155" i="8" s="1"/>
  <c r="J149" i="8" a="1"/>
  <c r="J149" i="8" s="1"/>
  <c r="J119" i="8" a="1"/>
  <c r="J119" i="8" s="1"/>
  <c r="E191" i="8" a="1"/>
  <c r="E191" i="8" s="1"/>
  <c r="E168" i="8" a="1"/>
  <c r="E168" i="8" s="1"/>
  <c r="E184" i="8" a="1"/>
  <c r="E184" i="8" s="1"/>
  <c r="E201" i="8" a="1"/>
  <c r="E201" i="8" s="1"/>
  <c r="E208" i="8" a="1"/>
  <c r="E208" i="8" s="1"/>
  <c r="N303" i="8" a="1"/>
  <c r="N303" i="8" s="1"/>
  <c r="N279" i="8" a="1"/>
  <c r="N279" i="8" s="1"/>
  <c r="N304" i="8" a="1"/>
  <c r="N304" i="8" s="1"/>
  <c r="N311" i="8" a="1"/>
  <c r="N311" i="8" s="1"/>
  <c r="N319" i="8" a="1"/>
  <c r="N319" i="8" s="1"/>
  <c r="Q303" i="8" a="1"/>
  <c r="Q303" i="8" s="1"/>
  <c r="Q308" i="8" a="1"/>
  <c r="Q308" i="8" s="1"/>
  <c r="Q277" i="8" a="1"/>
  <c r="Q277" i="8" s="1"/>
  <c r="Q282" i="8" a="1"/>
  <c r="Q282" i="8" s="1"/>
  <c r="Q275" i="8" a="1"/>
  <c r="Q275" i="8" s="1"/>
  <c r="L287" i="8" a="1"/>
  <c r="L287" i="8" s="1"/>
  <c r="L289" i="8" a="1"/>
  <c r="L289" i="8" s="1"/>
  <c r="L310" i="8" a="1"/>
  <c r="L310" i="8" s="1"/>
  <c r="L276" i="8" a="1"/>
  <c r="L276" i="8" s="1"/>
  <c r="L320" i="8" a="1"/>
  <c r="L320" i="8" s="1"/>
  <c r="L274" i="8" a="1"/>
  <c r="L274" i="8" s="1"/>
  <c r="R314" i="8" a="1"/>
  <c r="R314" i="8" s="1"/>
  <c r="R277" i="8" a="1"/>
  <c r="R277" i="8" s="1"/>
  <c r="R318" i="8" a="1"/>
  <c r="R318" i="8" s="1"/>
  <c r="R307" i="8" a="1"/>
  <c r="R307" i="8" s="1"/>
  <c r="R276" i="8" a="1"/>
  <c r="R276" i="8" s="1"/>
  <c r="J89" i="8" a="1"/>
  <c r="J89" i="8" s="1"/>
  <c r="B242" i="8" a="1"/>
  <c r="B242" i="8" s="1"/>
  <c r="B247" i="8" a="1"/>
  <c r="B247" i="8" s="1"/>
  <c r="B248" i="8" a="1"/>
  <c r="B248" i="8" s="1"/>
  <c r="B236" i="8" a="1"/>
  <c r="B236" i="8" s="1"/>
  <c r="S291" i="8" a="1"/>
  <c r="S291" i="8" s="1"/>
  <c r="S274" i="8" a="1"/>
  <c r="S274" i="8" s="1"/>
  <c r="S296" i="8" a="1"/>
  <c r="S296" i="8" s="1"/>
  <c r="S307" i="8" a="1"/>
  <c r="S307" i="8" s="1"/>
  <c r="S318" i="8" a="1"/>
  <c r="S318" i="8" s="1"/>
  <c r="S304" i="8" a="1"/>
  <c r="S304" i="8" s="1"/>
  <c r="Q294" i="8" a="1"/>
  <c r="Q294" i="8" s="1"/>
  <c r="Q279" i="8" a="1"/>
  <c r="Q279" i="8" s="1"/>
  <c r="Q297" i="8" a="1"/>
  <c r="Q297" i="8" s="1"/>
  <c r="Q306" i="8" a="1"/>
  <c r="Q306" i="8" s="1"/>
  <c r="Q319" i="8" a="1"/>
  <c r="Q319" i="8" s="1"/>
  <c r="Q274" i="8" a="1"/>
  <c r="Q274" i="8" s="1"/>
  <c r="R289" i="8" a="1"/>
  <c r="R289" i="8" s="1"/>
  <c r="R292" i="8" a="1"/>
  <c r="R292" i="8" s="1"/>
  <c r="R296" i="8" a="1"/>
  <c r="R296" i="8" s="1"/>
  <c r="R294" i="8" a="1"/>
  <c r="R294" i="8" s="1"/>
  <c r="J90" i="8" a="1"/>
  <c r="J90" i="8" s="1"/>
  <c r="B251" i="8" a="1"/>
  <c r="B251" i="8" s="1"/>
  <c r="B230" i="8" a="1"/>
  <c r="B230" i="8" s="1"/>
  <c r="B266" i="8" a="1"/>
  <c r="B266" i="8" s="1"/>
  <c r="R319" i="8" a="1"/>
  <c r="R319" i="8" s="1"/>
  <c r="R282" i="8" a="1"/>
  <c r="R282" i="8" s="1"/>
  <c r="R311" i="8" a="1"/>
  <c r="R311" i="8" s="1"/>
  <c r="R279" i="8" a="1"/>
  <c r="R279" i="8" s="1"/>
  <c r="B241" i="8" a="1"/>
  <c r="B241" i="8" s="1"/>
  <c r="B240" i="8" a="1"/>
  <c r="B240" i="8" s="1"/>
  <c r="B228" i="8" a="1"/>
  <c r="B228" i="8" s="1"/>
  <c r="B258" i="8" a="1"/>
  <c r="B258" i="8" s="1"/>
  <c r="B256" i="8" a="1"/>
  <c r="B256" i="8" s="1"/>
  <c r="B249" i="8" a="1"/>
  <c r="B249" i="8" s="1"/>
  <c r="B220" i="8" a="1"/>
  <c r="B220" i="8" s="1"/>
  <c r="B246" i="8" a="1"/>
  <c r="B246" i="8" s="1"/>
  <c r="B239" i="8" a="1"/>
  <c r="B239" i="8" s="1"/>
  <c r="B222" i="8" a="1"/>
  <c r="B222" i="8" s="1"/>
  <c r="B244" i="8" a="1"/>
  <c r="B244" i="8" s="1"/>
  <c r="B225" i="8" a="1"/>
  <c r="B225" i="8" s="1"/>
  <c r="R317" i="8" a="1"/>
  <c r="R317" i="8" s="1"/>
  <c r="R312" i="8" a="1"/>
  <c r="R312" i="8" s="1"/>
  <c r="R295" i="8" a="1"/>
  <c r="R295" i="8" s="1"/>
  <c r="R315" i="8" a="1"/>
  <c r="R315" i="8" s="1"/>
  <c r="R313" i="8" a="1"/>
  <c r="R313" i="8" s="1"/>
  <c r="R299" i="8" a="1"/>
  <c r="R299" i="8" s="1"/>
  <c r="R278" i="8" a="1"/>
  <c r="R278" i="8" s="1"/>
  <c r="R302" i="8" a="1"/>
  <c r="R302" i="8" s="1"/>
  <c r="B261" i="8" a="1"/>
  <c r="B261" i="8" s="1"/>
  <c r="B219" i="8" a="1"/>
  <c r="B219" i="8" s="1"/>
  <c r="B257" i="8" a="1"/>
  <c r="B257" i="8" s="1"/>
  <c r="B229" i="8" a="1"/>
  <c r="B229" i="8" s="1"/>
  <c r="S279" i="8" a="1"/>
  <c r="S279" i="8" s="1"/>
  <c r="S312" i="8" a="1"/>
  <c r="S312" i="8" s="1"/>
  <c r="S308" i="8" a="1"/>
  <c r="S308" i="8" s="1"/>
  <c r="S302" i="8" a="1"/>
  <c r="S302" i="8" s="1"/>
  <c r="S278" i="8" a="1"/>
  <c r="S278" i="8" s="1"/>
  <c r="Q285" i="8" a="1"/>
  <c r="Q285" i="8" s="1"/>
  <c r="Q295" i="8" a="1"/>
  <c r="Q295" i="8" s="1"/>
  <c r="Q317" i="8" a="1"/>
  <c r="Q317" i="8" s="1"/>
  <c r="Q284" i="8" a="1"/>
  <c r="Q284" i="8" s="1"/>
  <c r="Q280" i="8" a="1"/>
  <c r="Q280" i="8" s="1"/>
  <c r="R297" i="8" a="1"/>
  <c r="R297" i="8" s="1"/>
  <c r="R293" i="8" a="1"/>
  <c r="R293" i="8" s="1"/>
  <c r="R290" i="8" a="1"/>
  <c r="R290" i="8" s="1"/>
  <c r="R310" i="8" a="1"/>
  <c r="R310" i="8" s="1"/>
  <c r="R316" i="8" a="1"/>
  <c r="R316" i="8" s="1"/>
  <c r="J102" i="8" a="1"/>
  <c r="J102" i="8" s="1"/>
  <c r="B265" i="8" a="1"/>
  <c r="B265" i="8" s="1"/>
  <c r="B226" i="8" a="1"/>
  <c r="B226" i="8" s="1"/>
  <c r="B234" i="8" a="1"/>
  <c r="B234" i="8" s="1"/>
  <c r="R308" i="8" a="1"/>
  <c r="R308" i="8" s="1"/>
  <c r="R285" i="8" a="1"/>
  <c r="R285" i="8" s="1"/>
  <c r="R286" i="8" a="1"/>
  <c r="R286" i="8" s="1"/>
  <c r="R291" i="8" a="1"/>
  <c r="R291" i="8" s="1"/>
  <c r="R304" i="8" a="1"/>
  <c r="R304" i="8" s="1"/>
  <c r="J70" i="8" a="1"/>
  <c r="J70" i="8" s="1"/>
  <c r="B245" i="8" a="1"/>
  <c r="B245" i="8" s="1"/>
  <c r="B231" i="8" a="1"/>
  <c r="B231" i="8" s="1"/>
  <c r="B243" i="8" a="1"/>
  <c r="B243" i="8" s="1"/>
  <c r="B264" i="8" a="1"/>
  <c r="B264" i="8" s="1"/>
  <c r="H79" i="8" a="1"/>
  <c r="H79" i="8" s="1"/>
  <c r="H92" i="8" a="1"/>
  <c r="H92" i="8" s="1"/>
  <c r="H91" i="8" a="1"/>
  <c r="H91" i="8" s="1"/>
  <c r="H61" i="8" a="1"/>
  <c r="H61" i="8" s="1"/>
  <c r="H99" i="8" a="1"/>
  <c r="H99" i="8" s="1"/>
  <c r="P102" i="8" a="1"/>
  <c r="P102" i="8" s="1"/>
  <c r="P80" i="8" a="1"/>
  <c r="P80" i="8" s="1"/>
  <c r="P98" i="8" a="1"/>
  <c r="P98" i="8" s="1"/>
  <c r="P61" i="8" a="1"/>
  <c r="P61" i="8" s="1"/>
  <c r="P74" i="8" a="1"/>
  <c r="P74" i="8" s="1"/>
  <c r="P65" i="8" a="1"/>
  <c r="P65" i="8" s="1"/>
  <c r="AZ86" i="8" a="1"/>
  <c r="AZ86" i="8" s="1"/>
  <c r="AZ359" i="8" a="1"/>
  <c r="AZ359" i="8" s="1"/>
  <c r="AZ348" i="8" a="1"/>
  <c r="AZ348" i="8" s="1"/>
  <c r="AZ64" i="8" a="1"/>
  <c r="AZ64" i="8" s="1"/>
  <c r="AZ339" i="8" a="1"/>
  <c r="AZ339" i="8" s="1"/>
  <c r="AZ62" i="8" a="1"/>
  <c r="AZ62" i="8" s="1"/>
  <c r="AZ98" i="8" a="1"/>
  <c r="AZ98" i="8" s="1"/>
  <c r="AZ338" i="8" a="1"/>
  <c r="AZ338" i="8" s="1"/>
  <c r="AZ371" i="8" a="1"/>
  <c r="AZ371" i="8" s="1"/>
  <c r="AZ83" i="8" a="1"/>
  <c r="AZ83" i="8" s="1"/>
  <c r="AZ361" i="8" a="1"/>
  <c r="AZ361" i="8" s="1"/>
  <c r="AZ381" i="8" a="1"/>
  <c r="AZ381" i="8" s="1"/>
  <c r="R83" i="8" a="1"/>
  <c r="R83" i="8" s="1"/>
  <c r="R82" i="8" a="1"/>
  <c r="R82" i="8" s="1"/>
  <c r="R88" i="8" a="1"/>
  <c r="R88" i="8" s="1"/>
  <c r="R100" i="8" a="1"/>
  <c r="R100" i="8" s="1"/>
  <c r="R90" i="8" a="1"/>
  <c r="R90" i="8" s="1"/>
  <c r="R79" i="8" a="1"/>
  <c r="R79" i="8" s="1"/>
  <c r="H100" i="8" a="1"/>
  <c r="H100" i="8" s="1"/>
  <c r="H84" i="8" a="1"/>
  <c r="H84" i="8" s="1"/>
  <c r="H75" i="8" a="1"/>
  <c r="H75" i="8" s="1"/>
  <c r="H86" i="8" a="1"/>
  <c r="H86" i="8" s="1"/>
  <c r="H76" i="8" a="1"/>
  <c r="H76" i="8" s="1"/>
  <c r="P63" i="8" a="1"/>
  <c r="P63" i="8" s="1"/>
  <c r="P100" i="8" a="1"/>
  <c r="P100" i="8" s="1"/>
  <c r="P56" i="8" a="1"/>
  <c r="P56" i="8" s="1"/>
  <c r="P81" i="8" a="1"/>
  <c r="P81" i="8" s="1"/>
  <c r="P94" i="8" a="1"/>
  <c r="P94" i="8" s="1"/>
  <c r="P88" i="8" a="1"/>
  <c r="P88" i="8" s="1"/>
  <c r="AZ101" i="8" a="1"/>
  <c r="AZ101" i="8" s="1"/>
  <c r="AZ351" i="8" a="1"/>
  <c r="AZ351" i="8" s="1"/>
  <c r="AZ81" i="8" a="1"/>
  <c r="AZ81" i="8" s="1"/>
  <c r="AZ382" i="8" a="1"/>
  <c r="AZ382" i="8" s="1"/>
  <c r="AZ60" i="8" a="1"/>
  <c r="AZ60" i="8" s="1"/>
  <c r="AZ356" i="8" a="1"/>
  <c r="AZ356" i="8" s="1"/>
  <c r="AZ67" i="8" a="1"/>
  <c r="AZ67" i="8" s="1"/>
  <c r="AZ376" i="8" a="1"/>
  <c r="AZ376" i="8" s="1"/>
  <c r="AZ350" i="8" a="1"/>
  <c r="AZ350" i="8" s="1"/>
  <c r="AZ78" i="8" a="1"/>
  <c r="AZ78" i="8" s="1"/>
  <c r="AZ353" i="8" a="1"/>
  <c r="AZ353" i="8" s="1"/>
  <c r="AZ345" i="8" a="1"/>
  <c r="AZ345" i="8" s="1"/>
  <c r="R64" i="8" a="1"/>
  <c r="R64" i="8" s="1"/>
  <c r="R98" i="8" a="1"/>
  <c r="R98" i="8" s="1"/>
  <c r="R62" i="8" a="1"/>
  <c r="R62" i="8" s="1"/>
  <c r="R86" i="8" a="1"/>
  <c r="R86" i="8" s="1"/>
  <c r="R99" i="8" a="1"/>
  <c r="R99" i="8" s="1"/>
  <c r="R92" i="8" a="1"/>
  <c r="R92" i="8" s="1"/>
  <c r="H60" i="8" a="1"/>
  <c r="H60" i="8" s="1"/>
  <c r="H62" i="8" a="1"/>
  <c r="H62" i="8" s="1"/>
  <c r="H73" i="8" a="1"/>
  <c r="H73" i="8" s="1"/>
  <c r="H68" i="8" a="1"/>
  <c r="H68" i="8" s="1"/>
  <c r="H96" i="8" a="1"/>
  <c r="H96" i="8" s="1"/>
  <c r="P55" i="8" a="1"/>
  <c r="P55" i="8" s="1"/>
  <c r="P72" i="8" a="1"/>
  <c r="P72" i="8" s="1"/>
  <c r="P66" i="8" a="1"/>
  <c r="P66" i="8" s="1"/>
  <c r="P99" i="8" a="1"/>
  <c r="P99" i="8" s="1"/>
  <c r="P101" i="8" a="1"/>
  <c r="P101" i="8" s="1"/>
  <c r="P64" i="8" a="1"/>
  <c r="P64" i="8" s="1"/>
  <c r="AZ85" i="8" a="1"/>
  <c r="AZ85" i="8" s="1"/>
  <c r="AZ82" i="8" a="1"/>
  <c r="AZ82" i="8" s="1"/>
  <c r="AZ344" i="8" a="1"/>
  <c r="AZ344" i="8" s="1"/>
  <c r="AZ354" i="8" a="1"/>
  <c r="AZ354" i="8" s="1"/>
  <c r="AZ380" i="8" a="1"/>
  <c r="AZ380" i="8" s="1"/>
  <c r="AZ360" i="8" a="1"/>
  <c r="AZ360" i="8" s="1"/>
  <c r="AZ63" i="8" a="1"/>
  <c r="AZ63" i="8" s="1"/>
  <c r="AZ59" i="8" a="1"/>
  <c r="AZ59" i="8" s="1"/>
  <c r="AZ362" i="8" a="1"/>
  <c r="AZ362" i="8" s="1"/>
  <c r="AZ74" i="8" a="1"/>
  <c r="AZ74" i="8" s="1"/>
  <c r="AZ99" i="8" a="1"/>
  <c r="AZ99" i="8" s="1"/>
  <c r="AZ369" i="8" a="1"/>
  <c r="AZ369" i="8" s="1"/>
  <c r="R63" i="8" a="1"/>
  <c r="R63" i="8" s="1"/>
  <c r="R78" i="8" a="1"/>
  <c r="R78" i="8" s="1"/>
  <c r="R81" i="8" a="1"/>
  <c r="R81" i="8" s="1"/>
  <c r="R66" i="8" a="1"/>
  <c r="R66" i="8" s="1"/>
  <c r="R75" i="8" a="1"/>
  <c r="R75" i="8" s="1"/>
  <c r="R60" i="8" a="1"/>
  <c r="R60" i="8" s="1"/>
  <c r="H58" i="8" a="1"/>
  <c r="H58" i="8" s="1"/>
  <c r="H95" i="8" a="1"/>
  <c r="H95" i="8" s="1"/>
  <c r="H72" i="8" a="1"/>
  <c r="H72" i="8" s="1"/>
  <c r="H90" i="8" a="1"/>
  <c r="H90" i="8" s="1"/>
  <c r="H97" i="8" a="1"/>
  <c r="H97" i="8" s="1"/>
  <c r="C57" i="8" a="1"/>
  <c r="C57" i="8" s="1"/>
  <c r="C74" i="8" a="1"/>
  <c r="C74" i="8" s="1"/>
  <c r="C97" i="8" a="1"/>
  <c r="C97" i="8" s="1"/>
  <c r="C69" i="8" a="1"/>
  <c r="C69" i="8" s="1"/>
  <c r="C55" i="8" a="1"/>
  <c r="C55" i="8" s="1"/>
  <c r="C85" i="8" a="1"/>
  <c r="C85" i="8" s="1"/>
  <c r="C92" i="8" a="1"/>
  <c r="C92" i="8" s="1"/>
  <c r="C65" i="8" a="1"/>
  <c r="C65" i="8" s="1"/>
  <c r="C59" i="8" a="1"/>
  <c r="C59" i="8" s="1"/>
  <c r="C64" i="8" a="1"/>
  <c r="C64" i="8" s="1"/>
  <c r="C75" i="8" a="1"/>
  <c r="C75" i="8" s="1"/>
  <c r="C91" i="8" a="1"/>
  <c r="C91" i="8" s="1"/>
  <c r="C96" i="8" a="1"/>
  <c r="C96" i="8" s="1"/>
  <c r="C100" i="8" a="1"/>
  <c r="C100" i="8" s="1"/>
  <c r="C101" i="8" a="1"/>
  <c r="C101" i="8" s="1"/>
  <c r="C82" i="8" a="1"/>
  <c r="C82" i="8" s="1"/>
  <c r="C99" i="8" a="1"/>
  <c r="C99" i="8" s="1"/>
  <c r="C71" i="8" a="1"/>
  <c r="C71" i="8" s="1"/>
  <c r="C88" i="8" a="1"/>
  <c r="C88" i="8" s="1"/>
  <c r="C94" i="8" a="1"/>
  <c r="C94" i="8" s="1"/>
  <c r="C61" i="8" a="1"/>
  <c r="C61" i="8" s="1"/>
  <c r="C67" i="8" a="1"/>
  <c r="C67" i="8" s="1"/>
  <c r="C73" i="8" a="1"/>
  <c r="C73" i="8" s="1"/>
  <c r="C90" i="8" a="1"/>
  <c r="C90" i="8" s="1"/>
  <c r="C81" i="8" a="1"/>
  <c r="C81" i="8" s="1"/>
  <c r="C102" i="8" a="1"/>
  <c r="C102" i="8" s="1"/>
  <c r="C62" i="8" a="1"/>
  <c r="C62" i="8" s="1"/>
  <c r="C89" i="8" a="1"/>
  <c r="C89" i="8" s="1"/>
  <c r="C56" i="8" a="1"/>
  <c r="C56" i="8" s="1"/>
  <c r="C77" i="8" a="1"/>
  <c r="C77" i="8" s="1"/>
  <c r="C66" i="8" a="1"/>
  <c r="C66" i="8" s="1"/>
  <c r="C72" i="8" a="1"/>
  <c r="C72" i="8" s="1"/>
  <c r="C70" i="8" a="1"/>
  <c r="C70" i="8" s="1"/>
  <c r="C76" i="8" a="1"/>
  <c r="C76" i="8" s="1"/>
  <c r="C60" i="8" a="1"/>
  <c r="C60" i="8" s="1"/>
  <c r="C83" i="8" a="1"/>
  <c r="C83" i="8" s="1"/>
  <c r="C68" i="8" a="1"/>
  <c r="C68" i="8" s="1"/>
  <c r="C98" i="8" a="1"/>
  <c r="C98" i="8" s="1"/>
  <c r="C93" i="8" a="1"/>
  <c r="C93" i="8" s="1"/>
  <c r="C58" i="8" a="1"/>
  <c r="C58" i="8" s="1"/>
  <c r="C80" i="8" a="1"/>
  <c r="C80" i="8" s="1"/>
  <c r="C87" i="8" a="1"/>
  <c r="C87" i="8" s="1"/>
  <c r="C79" i="8" a="1"/>
  <c r="C79" i="8" s="1"/>
  <c r="C86" i="8" a="1"/>
  <c r="C86" i="8" s="1"/>
  <c r="C84" i="8" a="1"/>
  <c r="C84" i="8" s="1"/>
  <c r="C78" i="8" a="1"/>
  <c r="C78" i="8" s="1"/>
  <c r="C63" i="8" a="1"/>
  <c r="C63" i="8" s="1"/>
  <c r="C95" i="8" a="1"/>
  <c r="C95" i="8" s="1"/>
  <c r="H71" i="8" a="1"/>
  <c r="H71" i="8" s="1"/>
  <c r="H55" i="8" a="1"/>
  <c r="H55" i="8" s="1"/>
  <c r="H59" i="8" a="1"/>
  <c r="H59" i="8" s="1"/>
  <c r="P90" i="8" a="1"/>
  <c r="P90" i="8" s="1"/>
  <c r="P89" i="8" a="1"/>
  <c r="P89" i="8" s="1"/>
  <c r="P84" i="8" a="1"/>
  <c r="P84" i="8" s="1"/>
  <c r="P86" i="8" a="1"/>
  <c r="P86" i="8" s="1"/>
  <c r="P91" i="8" a="1"/>
  <c r="P91" i="8" s="1"/>
  <c r="P57" i="8" a="1"/>
  <c r="P57" i="8" s="1"/>
  <c r="AZ69" i="8" a="1"/>
  <c r="AZ69" i="8" s="1"/>
  <c r="AZ343" i="8" a="1"/>
  <c r="AZ343" i="8" s="1"/>
  <c r="AZ88" i="8" a="1"/>
  <c r="AZ88" i="8" s="1"/>
  <c r="AZ352" i="8" a="1"/>
  <c r="AZ352" i="8" s="1"/>
  <c r="AZ96" i="8" a="1"/>
  <c r="AZ96" i="8" s="1"/>
  <c r="AZ66" i="8" a="1"/>
  <c r="AZ66" i="8" s="1"/>
  <c r="AZ374" i="8" a="1"/>
  <c r="AZ374" i="8" s="1"/>
  <c r="AZ94" i="8" a="1"/>
  <c r="AZ94" i="8" s="1"/>
  <c r="AZ76" i="8" a="1"/>
  <c r="AZ76" i="8" s="1"/>
  <c r="AZ72" i="8" a="1"/>
  <c r="AZ72" i="8" s="1"/>
  <c r="AZ95" i="8" a="1"/>
  <c r="AZ95" i="8" s="1"/>
  <c r="AZ372" i="8" a="1"/>
  <c r="AZ372" i="8" s="1"/>
  <c r="R65" i="8" a="1"/>
  <c r="R65" i="8" s="1"/>
  <c r="R67" i="8" a="1"/>
  <c r="R67" i="8" s="1"/>
  <c r="R102" i="8" a="1"/>
  <c r="R102" i="8" s="1"/>
  <c r="R85" i="8" a="1"/>
  <c r="R85" i="8" s="1"/>
  <c r="R58" i="8" a="1"/>
  <c r="R58" i="8" s="1"/>
  <c r="R68" i="8" a="1"/>
  <c r="R68" i="8" s="1"/>
  <c r="H102" i="8" a="1"/>
  <c r="H102" i="8" s="1"/>
  <c r="H87" i="8" a="1"/>
  <c r="H87" i="8" s="1"/>
  <c r="H67" i="8" a="1"/>
  <c r="H67" i="8" s="1"/>
  <c r="H80" i="8" a="1"/>
  <c r="H80" i="8" s="1"/>
  <c r="H82" i="8" a="1"/>
  <c r="H82" i="8" s="1"/>
  <c r="H65" i="8" a="1"/>
  <c r="H65" i="8" s="1"/>
  <c r="H56" i="8" a="1"/>
  <c r="H56" i="8" s="1"/>
  <c r="AX55" i="8" a="1"/>
  <c r="AX55" i="8" s="1"/>
  <c r="AX85" i="8" a="1"/>
  <c r="AX85" i="8" s="1"/>
  <c r="AX69" i="8" a="1"/>
  <c r="AX69" i="8" s="1"/>
  <c r="AX81" i="8" a="1"/>
  <c r="AX81" i="8" s="1"/>
  <c r="AX71" i="8" a="1"/>
  <c r="AX71" i="8" s="1"/>
  <c r="AX72" i="8" a="1"/>
  <c r="AX72" i="8" s="1"/>
  <c r="AX59" i="8" a="1"/>
  <c r="AX59" i="8" s="1"/>
  <c r="AX97" i="8" a="1"/>
  <c r="AX97" i="8" s="1"/>
  <c r="AX100" i="8" a="1"/>
  <c r="AX100" i="8" s="1"/>
  <c r="AX70" i="8" a="1"/>
  <c r="AX70" i="8" s="1"/>
  <c r="AX87" i="8" a="1"/>
  <c r="AX87" i="8" s="1"/>
  <c r="AX99" i="8" a="1"/>
  <c r="AX99" i="8" s="1"/>
  <c r="AX80" i="8" a="1"/>
  <c r="AX80" i="8" s="1"/>
  <c r="H63" i="8" a="1"/>
  <c r="H63" i="8" s="1"/>
  <c r="P73" i="8" a="1"/>
  <c r="P73" i="8" s="1"/>
  <c r="P92" i="8" a="1"/>
  <c r="P92" i="8" s="1"/>
  <c r="P58" i="8" a="1"/>
  <c r="P58" i="8" s="1"/>
  <c r="P60" i="8" a="1"/>
  <c r="P60" i="8" s="1"/>
  <c r="P96" i="8" a="1"/>
  <c r="P96" i="8" s="1"/>
  <c r="P71" i="8" a="1"/>
  <c r="P71" i="8" s="1"/>
  <c r="AZ57" i="8" a="1"/>
  <c r="AZ57" i="8" s="1"/>
  <c r="AZ368" i="8" a="1"/>
  <c r="AZ368" i="8" s="1"/>
  <c r="AZ377" i="8" a="1"/>
  <c r="AZ377" i="8" s="1"/>
  <c r="AZ337" i="8" a="1"/>
  <c r="AZ337" i="8" s="1"/>
  <c r="AZ91" i="8" a="1"/>
  <c r="AZ91" i="8" s="1"/>
  <c r="AZ365" i="8" a="1"/>
  <c r="AZ365" i="8" s="1"/>
  <c r="AZ100" i="8" a="1"/>
  <c r="AZ100" i="8" s="1"/>
  <c r="AZ355" i="8" a="1"/>
  <c r="AZ355" i="8" s="1"/>
  <c r="AZ90" i="8" a="1"/>
  <c r="AZ90" i="8" s="1"/>
  <c r="AZ68" i="8" a="1"/>
  <c r="AZ68" i="8" s="1"/>
  <c r="AZ358" i="8" a="1"/>
  <c r="AZ358" i="8" s="1"/>
  <c r="AZ73" i="8" a="1"/>
  <c r="AZ73" i="8" s="1"/>
  <c r="R80" i="8" a="1"/>
  <c r="R80" i="8" s="1"/>
  <c r="R76" i="8" a="1"/>
  <c r="R76" i="8" s="1"/>
  <c r="R72" i="8" a="1"/>
  <c r="R72" i="8" s="1"/>
  <c r="R93" i="8" a="1"/>
  <c r="R93" i="8" s="1"/>
  <c r="R69" i="8" a="1"/>
  <c r="R69" i="8" s="1"/>
  <c r="R71" i="8" a="1"/>
  <c r="R71" i="8" s="1"/>
  <c r="H101" i="8" a="1"/>
  <c r="H101" i="8" s="1"/>
  <c r="H66" i="8" a="1"/>
  <c r="H66" i="8" s="1"/>
  <c r="H69" i="8" a="1"/>
  <c r="H69" i="8" s="1"/>
  <c r="H64" i="8" a="1"/>
  <c r="H64" i="8" s="1"/>
  <c r="H70" i="8" a="1"/>
  <c r="H70" i="8" s="1"/>
  <c r="H93" i="8" a="1"/>
  <c r="H93" i="8" s="1"/>
  <c r="H98" i="8" a="1"/>
  <c r="H98" i="8" s="1"/>
  <c r="J69" i="8" a="1"/>
  <c r="J69" i="8" s="1"/>
  <c r="J58" i="8" a="1"/>
  <c r="J58" i="8" s="1"/>
  <c r="J73" i="8" a="1"/>
  <c r="J73" i="8" s="1"/>
  <c r="J74" i="8" a="1"/>
  <c r="J74" i="8" s="1"/>
  <c r="J80" i="8" a="1"/>
  <c r="J80" i="8" s="1"/>
  <c r="J60" i="8" a="1"/>
  <c r="J60" i="8" s="1"/>
  <c r="J71" i="8" a="1"/>
  <c r="J71" i="8" s="1"/>
  <c r="J78" i="8" a="1"/>
  <c r="J78" i="8" s="1"/>
  <c r="J63" i="8" a="1"/>
  <c r="J63" i="8" s="1"/>
  <c r="J100" i="8" a="1"/>
  <c r="J100" i="8" s="1"/>
  <c r="J86" i="8" a="1"/>
  <c r="J86" i="8" s="1"/>
  <c r="J67" i="8" a="1"/>
  <c r="J67" i="8" s="1"/>
  <c r="J101" i="8" a="1"/>
  <c r="J101" i="8" s="1"/>
  <c r="J91" i="8" a="1"/>
  <c r="J91" i="8" s="1"/>
  <c r="J85" i="8" a="1"/>
  <c r="J85" i="8" s="1"/>
  <c r="J88" i="8" a="1"/>
  <c r="J88" i="8" s="1"/>
  <c r="H88" i="8" a="1"/>
  <c r="H88" i="8" s="1"/>
  <c r="P83" i="8" a="1"/>
  <c r="P83" i="8" s="1"/>
  <c r="P79" i="8" a="1"/>
  <c r="P79" i="8" s="1"/>
  <c r="P75" i="8" a="1"/>
  <c r="P75" i="8" s="1"/>
  <c r="P95" i="8" a="1"/>
  <c r="P95" i="8" s="1"/>
  <c r="P93" i="8" a="1"/>
  <c r="P93" i="8" s="1"/>
  <c r="P62" i="8" a="1"/>
  <c r="P62" i="8" s="1"/>
  <c r="AZ87" i="8" a="1"/>
  <c r="AZ87" i="8" s="1"/>
  <c r="AZ379" i="8" a="1"/>
  <c r="AZ379" i="8" s="1"/>
  <c r="AZ347" i="8" a="1"/>
  <c r="AZ347" i="8" s="1"/>
  <c r="AZ70" i="8" a="1"/>
  <c r="AZ70" i="8" s="1"/>
  <c r="AZ55" i="8" a="1"/>
  <c r="AZ55" i="8" s="1"/>
  <c r="AZ61" i="8" a="1"/>
  <c r="AZ61" i="8" s="1"/>
  <c r="AZ357" i="8" a="1"/>
  <c r="AZ357" i="8" s="1"/>
  <c r="AZ367" i="8" a="1"/>
  <c r="AZ367" i="8" s="1"/>
  <c r="AZ102" i="8" a="1"/>
  <c r="AZ102" i="8" s="1"/>
  <c r="AZ373" i="8" a="1"/>
  <c r="AZ373" i="8" s="1"/>
  <c r="AZ77" i="8" a="1"/>
  <c r="AZ77" i="8" s="1"/>
  <c r="AZ349" i="8" a="1"/>
  <c r="AZ349" i="8" s="1"/>
  <c r="R77" i="8" a="1"/>
  <c r="R77" i="8" s="1"/>
  <c r="R87" i="8" a="1"/>
  <c r="R87" i="8" s="1"/>
  <c r="R97" i="8" a="1"/>
  <c r="R97" i="8" s="1"/>
  <c r="R96" i="8" a="1"/>
  <c r="R96" i="8" s="1"/>
  <c r="R101" i="8" a="1"/>
  <c r="R101" i="8" s="1"/>
  <c r="R73" i="8" a="1"/>
  <c r="R73" i="8" s="1"/>
  <c r="H57" i="8" a="1"/>
  <c r="H57" i="8" s="1"/>
  <c r="H77" i="8" a="1"/>
  <c r="H77" i="8" s="1"/>
  <c r="H83" i="8" a="1"/>
  <c r="H83" i="8" s="1"/>
  <c r="H85" i="8" a="1"/>
  <c r="H85" i="8" s="1"/>
  <c r="P97" i="8" a="1"/>
  <c r="P97" i="8" s="1"/>
  <c r="P69" i="8" a="1"/>
  <c r="P69" i="8" s="1"/>
  <c r="P67" i="8" a="1"/>
  <c r="P67" i="8" s="1"/>
  <c r="P87" i="8" a="1"/>
  <c r="P87" i="8" s="1"/>
  <c r="P68" i="8" a="1"/>
  <c r="P68" i="8" s="1"/>
  <c r="AZ383" i="8" a="1"/>
  <c r="AZ383" i="8" s="1"/>
  <c r="AZ364" i="8" a="1"/>
  <c r="AZ364" i="8" s="1"/>
  <c r="AZ84" i="8" a="1"/>
  <c r="AZ84" i="8" s="1"/>
  <c r="AZ71" i="8" a="1"/>
  <c r="AZ71" i="8" s="1"/>
  <c r="AZ92" i="8" a="1"/>
  <c r="AZ92" i="8" s="1"/>
  <c r="AZ363" i="8" a="1"/>
  <c r="AZ363" i="8" s="1"/>
  <c r="AZ56" i="8" a="1"/>
  <c r="AZ56" i="8" s="1"/>
  <c r="AZ79" i="8" a="1"/>
  <c r="AZ79" i="8" s="1"/>
  <c r="AZ65" i="8" a="1"/>
  <c r="AZ65" i="8" s="1"/>
  <c r="AZ89" i="8" a="1"/>
  <c r="AZ89" i="8" s="1"/>
  <c r="R89" i="8" a="1"/>
  <c r="R89" i="8" s="1"/>
  <c r="R94" i="8" a="1"/>
  <c r="R94" i="8" s="1"/>
  <c r="R95" i="8" a="1"/>
  <c r="R95" i="8" s="1"/>
  <c r="R55" i="8" a="1"/>
  <c r="R55" i="8" s="1"/>
  <c r="R84" i="8" a="1"/>
  <c r="R84" i="8" s="1"/>
  <c r="H74" i="8" a="1"/>
  <c r="H74" i="8" s="1"/>
  <c r="H81" i="8" a="1"/>
  <c r="H81" i="8" s="1"/>
  <c r="H89" i="8" a="1"/>
  <c r="H89" i="8" s="1"/>
  <c r="H78" i="8" a="1"/>
  <c r="H78" i="8" s="1"/>
  <c r="BJ265" i="8" a="1"/>
  <c r="BJ265" i="8" s="1"/>
  <c r="BJ241" i="8" a="1"/>
  <c r="BJ241" i="8" s="1"/>
  <c r="BJ219" i="8" a="1"/>
  <c r="BJ219" i="8" s="1"/>
  <c r="BJ262" i="8" a="1"/>
  <c r="BJ262" i="8" s="1"/>
  <c r="BJ249" i="8" a="1"/>
  <c r="BJ249" i="8" s="1"/>
  <c r="BJ243" i="8" a="1"/>
  <c r="BJ243" i="8" s="1"/>
  <c r="BJ261" i="8" a="1"/>
  <c r="BJ261" i="8" s="1"/>
  <c r="BJ250" i="8" a="1"/>
  <c r="BJ250" i="8" s="1"/>
  <c r="BJ266" i="8" a="1"/>
  <c r="BJ266" i="8" s="1"/>
  <c r="BJ220" i="8" a="1"/>
  <c r="BJ220" i="8" s="1"/>
  <c r="BJ264" i="8" a="1"/>
  <c r="BJ264" i="8" s="1"/>
  <c r="BJ255" i="8" a="1"/>
  <c r="BJ255" i="8" s="1"/>
  <c r="BJ240" i="8" a="1"/>
  <c r="BJ240" i="8" s="1"/>
  <c r="BJ227" i="8" a="1"/>
  <c r="BJ227" i="8" s="1"/>
  <c r="BJ236" i="8" a="1"/>
  <c r="BJ236" i="8" s="1"/>
  <c r="BJ225" i="8" a="1"/>
  <c r="BJ225" i="8" s="1"/>
  <c r="BJ260" i="8" a="1"/>
  <c r="BJ260" i="8" s="1"/>
  <c r="BJ257" i="8" a="1"/>
  <c r="BJ257" i="8" s="1"/>
  <c r="BJ242" i="8" a="1"/>
  <c r="BJ242" i="8" s="1"/>
  <c r="BJ252" i="8" a="1"/>
  <c r="BJ252" i="8" s="1"/>
  <c r="BJ263" i="8" a="1"/>
  <c r="BJ263" i="8" s="1"/>
  <c r="BJ229" i="8" a="1"/>
  <c r="BJ229" i="8" s="1"/>
  <c r="BJ245" i="8" a="1"/>
  <c r="BJ245" i="8" s="1"/>
  <c r="BJ230" i="8" a="1"/>
  <c r="BJ230" i="8" s="1"/>
  <c r="BJ254" i="8" a="1"/>
  <c r="BJ254" i="8" s="1"/>
  <c r="BJ248" i="8" a="1"/>
  <c r="BJ248" i="8" s="1"/>
  <c r="BJ222" i="8" a="1"/>
  <c r="BJ222" i="8" s="1"/>
  <c r="BJ232" i="8" a="1"/>
  <c r="BJ232" i="8" s="1"/>
  <c r="BJ237" i="8" a="1"/>
  <c r="BJ237" i="8" s="1"/>
  <c r="BJ246" i="8" a="1"/>
  <c r="BJ246" i="8" s="1"/>
  <c r="BJ259" i="8" a="1"/>
  <c r="BJ259" i="8" s="1"/>
  <c r="BJ226" i="8" a="1"/>
  <c r="BJ226" i="8" s="1"/>
  <c r="BJ234" i="8" a="1"/>
  <c r="BJ234" i="8" s="1"/>
  <c r="BJ258" i="8" a="1"/>
  <c r="BJ258" i="8" s="1"/>
  <c r="BJ251" i="8" a="1"/>
  <c r="BJ251" i="8" s="1"/>
  <c r="BJ239" i="8" a="1"/>
  <c r="BJ239" i="8" s="1"/>
  <c r="BJ235" i="8" a="1"/>
  <c r="BJ235" i="8" s="1"/>
  <c r="BJ256" i="8" a="1"/>
  <c r="BJ256" i="8" s="1"/>
  <c r="BJ231" i="8" a="1"/>
  <c r="BJ231" i="8" s="1"/>
  <c r="BJ244" i="8" a="1"/>
  <c r="BJ244" i="8" s="1"/>
  <c r="BJ221" i="8" a="1"/>
  <c r="BJ221" i="8" s="1"/>
  <c r="BJ253" i="8" a="1"/>
  <c r="BJ253" i="8" s="1"/>
  <c r="BJ238" i="8" a="1"/>
  <c r="BJ238" i="8" s="1"/>
  <c r="BJ233" i="8" a="1"/>
  <c r="BJ233" i="8" s="1"/>
  <c r="BJ224" i="8" a="1"/>
  <c r="BJ224" i="8" s="1"/>
  <c r="BJ223" i="8" a="1"/>
  <c r="BJ223" i="8" s="1"/>
  <c r="BJ228" i="8" a="1"/>
  <c r="BJ228" i="8" s="1"/>
  <c r="BJ247" i="8" a="1"/>
  <c r="BJ247" i="8" s="1"/>
  <c r="AX111" i="8" a="1"/>
  <c r="AX111" i="8" s="1"/>
  <c r="AX155" i="8" a="1"/>
  <c r="AX155" i="8" s="1"/>
  <c r="AX114" i="8" a="1"/>
  <c r="AX114" i="8" s="1"/>
  <c r="AX133" i="8" a="1"/>
  <c r="AX133" i="8" s="1"/>
  <c r="AX116" i="8" a="1"/>
  <c r="AX116" i="8" s="1"/>
  <c r="AX130" i="8" a="1"/>
  <c r="AX130" i="8" s="1"/>
  <c r="AX141" i="8" a="1"/>
  <c r="AX141" i="8" s="1"/>
  <c r="AX156" i="8" a="1"/>
  <c r="AX156" i="8" s="1"/>
  <c r="AX148" i="8" a="1"/>
  <c r="AX148" i="8" s="1"/>
  <c r="AX128" i="8" a="1"/>
  <c r="AX128" i="8" s="1"/>
  <c r="AX125" i="8" a="1"/>
  <c r="AX125" i="8" s="1"/>
  <c r="AX109" i="8" a="1"/>
  <c r="AX109" i="8" s="1"/>
  <c r="AX143" i="8" a="1"/>
  <c r="AX143" i="8" s="1"/>
  <c r="AX134" i="8" a="1"/>
  <c r="AX134" i="8" s="1"/>
  <c r="AX117" i="8" a="1"/>
  <c r="AX117" i="8" s="1"/>
  <c r="AX126" i="8" a="1"/>
  <c r="AX126" i="8" s="1"/>
  <c r="AX154" i="8" a="1"/>
  <c r="AX154" i="8" s="1"/>
  <c r="AX123" i="8" a="1"/>
  <c r="AX123" i="8" s="1"/>
  <c r="AX149" i="8" a="1"/>
  <c r="AX149" i="8" s="1"/>
  <c r="AX151" i="8" a="1"/>
  <c r="AX151" i="8" s="1"/>
  <c r="AX147" i="8" a="1"/>
  <c r="AX147" i="8" s="1"/>
  <c r="AX119" i="8" a="1"/>
  <c r="AX119" i="8" s="1"/>
  <c r="AX132" i="8" a="1"/>
  <c r="AX132" i="8" s="1"/>
  <c r="AX113" i="8" a="1"/>
  <c r="AX113" i="8" s="1"/>
  <c r="AX135" i="8" a="1"/>
  <c r="AX135" i="8" s="1"/>
  <c r="AX142" i="8" a="1"/>
  <c r="AX142" i="8" s="1"/>
  <c r="AX138" i="8" a="1"/>
  <c r="AX138" i="8" s="1"/>
  <c r="AX146" i="8" a="1"/>
  <c r="AX146" i="8" s="1"/>
  <c r="AX124" i="8" a="1"/>
  <c r="AX124" i="8" s="1"/>
  <c r="AX122" i="8" a="1"/>
  <c r="AX122" i="8" s="1"/>
  <c r="AX110" i="8" a="1"/>
  <c r="AX110" i="8" s="1"/>
  <c r="AX131" i="8" a="1"/>
  <c r="AX131" i="8" s="1"/>
  <c r="AX137" i="8" a="1"/>
  <c r="AX137" i="8" s="1"/>
  <c r="AX121" i="8" a="1"/>
  <c r="AX121" i="8" s="1"/>
  <c r="AX120" i="8" a="1"/>
  <c r="AX120" i="8" s="1"/>
  <c r="AX145" i="8" a="1"/>
  <c r="AX145" i="8" s="1"/>
  <c r="AX129" i="8" a="1"/>
  <c r="AX129" i="8" s="1"/>
  <c r="AX136" i="8" a="1"/>
  <c r="AX136" i="8" s="1"/>
  <c r="AX139" i="8" a="1"/>
  <c r="AX139" i="8" s="1"/>
  <c r="AX153" i="8" a="1"/>
  <c r="AX153" i="8" s="1"/>
  <c r="AX118" i="8" a="1"/>
  <c r="AX118" i="8" s="1"/>
  <c r="AX150" i="8" a="1"/>
  <c r="AX150" i="8" s="1"/>
  <c r="AX140" i="8" a="1"/>
  <c r="AX140" i="8" s="1"/>
  <c r="G224" i="8" a="1"/>
  <c r="G224" i="8" s="1"/>
  <c r="G240" i="8" a="1"/>
  <c r="G240" i="8" s="1"/>
  <c r="G253" i="8" a="1"/>
  <c r="G253" i="8" s="1"/>
  <c r="G236" i="8" a="1"/>
  <c r="G236" i="8" s="1"/>
  <c r="G257" i="8" a="1"/>
  <c r="G257" i="8" s="1"/>
  <c r="G266" i="8" a="1"/>
  <c r="G266" i="8" s="1"/>
  <c r="G226" i="8" a="1"/>
  <c r="G226" i="8" s="1"/>
  <c r="G219" i="8" a="1"/>
  <c r="G219" i="8" s="1"/>
  <c r="G265" i="8" a="1"/>
  <c r="G265" i="8" s="1"/>
  <c r="G246" i="8" a="1"/>
  <c r="G246" i="8" s="1"/>
  <c r="G256" i="8" a="1"/>
  <c r="G256" i="8" s="1"/>
  <c r="G264" i="8" a="1"/>
  <c r="G264" i="8" s="1"/>
  <c r="G263" i="8" a="1"/>
  <c r="G263" i="8" s="1"/>
  <c r="G254" i="8" a="1"/>
  <c r="G254" i="8" s="1"/>
  <c r="G260" i="8" a="1"/>
  <c r="G260" i="8" s="1"/>
  <c r="G237" i="8" a="1"/>
  <c r="G237" i="8" s="1"/>
  <c r="G241" i="8" a="1"/>
  <c r="G241" i="8" s="1"/>
  <c r="G228" i="8" a="1"/>
  <c r="G228" i="8" s="1"/>
  <c r="G250" i="8" a="1"/>
  <c r="G250" i="8" s="1"/>
  <c r="G262" i="8" a="1"/>
  <c r="G262" i="8" s="1"/>
  <c r="G252" i="8" a="1"/>
  <c r="G252" i="8" s="1"/>
  <c r="G234" i="8" a="1"/>
  <c r="G234" i="8" s="1"/>
  <c r="G225" i="8" a="1"/>
  <c r="G225" i="8" s="1"/>
  <c r="G223" i="8" a="1"/>
  <c r="G223" i="8" s="1"/>
  <c r="G258" i="8" a="1"/>
  <c r="G258" i="8" s="1"/>
  <c r="G235" i="8" a="1"/>
  <c r="G235" i="8" s="1"/>
  <c r="G244" i="8" a="1"/>
  <c r="G244" i="8" s="1"/>
  <c r="G238" i="8" a="1"/>
  <c r="G238" i="8" s="1"/>
  <c r="G221" i="8" a="1"/>
  <c r="G221" i="8" s="1"/>
  <c r="G247" i="8" a="1"/>
  <c r="G247" i="8" s="1"/>
  <c r="G230" i="8" a="1"/>
  <c r="G230" i="8" s="1"/>
  <c r="G245" i="8" a="1"/>
  <c r="G245" i="8" s="1"/>
  <c r="G255" i="8" a="1"/>
  <c r="G255" i="8" s="1"/>
  <c r="G227" i="8" a="1"/>
  <c r="G227" i="8" s="1"/>
  <c r="G243" i="8" a="1"/>
  <c r="G243" i="8" s="1"/>
  <c r="G249" i="8" a="1"/>
  <c r="G249" i="8" s="1"/>
  <c r="G248" i="8" a="1"/>
  <c r="G248" i="8" s="1"/>
  <c r="G239" i="8" a="1"/>
  <c r="G239" i="8" s="1"/>
  <c r="G220" i="8" a="1"/>
  <c r="G220" i="8" s="1"/>
  <c r="G222" i="8" a="1"/>
  <c r="G222" i="8" s="1"/>
  <c r="G231" i="8" a="1"/>
  <c r="G231" i="8" s="1"/>
  <c r="G229" i="8" a="1"/>
  <c r="G229" i="8" s="1"/>
  <c r="G232" i="8" a="1"/>
  <c r="G232" i="8" s="1"/>
  <c r="G259" i="8" a="1"/>
  <c r="G259" i="8" s="1"/>
  <c r="G251" i="8" a="1"/>
  <c r="G251" i="8" s="1"/>
  <c r="G261" i="8" a="1"/>
  <c r="G261" i="8" s="1"/>
  <c r="G242" i="8" a="1"/>
  <c r="G242" i="8" s="1"/>
  <c r="G233" i="8" a="1"/>
  <c r="G233" i="8" s="1"/>
  <c r="BL350" i="8" a="1"/>
  <c r="BL350" i="8" s="1"/>
  <c r="BL382" i="8" a="1"/>
  <c r="BL382" i="8" s="1"/>
  <c r="BL352" i="8" a="1"/>
  <c r="BL352" i="8" s="1"/>
  <c r="BL374" i="8" a="1"/>
  <c r="BL374" i="8" s="1"/>
  <c r="BL368" i="8" a="1"/>
  <c r="BL368" i="8" s="1"/>
  <c r="BL338" i="8" a="1"/>
  <c r="BL338" i="8" s="1"/>
  <c r="BL351" i="8" a="1"/>
  <c r="BL351" i="8" s="1"/>
  <c r="BL347" i="8" a="1"/>
  <c r="BL347" i="8" s="1"/>
  <c r="BL339" i="8" a="1"/>
  <c r="BL339" i="8" s="1"/>
  <c r="BL357" i="8" a="1"/>
  <c r="BL357" i="8" s="1"/>
  <c r="BL379" i="8" a="1"/>
  <c r="BL379" i="8" s="1"/>
  <c r="BL342" i="8" a="1"/>
  <c r="BL342" i="8" s="1"/>
  <c r="BL355" i="8" a="1"/>
  <c r="BL355" i="8" s="1"/>
  <c r="BL367" i="8" a="1"/>
  <c r="BL367" i="8" s="1"/>
  <c r="BL349" i="8" a="1"/>
  <c r="BL349" i="8" s="1"/>
  <c r="BL356" i="8" a="1"/>
  <c r="BL356" i="8" s="1"/>
  <c r="BL376" i="8" a="1"/>
  <c r="BL376" i="8" s="1"/>
  <c r="BL378" i="8" a="1"/>
  <c r="BL378" i="8" s="1"/>
  <c r="BL354" i="8" a="1"/>
  <c r="BL354" i="8" s="1"/>
  <c r="BL343" i="8" a="1"/>
  <c r="BL343" i="8" s="1"/>
  <c r="BL346" i="8" a="1"/>
  <c r="BL346" i="8" s="1"/>
  <c r="BL348" i="8" a="1"/>
  <c r="BL348" i="8" s="1"/>
  <c r="BL360" i="8" a="1"/>
  <c r="BL360" i="8" s="1"/>
  <c r="BL345" i="8" a="1"/>
  <c r="BL345" i="8" s="1"/>
  <c r="BL341" i="8" a="1"/>
  <c r="BL341" i="8" s="1"/>
  <c r="BL365" i="8" a="1"/>
  <c r="BL365" i="8" s="1"/>
  <c r="BL353" i="8" a="1"/>
  <c r="BL353" i="8" s="1"/>
  <c r="BL358" i="8" a="1"/>
  <c r="BL358" i="8" s="1"/>
  <c r="BL363" i="8" a="1"/>
  <c r="BL363" i="8" s="1"/>
  <c r="BL366" i="8" a="1"/>
  <c r="BL366" i="8" s="1"/>
  <c r="BL375" i="8" a="1"/>
  <c r="BL375" i="8" s="1"/>
  <c r="BL337" i="8" a="1"/>
  <c r="BL337" i="8" s="1"/>
  <c r="BL359" i="8" a="1"/>
  <c r="BL359" i="8" s="1"/>
  <c r="BL364" i="8" a="1"/>
  <c r="BL364" i="8" s="1"/>
  <c r="BL380" i="8" a="1"/>
  <c r="BL380" i="8" s="1"/>
  <c r="BL377" i="8" a="1"/>
  <c r="BL377" i="8" s="1"/>
  <c r="BL336" i="8" a="1"/>
  <c r="BL336" i="8" s="1"/>
  <c r="AY222" i="8" a="1"/>
  <c r="AY222" i="8" s="1"/>
  <c r="AY242" i="8" a="1"/>
  <c r="AY242" i="8" s="1"/>
  <c r="AY219" i="8" a="1"/>
  <c r="AY219" i="8" s="1"/>
  <c r="AY247" i="8" a="1"/>
  <c r="AY247" i="8" s="1"/>
  <c r="AY223" i="8" a="1"/>
  <c r="AY223" i="8" s="1"/>
  <c r="AY253" i="8" a="1"/>
  <c r="AY253" i="8" s="1"/>
  <c r="AY241" i="8" a="1"/>
  <c r="AY241" i="8" s="1"/>
  <c r="AY261" i="8" a="1"/>
  <c r="AY261" i="8" s="1"/>
  <c r="AY266" i="8" a="1"/>
  <c r="AY266" i="8" s="1"/>
  <c r="AY257" i="8" a="1"/>
  <c r="AY257" i="8" s="1"/>
  <c r="D265" i="8" a="1"/>
  <c r="D265" i="8" s="1"/>
  <c r="D242" i="8" a="1"/>
  <c r="D242" i="8" s="1"/>
  <c r="D228" i="8" a="1"/>
  <c r="D228" i="8" s="1"/>
  <c r="D259" i="8" a="1"/>
  <c r="D259" i="8" s="1"/>
  <c r="D229" i="8" a="1"/>
  <c r="D229" i="8" s="1"/>
  <c r="D266" i="8" a="1"/>
  <c r="D266" i="8" s="1"/>
  <c r="D252" i="8" a="1"/>
  <c r="D252" i="8" s="1"/>
  <c r="D221" i="8" a="1"/>
  <c r="D221" i="8" s="1"/>
  <c r="D239" i="8" a="1"/>
  <c r="D239" i="8" s="1"/>
  <c r="D236" i="8" a="1"/>
  <c r="D236" i="8" s="1"/>
  <c r="D227" i="8" a="1"/>
  <c r="D227" i="8" s="1"/>
  <c r="D232" i="8" a="1"/>
  <c r="D232" i="8" s="1"/>
  <c r="D245" i="8" a="1"/>
  <c r="D245" i="8" s="1"/>
  <c r="D230" i="8" a="1"/>
  <c r="D230" i="8" s="1"/>
  <c r="D261" i="8" a="1"/>
  <c r="D261" i="8" s="1"/>
  <c r="D255" i="8" a="1"/>
  <c r="D255" i="8" s="1"/>
  <c r="D225" i="8" a="1"/>
  <c r="D225" i="8" s="1"/>
  <c r="D262" i="8" a="1"/>
  <c r="D262" i="8" s="1"/>
  <c r="D244" i="8" a="1"/>
  <c r="D244" i="8" s="1"/>
  <c r="D263" i="8" a="1"/>
  <c r="D263" i="8" s="1"/>
  <c r="D219" i="8" a="1"/>
  <c r="D219" i="8" s="1"/>
  <c r="D256" i="8" a="1"/>
  <c r="D256" i="8" s="1"/>
  <c r="D250" i="8" a="1"/>
  <c r="D250" i="8" s="1"/>
  <c r="D240" i="8" a="1"/>
  <c r="D240" i="8" s="1"/>
  <c r="D246" i="8" a="1"/>
  <c r="D246" i="8" s="1"/>
  <c r="D243" i="8" a="1"/>
  <c r="D243" i="8" s="1"/>
  <c r="D235" i="8" a="1"/>
  <c r="D235" i="8" s="1"/>
  <c r="D241" i="8" a="1"/>
  <c r="D241" i="8" s="1"/>
  <c r="D248" i="8" a="1"/>
  <c r="D248" i="8" s="1"/>
  <c r="D237" i="8" a="1"/>
  <c r="D237" i="8" s="1"/>
  <c r="D247" i="8" a="1"/>
  <c r="D247" i="8" s="1"/>
  <c r="D249" i="8" a="1"/>
  <c r="D249" i="8" s="1"/>
  <c r="D220" i="8" a="1"/>
  <c r="D220" i="8" s="1"/>
  <c r="D233" i="8" a="1"/>
  <c r="D233" i="8" s="1"/>
  <c r="D251" i="8" a="1"/>
  <c r="D251" i="8" s="1"/>
  <c r="D264" i="8" a="1"/>
  <c r="D264" i="8" s="1"/>
  <c r="D226" i="8" a="1"/>
  <c r="D226" i="8" s="1"/>
  <c r="D223" i="8" a="1"/>
  <c r="D223" i="8" s="1"/>
  <c r="D231" i="8" a="1"/>
  <c r="D231" i="8" s="1"/>
  <c r="D238" i="8" a="1"/>
  <c r="D238" i="8" s="1"/>
  <c r="D260" i="8" a="1"/>
  <c r="D260" i="8" s="1"/>
  <c r="D222" i="8" a="1"/>
  <c r="D222" i="8" s="1"/>
  <c r="D258" i="8" a="1"/>
  <c r="D258" i="8" s="1"/>
  <c r="D253" i="8" a="1"/>
  <c r="D253" i="8" s="1"/>
  <c r="D257" i="8" a="1"/>
  <c r="D257" i="8" s="1"/>
  <c r="D254" i="8" a="1"/>
  <c r="D254" i="8" s="1"/>
  <c r="D234" i="8" a="1"/>
  <c r="D234" i="8" s="1"/>
  <c r="D224" i="8" a="1"/>
  <c r="D224" i="8" s="1"/>
  <c r="L300" i="8" a="1"/>
  <c r="L300" i="8" s="1"/>
  <c r="R321" i="8" a="1"/>
  <c r="R321" i="8" s="1"/>
  <c r="R281" i="8" a="1"/>
  <c r="R281" i="8" s="1"/>
  <c r="R305" i="8" a="1"/>
  <c r="R305" i="8" s="1"/>
  <c r="R306" i="8" a="1"/>
  <c r="R306" i="8" s="1"/>
  <c r="R320" i="8" a="1"/>
  <c r="R320" i="8" s="1"/>
  <c r="R288" i="8" a="1"/>
  <c r="R288" i="8" s="1"/>
  <c r="AX144" i="8" a="1"/>
  <c r="AX144" i="8" s="1"/>
  <c r="R301" i="8" a="1"/>
  <c r="R301" i="8" s="1"/>
  <c r="R287" i="8" a="1"/>
  <c r="R287" i="8" s="1"/>
  <c r="R298" i="8" a="1"/>
  <c r="R298" i="8" s="1"/>
  <c r="R274" i="8" a="1"/>
  <c r="R274" i="8" s="1"/>
  <c r="R300" i="8" a="1"/>
  <c r="R300" i="8" s="1"/>
  <c r="AX38" i="8" a="1"/>
  <c r="AX38" i="8" s="1"/>
  <c r="AX23" i="8" a="1"/>
  <c r="AX23" i="8" s="1"/>
  <c r="AX16" i="8" a="1"/>
  <c r="AX16" i="8" s="1"/>
  <c r="AX34" i="8" a="1"/>
  <c r="AX34" i="8" s="1"/>
  <c r="AX31" i="8" a="1"/>
  <c r="AX31" i="8" s="1"/>
  <c r="AX27" i="8" a="1"/>
  <c r="AX27" i="8" s="1"/>
  <c r="AX19" i="8" a="1"/>
  <c r="AX19" i="8" s="1"/>
  <c r="AX41" i="8" a="1"/>
  <c r="AX41" i="8" s="1"/>
  <c r="AX29" i="8" a="1"/>
  <c r="AX29" i="8" s="1"/>
  <c r="AX36" i="8" a="1"/>
  <c r="AX36" i="8" s="1"/>
  <c r="AX7" i="8" a="1"/>
  <c r="AX7" i="8" s="1"/>
  <c r="AX37" i="8" a="1"/>
  <c r="AX37" i="8" s="1"/>
  <c r="AX42" i="8" a="1"/>
  <c r="AX42" i="8" s="1"/>
  <c r="AX15" i="8" a="1"/>
  <c r="AX15" i="8" s="1"/>
  <c r="AX26" i="8" a="1"/>
  <c r="AX26" i="8" s="1"/>
  <c r="AX22" i="8" a="1"/>
  <c r="AX22" i="8" s="1"/>
  <c r="AX35" i="8" a="1"/>
  <c r="AX35" i="8" s="1"/>
  <c r="AX46" i="8" a="1"/>
  <c r="AX46" i="8" s="1"/>
  <c r="AX14" i="8" a="1"/>
  <c r="AX14" i="8" s="1"/>
  <c r="AX3" i="8" a="1"/>
  <c r="AX3" i="8" s="1"/>
  <c r="AX45" i="8" a="1"/>
  <c r="AX45" i="8" s="1"/>
  <c r="AX5" i="8" a="1"/>
  <c r="AX5" i="8" s="1"/>
  <c r="AX4" i="8" a="1"/>
  <c r="AX4" i="8" s="1"/>
  <c r="AX17" i="8" a="1"/>
  <c r="AX17" i="8" s="1"/>
  <c r="AX47" i="8" a="1"/>
  <c r="AX47" i="8" s="1"/>
  <c r="AX32" i="8" a="1"/>
  <c r="AX32" i="8" s="1"/>
  <c r="AX21" i="8" a="1"/>
  <c r="AX21" i="8" s="1"/>
  <c r="AX50" i="8" a="1"/>
  <c r="AX50" i="8" s="1"/>
  <c r="AX44" i="8" a="1"/>
  <c r="AX44" i="8" s="1"/>
  <c r="AX28" i="8" a="1"/>
  <c r="AX28" i="8" s="1"/>
  <c r="AX9" i="8" a="1"/>
  <c r="AX9" i="8" s="1"/>
  <c r="AX48" i="8" a="1"/>
  <c r="AX48" i="8" s="1"/>
  <c r="AX18" i="8" a="1"/>
  <c r="AX18" i="8" s="1"/>
  <c r="AX6" i="8" a="1"/>
  <c r="AX6" i="8" s="1"/>
  <c r="AX10" i="8" a="1"/>
  <c r="AX10" i="8" s="1"/>
  <c r="AX49" i="8" a="1"/>
  <c r="AX49" i="8" s="1"/>
  <c r="AX12" i="8" a="1"/>
  <c r="AX12" i="8" s="1"/>
  <c r="AX8" i="8" a="1"/>
  <c r="AX8" i="8" s="1"/>
  <c r="AX25" i="8" a="1"/>
  <c r="AX25" i="8" s="1"/>
  <c r="AX24" i="8" a="1"/>
  <c r="AX24" i="8" s="1"/>
  <c r="AX43" i="8" a="1"/>
  <c r="AX43" i="8" s="1"/>
  <c r="AX13" i="8" a="1"/>
  <c r="AX13" i="8" s="1"/>
  <c r="AX39" i="8" a="1"/>
  <c r="AX39" i="8" s="1"/>
  <c r="AX11" i="8" a="1"/>
  <c r="AX11" i="8" s="1"/>
  <c r="AX30" i="8" a="1"/>
  <c r="AX30" i="8" s="1"/>
  <c r="AX20" i="8" a="1"/>
  <c r="AX20" i="8" s="1"/>
  <c r="AX40" i="8" a="1"/>
  <c r="AX40" i="8" s="1"/>
  <c r="AX33" i="8" a="1"/>
  <c r="AX33" i="8" s="1"/>
  <c r="AZ33" i="8" a="1"/>
  <c r="AZ33" i="8" s="1"/>
  <c r="AZ27" i="8" a="1"/>
  <c r="AZ27" i="8" s="1"/>
  <c r="AZ43" i="8" a="1"/>
  <c r="AZ43" i="8" s="1"/>
  <c r="AZ20" i="8" a="1"/>
  <c r="AZ20" i="8" s="1"/>
  <c r="AZ11" i="8" a="1"/>
  <c r="AZ11" i="8" s="1"/>
  <c r="AZ29" i="8" a="1"/>
  <c r="AZ29" i="8" s="1"/>
  <c r="AZ12" i="8" a="1"/>
  <c r="AZ12" i="8" s="1"/>
  <c r="AZ19" i="8" a="1"/>
  <c r="AZ19" i="8" s="1"/>
  <c r="AZ49" i="8" a="1"/>
  <c r="AZ49" i="8" s="1"/>
  <c r="AZ31" i="8" a="1"/>
  <c r="AZ31" i="8" s="1"/>
  <c r="AZ47" i="8" a="1"/>
  <c r="AZ47" i="8" s="1"/>
  <c r="AZ50" i="8" a="1"/>
  <c r="AZ50" i="8" s="1"/>
  <c r="AZ3" i="8" a="1"/>
  <c r="AZ3" i="8" s="1"/>
  <c r="AZ6" i="8" a="1"/>
  <c r="AZ6" i="8" s="1"/>
  <c r="AZ23" i="8" a="1"/>
  <c r="AZ23" i="8" s="1"/>
  <c r="AZ34" i="8" a="1"/>
  <c r="AZ34" i="8" s="1"/>
  <c r="AZ26" i="8" a="1"/>
  <c r="AZ26" i="8" s="1"/>
  <c r="AZ5" i="8" a="1"/>
  <c r="AZ5" i="8" s="1"/>
  <c r="AZ22" i="8" a="1"/>
  <c r="AZ22" i="8" s="1"/>
  <c r="AZ10" i="8" a="1"/>
  <c r="AZ10" i="8" s="1"/>
  <c r="AZ32" i="8" a="1"/>
  <c r="AZ32" i="8" s="1"/>
  <c r="AZ4" i="8" a="1"/>
  <c r="AZ4" i="8" s="1"/>
  <c r="AZ39" i="8" a="1"/>
  <c r="AZ39" i="8" s="1"/>
  <c r="AZ41" i="8" a="1"/>
  <c r="AZ41" i="8" s="1"/>
  <c r="AZ24" i="8" a="1"/>
  <c r="AZ24" i="8" s="1"/>
  <c r="AZ18" i="8" a="1"/>
  <c r="AZ18" i="8" s="1"/>
  <c r="AZ17" i="8" a="1"/>
  <c r="AZ17" i="8" s="1"/>
  <c r="AZ14" i="8" a="1"/>
  <c r="AZ14" i="8" s="1"/>
  <c r="AZ37" i="8" a="1"/>
  <c r="AZ37" i="8" s="1"/>
  <c r="AZ40" i="8" a="1"/>
  <c r="AZ40" i="8" s="1"/>
  <c r="AZ30" i="8" a="1"/>
  <c r="AZ30" i="8" s="1"/>
  <c r="AZ7" i="8" a="1"/>
  <c r="AZ7" i="8" s="1"/>
  <c r="AZ8" i="8" a="1"/>
  <c r="AZ8" i="8" s="1"/>
  <c r="AZ9" i="8" a="1"/>
  <c r="AZ9" i="8" s="1"/>
  <c r="AZ44" i="8" a="1"/>
  <c r="AZ44" i="8" s="1"/>
  <c r="AZ46" i="8" a="1"/>
  <c r="AZ46" i="8" s="1"/>
  <c r="AZ28" i="8" a="1"/>
  <c r="AZ28" i="8" s="1"/>
  <c r="AZ36" i="8" a="1"/>
  <c r="AZ36" i="8" s="1"/>
  <c r="AZ15" i="8" a="1"/>
  <c r="AZ15" i="8" s="1"/>
  <c r="AZ38" i="8" a="1"/>
  <c r="AZ38" i="8" s="1"/>
  <c r="AZ25" i="8" a="1"/>
  <c r="AZ25" i="8" s="1"/>
  <c r="AZ21" i="8" a="1"/>
  <c r="AZ21" i="8" s="1"/>
  <c r="AZ42" i="8" a="1"/>
  <c r="AZ42" i="8" s="1"/>
  <c r="AZ45" i="8" a="1"/>
  <c r="AZ45" i="8" s="1"/>
  <c r="AZ16" i="8" a="1"/>
  <c r="AZ16" i="8" s="1"/>
  <c r="AZ13" i="8" a="1"/>
  <c r="AZ13" i="8" s="1"/>
  <c r="AZ48" i="8" a="1"/>
  <c r="AZ48" i="8" s="1"/>
  <c r="AZ35" i="8" a="1"/>
  <c r="AZ35" i="8" s="1"/>
  <c r="F46" i="8" a="1"/>
  <c r="F46" i="8" s="1"/>
  <c r="F28" i="8" a="1"/>
  <c r="F28" i="8" s="1"/>
  <c r="F42" i="8" a="1"/>
  <c r="F42" i="8" s="1"/>
  <c r="F21" i="8" a="1"/>
  <c r="F21" i="8" s="1"/>
  <c r="F26" i="8" a="1"/>
  <c r="F26" i="8" s="1"/>
  <c r="F24" i="8" a="1"/>
  <c r="F24" i="8" s="1"/>
  <c r="F3" i="8" a="1"/>
  <c r="F3" i="8" s="1"/>
  <c r="F43" i="8" a="1"/>
  <c r="F43" i="8" s="1"/>
  <c r="F27" i="8" a="1"/>
  <c r="F27" i="8" s="1"/>
  <c r="F19" i="8" a="1"/>
  <c r="F19" i="8" s="1"/>
  <c r="F15" i="8" a="1"/>
  <c r="F15" i="8" s="1"/>
  <c r="F32" i="8" a="1"/>
  <c r="F32" i="8" s="1"/>
  <c r="F50" i="8" a="1"/>
  <c r="F50" i="8" s="1"/>
  <c r="F40" i="8" a="1"/>
  <c r="F40" i="8" s="1"/>
  <c r="F20" i="8" a="1"/>
  <c r="F20" i="8" s="1"/>
  <c r="F23" i="8" a="1"/>
  <c r="F23" i="8" s="1"/>
  <c r="F37" i="8" a="1"/>
  <c r="F37" i="8" s="1"/>
  <c r="F44" i="8" a="1"/>
  <c r="F44" i="8" s="1"/>
  <c r="F5" i="8" a="1"/>
  <c r="F5" i="8" s="1"/>
  <c r="F9" i="8" a="1"/>
  <c r="F9" i="8" s="1"/>
  <c r="F29" i="8" a="1"/>
  <c r="F29" i="8" s="1"/>
  <c r="F7" i="8" a="1"/>
  <c r="F7" i="8" s="1"/>
  <c r="F48" i="8" a="1"/>
  <c r="F48" i="8" s="1"/>
  <c r="F34" i="8" a="1"/>
  <c r="F34" i="8" s="1"/>
  <c r="F8" i="8" a="1"/>
  <c r="F8" i="8" s="1"/>
  <c r="F10" i="8" a="1"/>
  <c r="F10" i="8" s="1"/>
  <c r="F13" i="8" a="1"/>
  <c r="F13" i="8" s="1"/>
  <c r="F14" i="8" a="1"/>
  <c r="F14" i="8" s="1"/>
  <c r="F35" i="8" a="1"/>
  <c r="F35" i="8" s="1"/>
  <c r="F38" i="8" a="1"/>
  <c r="F38" i="8" s="1"/>
  <c r="F25" i="8" a="1"/>
  <c r="F25" i="8" s="1"/>
  <c r="F11" i="8" a="1"/>
  <c r="F11" i="8" s="1"/>
  <c r="F36" i="8" a="1"/>
  <c r="F36" i="8" s="1"/>
  <c r="F17" i="8" a="1"/>
  <c r="F17" i="8" s="1"/>
  <c r="F31" i="8" a="1"/>
  <c r="F31" i="8" s="1"/>
  <c r="F30" i="8" a="1"/>
  <c r="F30" i="8" s="1"/>
  <c r="F18" i="8" a="1"/>
  <c r="F18" i="8" s="1"/>
  <c r="F22" i="8" a="1"/>
  <c r="F22" i="8" s="1"/>
  <c r="F4" i="8" a="1"/>
  <c r="F4" i="8" s="1"/>
  <c r="F47" i="8" a="1"/>
  <c r="F47" i="8" s="1"/>
  <c r="F49" i="8" a="1"/>
  <c r="F49" i="8" s="1"/>
  <c r="F6" i="8" a="1"/>
  <c r="F6" i="8" s="1"/>
  <c r="F33" i="8" a="1"/>
  <c r="F33" i="8" s="1"/>
  <c r="F39" i="8" a="1"/>
  <c r="F39" i="8" s="1"/>
  <c r="F16" i="8" a="1"/>
  <c r="F16" i="8" s="1"/>
  <c r="F12" i="8" a="1"/>
  <c r="F12" i="8" s="1"/>
  <c r="F45" i="8" a="1"/>
  <c r="F45" i="8" s="1"/>
  <c r="F41" i="8" a="1"/>
  <c r="F41" i="8" s="1"/>
  <c r="J20" i="8" a="1"/>
  <c r="J20" i="8" s="1"/>
  <c r="J8" i="8" a="1"/>
  <c r="J8" i="8" s="1"/>
  <c r="J36" i="8" a="1"/>
  <c r="J36" i="8" s="1"/>
  <c r="J39" i="8" a="1"/>
  <c r="J39" i="8" s="1"/>
  <c r="J40" i="8" a="1"/>
  <c r="J40" i="8" s="1"/>
  <c r="J4" i="8" a="1"/>
  <c r="J4" i="8" s="1"/>
  <c r="J13" i="8" a="1"/>
  <c r="J13" i="8" s="1"/>
  <c r="J23" i="8" a="1"/>
  <c r="J23" i="8" s="1"/>
  <c r="J17" i="8" a="1"/>
  <c r="J17" i="8" s="1"/>
  <c r="J11" i="8" a="1"/>
  <c r="J11" i="8" s="1"/>
  <c r="J31" i="8" a="1"/>
  <c r="J31" i="8" s="1"/>
  <c r="J43" i="8" a="1"/>
  <c r="J43" i="8" s="1"/>
  <c r="J30" i="8" a="1"/>
  <c r="J30" i="8" s="1"/>
  <c r="J18" i="8" a="1"/>
  <c r="J18" i="8" s="1"/>
  <c r="J19" i="8" a="1"/>
  <c r="J19" i="8" s="1"/>
  <c r="J34" i="8" a="1"/>
  <c r="J34" i="8" s="1"/>
  <c r="J37" i="8" a="1"/>
  <c r="J37" i="8" s="1"/>
  <c r="J38" i="8" a="1"/>
  <c r="J38" i="8" s="1"/>
  <c r="J47" i="8" a="1"/>
  <c r="J47" i="8" s="1"/>
  <c r="J12" i="8" a="1"/>
  <c r="J12" i="8" s="1"/>
  <c r="J35" i="8" a="1"/>
  <c r="J35" i="8" s="1"/>
  <c r="J48" i="8" a="1"/>
  <c r="J48" i="8" s="1"/>
  <c r="J6" i="8" a="1"/>
  <c r="J6" i="8" s="1"/>
  <c r="J27" i="8" a="1"/>
  <c r="J27" i="8" s="1"/>
  <c r="J41" i="8" a="1"/>
  <c r="J41" i="8" s="1"/>
  <c r="J25" i="8" a="1"/>
  <c r="J25" i="8" s="1"/>
  <c r="J21" i="8" a="1"/>
  <c r="J21" i="8" s="1"/>
  <c r="J29" i="8" a="1"/>
  <c r="J29" i="8" s="1"/>
  <c r="J26" i="8" a="1"/>
  <c r="J26" i="8" s="1"/>
  <c r="J7" i="8" a="1"/>
  <c r="J7" i="8" s="1"/>
  <c r="J9" i="8" a="1"/>
  <c r="J9" i="8" s="1"/>
  <c r="J46" i="8" a="1"/>
  <c r="J46" i="8" s="1"/>
  <c r="J5" i="8" a="1"/>
  <c r="J5" i="8" s="1"/>
  <c r="J3" i="8" a="1"/>
  <c r="J3" i="8" s="1"/>
  <c r="J42" i="8" a="1"/>
  <c r="J42" i="8" s="1"/>
  <c r="J10" i="8" a="1"/>
  <c r="J10" i="8" s="1"/>
  <c r="J15" i="8" a="1"/>
  <c r="J15" i="8" s="1"/>
  <c r="J33" i="8" a="1"/>
  <c r="J33" i="8" s="1"/>
  <c r="J44" i="8" a="1"/>
  <c r="J44" i="8" s="1"/>
  <c r="J22" i="8" a="1"/>
  <c r="J22" i="8" s="1"/>
  <c r="J50" i="8" a="1"/>
  <c r="J50" i="8" s="1"/>
  <c r="J45" i="8" a="1"/>
  <c r="J45" i="8" s="1"/>
  <c r="J16" i="8" a="1"/>
  <c r="J16" i="8" s="1"/>
  <c r="J28" i="8" a="1"/>
  <c r="J28" i="8" s="1"/>
  <c r="J49" i="8" a="1"/>
  <c r="J49" i="8" s="1"/>
  <c r="J14" i="8" a="1"/>
  <c r="J14" i="8" s="1"/>
  <c r="J32" i="8" a="1"/>
  <c r="J32" i="8" s="1"/>
  <c r="J24" i="8" a="1"/>
  <c r="J24" i="8" s="1"/>
  <c r="P363" i="8" a="1"/>
  <c r="P363" i="8" s="1"/>
  <c r="P383" i="8" a="1"/>
  <c r="P383" i="8" s="1"/>
  <c r="P380" i="8" a="1"/>
  <c r="P380" i="8" s="1"/>
  <c r="P364" i="8" a="1"/>
  <c r="P364" i="8" s="1"/>
  <c r="P376" i="8" a="1"/>
  <c r="P376" i="8" s="1"/>
  <c r="P348" i="8" a="1"/>
  <c r="P348" i="8" s="1"/>
  <c r="P346" i="8" a="1"/>
  <c r="P346" i="8" s="1"/>
  <c r="P357" i="8" a="1"/>
  <c r="P357" i="8" s="1"/>
  <c r="P368" i="8" a="1"/>
  <c r="P368" i="8" s="1"/>
  <c r="P338" i="8" a="1"/>
  <c r="P338" i="8" s="1"/>
  <c r="P370" i="8" a="1"/>
  <c r="P370" i="8" s="1"/>
  <c r="P344" i="8" a="1"/>
  <c r="P344" i="8" s="1"/>
  <c r="P351" i="8" a="1"/>
  <c r="P351" i="8" s="1"/>
  <c r="P367" i="8" a="1"/>
  <c r="P367" i="8" s="1"/>
  <c r="P371" i="8" a="1"/>
  <c r="P371" i="8" s="1"/>
  <c r="P356" i="8" a="1"/>
  <c r="P356" i="8" s="1"/>
  <c r="P360" i="8" a="1"/>
  <c r="P360" i="8" s="1"/>
  <c r="P374" i="8" a="1"/>
  <c r="P374" i="8" s="1"/>
  <c r="P377" i="8" a="1"/>
  <c r="P377" i="8" s="1"/>
  <c r="P373" i="8" a="1"/>
  <c r="P373" i="8" s="1"/>
  <c r="P369" i="8" a="1"/>
  <c r="P369" i="8" s="1"/>
  <c r="P354" i="8" a="1"/>
  <c r="P354" i="8" s="1"/>
  <c r="P350" i="8" a="1"/>
  <c r="P350" i="8" s="1"/>
  <c r="P341" i="8" a="1"/>
  <c r="P341" i="8" s="1"/>
  <c r="P340" i="8" a="1"/>
  <c r="P340" i="8" s="1"/>
  <c r="P378" i="8" a="1"/>
  <c r="P378" i="8" s="1"/>
  <c r="P361" i="8" a="1"/>
  <c r="P361" i="8" s="1"/>
  <c r="P382" i="8" a="1"/>
  <c r="P382" i="8" s="1"/>
  <c r="P359" i="8" a="1"/>
  <c r="P359" i="8" s="1"/>
  <c r="P349" i="8" a="1"/>
  <c r="P349" i="8" s="1"/>
  <c r="P339" i="8" a="1"/>
  <c r="P339" i="8" s="1"/>
  <c r="P375" i="8" a="1"/>
  <c r="P375" i="8" s="1"/>
  <c r="P342" i="8" a="1"/>
  <c r="P342" i="8" s="1"/>
  <c r="P366" i="8" a="1"/>
  <c r="P366" i="8" s="1"/>
  <c r="P358" i="8" a="1"/>
  <c r="P358" i="8" s="1"/>
  <c r="P345" i="8" a="1"/>
  <c r="P345" i="8" s="1"/>
  <c r="P381" i="8" a="1"/>
  <c r="P381" i="8" s="1"/>
  <c r="P365" i="8" a="1"/>
  <c r="P365" i="8" s="1"/>
  <c r="P379" i="8" a="1"/>
  <c r="P379" i="8" s="1"/>
  <c r="P372" i="8" a="1"/>
  <c r="P372" i="8" s="1"/>
  <c r="P347" i="8" a="1"/>
  <c r="P347" i="8" s="1"/>
  <c r="P336" i="8" a="1"/>
  <c r="P336" i="8" s="1"/>
  <c r="P355" i="8" a="1"/>
  <c r="P355" i="8" s="1"/>
  <c r="P362" i="8" a="1"/>
  <c r="P362" i="8" s="1"/>
  <c r="P337" i="8" a="1"/>
  <c r="P337" i="8" s="1"/>
  <c r="P353" i="8" a="1"/>
  <c r="P353" i="8" s="1"/>
  <c r="P343" i="8" a="1"/>
  <c r="P343" i="8" s="1"/>
  <c r="P352" i="8" a="1"/>
  <c r="P352" i="8" s="1"/>
  <c r="BB8" i="8" a="1"/>
  <c r="BB8" i="8" s="1"/>
  <c r="BB4" i="8" a="1"/>
  <c r="BB4" i="8" s="1"/>
  <c r="BB44" i="8" a="1"/>
  <c r="BB44" i="8" s="1"/>
  <c r="BB50" i="8" a="1"/>
  <c r="BB50" i="8" s="1"/>
  <c r="BB7" i="8" a="1"/>
  <c r="BB7" i="8" s="1"/>
  <c r="BB17" i="8" a="1"/>
  <c r="BB17" i="8" s="1"/>
  <c r="BB34" i="8" a="1"/>
  <c r="BB34" i="8" s="1"/>
  <c r="BB37" i="8" a="1"/>
  <c r="BB37" i="8" s="1"/>
  <c r="BB40" i="8" a="1"/>
  <c r="BB40" i="8" s="1"/>
  <c r="BB29" i="8" a="1"/>
  <c r="BB29" i="8" s="1"/>
  <c r="BB36" i="8" a="1"/>
  <c r="BB36" i="8" s="1"/>
  <c r="BB20" i="8" a="1"/>
  <c r="BB20" i="8" s="1"/>
  <c r="BB14" i="8" a="1"/>
  <c r="BB14" i="8" s="1"/>
  <c r="BB38" i="8" a="1"/>
  <c r="BB38" i="8" s="1"/>
  <c r="BB18" i="8" a="1"/>
  <c r="BB18" i="8" s="1"/>
  <c r="BB19" i="8" a="1"/>
  <c r="BB19" i="8" s="1"/>
  <c r="BB24" i="8" a="1"/>
  <c r="BB24" i="8" s="1"/>
  <c r="BB48" i="8" a="1"/>
  <c r="BB48" i="8" s="1"/>
  <c r="BB39" i="8" a="1"/>
  <c r="BB39" i="8" s="1"/>
  <c r="BB5" i="8" a="1"/>
  <c r="BB5" i="8" s="1"/>
  <c r="BB46" i="8" a="1"/>
  <c r="BB46" i="8" s="1"/>
  <c r="BB9" i="8" a="1"/>
  <c r="BB9" i="8" s="1"/>
  <c r="BB13" i="8" a="1"/>
  <c r="BB13" i="8" s="1"/>
  <c r="BB12" i="8" a="1"/>
  <c r="BB12" i="8" s="1"/>
  <c r="BB42" i="8" a="1"/>
  <c r="BB42" i="8" s="1"/>
  <c r="BB25" i="8" a="1"/>
  <c r="BB25" i="8" s="1"/>
  <c r="BB45" i="8" a="1"/>
  <c r="BB45" i="8" s="1"/>
  <c r="BB32" i="8" a="1"/>
  <c r="BB32" i="8" s="1"/>
  <c r="BB21" i="8" a="1"/>
  <c r="BB21" i="8" s="1"/>
  <c r="BB11" i="8" a="1"/>
  <c r="BB11" i="8" s="1"/>
  <c r="BB27" i="8" a="1"/>
  <c r="BB27" i="8" s="1"/>
  <c r="BB23" i="8" a="1"/>
  <c r="BB23" i="8" s="1"/>
  <c r="BB41" i="8" a="1"/>
  <c r="BB41" i="8" s="1"/>
  <c r="BB49" i="8" a="1"/>
  <c r="BB49" i="8" s="1"/>
  <c r="BB26" i="8" a="1"/>
  <c r="BB26" i="8" s="1"/>
  <c r="BB28" i="8" a="1"/>
  <c r="BB28" i="8" s="1"/>
  <c r="BB3" i="8" a="1"/>
  <c r="BB3" i="8" s="1"/>
  <c r="BB31" i="8" a="1"/>
  <c r="BB31" i="8" s="1"/>
  <c r="BB47" i="8" a="1"/>
  <c r="BB47" i="8" s="1"/>
  <c r="BB10" i="8" a="1"/>
  <c r="BB10" i="8" s="1"/>
  <c r="BB16" i="8" a="1"/>
  <c r="BB16" i="8" s="1"/>
  <c r="BB6" i="8" a="1"/>
  <c r="BB6" i="8" s="1"/>
  <c r="BB30" i="8" a="1"/>
  <c r="BB30" i="8" s="1"/>
  <c r="BB35" i="8" a="1"/>
  <c r="BB35" i="8" s="1"/>
  <c r="BB15" i="8" a="1"/>
  <c r="BB15" i="8" s="1"/>
  <c r="BB43" i="8" a="1"/>
  <c r="BB43" i="8" s="1"/>
  <c r="BB33" i="8" a="1"/>
  <c r="BB33" i="8" s="1"/>
  <c r="BB22" i="8" a="1"/>
  <c r="BB22" i="8" s="1"/>
  <c r="BJ35" i="8" a="1"/>
  <c r="BJ35" i="8" s="1"/>
  <c r="BJ27" i="8" a="1"/>
  <c r="BJ27" i="8" s="1"/>
  <c r="BJ12" i="8" a="1"/>
  <c r="BJ12" i="8" s="1"/>
  <c r="BJ15" i="8" a="1"/>
  <c r="BJ15" i="8" s="1"/>
  <c r="BJ6" i="8" a="1"/>
  <c r="BJ6" i="8" s="1"/>
  <c r="BJ7" i="8" a="1"/>
  <c r="BJ7" i="8" s="1"/>
  <c r="BJ29" i="8" a="1"/>
  <c r="BJ29" i="8" s="1"/>
  <c r="BJ41" i="8" a="1"/>
  <c r="BJ41" i="8" s="1"/>
  <c r="BJ50" i="8" a="1"/>
  <c r="BJ50" i="8" s="1"/>
  <c r="BJ46" i="8" a="1"/>
  <c r="BJ46" i="8" s="1"/>
  <c r="BJ49" i="8" a="1"/>
  <c r="BJ49" i="8" s="1"/>
  <c r="BJ5" i="8" a="1"/>
  <c r="BJ5" i="8" s="1"/>
  <c r="BJ4" i="8" a="1"/>
  <c r="BJ4" i="8" s="1"/>
  <c r="BJ22" i="8" a="1"/>
  <c r="BJ22" i="8" s="1"/>
  <c r="BJ45" i="8" a="1"/>
  <c r="BJ45" i="8" s="1"/>
  <c r="BJ16" i="8" a="1"/>
  <c r="BJ16" i="8" s="1"/>
  <c r="BJ36" i="8" a="1"/>
  <c r="BJ36" i="8" s="1"/>
  <c r="BJ31" i="8" a="1"/>
  <c r="BJ31" i="8" s="1"/>
  <c r="BJ38" i="8" a="1"/>
  <c r="BJ38" i="8" s="1"/>
  <c r="BJ30" i="8" a="1"/>
  <c r="BJ30" i="8" s="1"/>
  <c r="BJ19" i="8" a="1"/>
  <c r="BJ19" i="8" s="1"/>
  <c r="BJ8" i="8" a="1"/>
  <c r="BJ8" i="8" s="1"/>
  <c r="BJ48" i="8" a="1"/>
  <c r="BJ48" i="8" s="1"/>
  <c r="BJ39" i="8" a="1"/>
  <c r="BJ39" i="8" s="1"/>
  <c r="BJ28" i="8" a="1"/>
  <c r="BJ28" i="8" s="1"/>
  <c r="BJ21" i="8" a="1"/>
  <c r="BJ21" i="8" s="1"/>
  <c r="BJ34" i="8" a="1"/>
  <c r="BJ34" i="8" s="1"/>
  <c r="BJ18" i="8" a="1"/>
  <c r="BJ18" i="8" s="1"/>
  <c r="BJ25" i="8" a="1"/>
  <c r="BJ25" i="8" s="1"/>
  <c r="BJ3" i="8" a="1"/>
  <c r="BJ3" i="8" s="1"/>
  <c r="BJ17" i="8" a="1"/>
  <c r="BJ17" i="8" s="1"/>
  <c r="BJ11" i="8" a="1"/>
  <c r="BJ11" i="8" s="1"/>
  <c r="BJ20" i="8" a="1"/>
  <c r="BJ20" i="8" s="1"/>
  <c r="BJ40" i="8" a="1"/>
  <c r="BJ40" i="8" s="1"/>
  <c r="BJ43" i="8" a="1"/>
  <c r="BJ43" i="8" s="1"/>
  <c r="BJ26" i="8" a="1"/>
  <c r="BJ26" i="8" s="1"/>
  <c r="BJ37" i="8" a="1"/>
  <c r="BJ37" i="8" s="1"/>
  <c r="BJ33" i="8" a="1"/>
  <c r="BJ33" i="8" s="1"/>
  <c r="BJ32" i="8" a="1"/>
  <c r="BJ32" i="8" s="1"/>
  <c r="BJ44" i="8" a="1"/>
  <c r="BJ44" i="8" s="1"/>
  <c r="BJ23" i="8" a="1"/>
  <c r="BJ23" i="8" s="1"/>
  <c r="BJ10" i="8" a="1"/>
  <c r="BJ10" i="8" s="1"/>
  <c r="BJ24" i="8" a="1"/>
  <c r="BJ24" i="8" s="1"/>
  <c r="BJ47" i="8" a="1"/>
  <c r="BJ47" i="8" s="1"/>
  <c r="BJ13" i="8" a="1"/>
  <c r="BJ13" i="8" s="1"/>
  <c r="BJ9" i="8" a="1"/>
  <c r="BJ9" i="8" s="1"/>
  <c r="BJ14" i="8" a="1"/>
  <c r="BJ14" i="8" s="1"/>
  <c r="BJ42" i="8" a="1"/>
  <c r="BJ42" i="8" s="1"/>
  <c r="AA98" i="8" a="1"/>
  <c r="AA98" i="8" s="1"/>
  <c r="B13" i="8" a="1"/>
  <c r="B13" i="8" s="1"/>
  <c r="B23" i="8" a="1"/>
  <c r="B23" i="8" s="1"/>
  <c r="B17" i="8" a="1"/>
  <c r="B17" i="8" s="1"/>
  <c r="AA320" i="8" a="1"/>
  <c r="AA320" i="8" s="1"/>
  <c r="B50" i="8" a="1"/>
  <c r="B50" i="8" s="1"/>
  <c r="B22" i="8" a="1"/>
  <c r="B22" i="8" s="1"/>
  <c r="B42" i="8" a="1"/>
  <c r="B42" i="8" s="1"/>
  <c r="AA314" i="8" a="1"/>
  <c r="AA314" i="8" s="1"/>
  <c r="AA372" i="8" a="1"/>
  <c r="AA372" i="8" s="1"/>
  <c r="B30" i="8" a="1"/>
  <c r="B30" i="8" s="1"/>
  <c r="AA89" i="8" a="1"/>
  <c r="AA89" i="8" s="1"/>
  <c r="AA313" i="8" a="1"/>
  <c r="AA313" i="8" s="1"/>
  <c r="AA99" i="8" a="1"/>
  <c r="AA99" i="8" s="1"/>
  <c r="AA308" i="8" a="1"/>
  <c r="AA308" i="8" s="1"/>
  <c r="B3" i="8" a="1"/>
  <c r="B3" i="8" s="1"/>
  <c r="AA375" i="8" a="1"/>
  <c r="AA375" i="8" s="1"/>
  <c r="B47" i="8" a="1"/>
  <c r="B47" i="8" s="1"/>
  <c r="B45" i="8" a="1"/>
  <c r="B45" i="8" s="1"/>
  <c r="B46" i="8" a="1"/>
  <c r="B46" i="8" s="1"/>
  <c r="B31" i="8" a="1"/>
  <c r="B31" i="8" s="1"/>
  <c r="B33" i="8" a="1"/>
  <c r="B33" i="8" s="1"/>
  <c r="AA100" i="8" a="1"/>
  <c r="AA100" i="8" s="1"/>
  <c r="AA380" i="8" a="1"/>
  <c r="AA380" i="8" s="1"/>
  <c r="B16" i="8" a="1"/>
  <c r="B16" i="8" s="1"/>
  <c r="B19" i="8" a="1"/>
  <c r="B19" i="8" s="1"/>
  <c r="B25" i="8" a="1"/>
  <c r="B25" i="8" s="1"/>
  <c r="AA318" i="8" a="1"/>
  <c r="AA318" i="8" s="1"/>
  <c r="AA381" i="8" a="1"/>
  <c r="AA381" i="8" s="1"/>
  <c r="AA317" i="8" a="1"/>
  <c r="AA317" i="8" s="1"/>
  <c r="AA370" i="8" a="1"/>
  <c r="AA370" i="8" s="1"/>
  <c r="B41" i="8" a="1"/>
  <c r="B41" i="8" s="1"/>
  <c r="AA309" i="8" a="1"/>
  <c r="AA309" i="8" s="1"/>
  <c r="B14" i="8" a="1"/>
  <c r="B14" i="8" s="1"/>
  <c r="AA371" i="8" a="1"/>
  <c r="AA371" i="8" s="1"/>
  <c r="AA310" i="8" a="1"/>
  <c r="AA310" i="8" s="1"/>
  <c r="AA377" i="8" a="1"/>
  <c r="AA377" i="8" s="1"/>
  <c r="AA96" i="8" a="1"/>
  <c r="AA96" i="8" s="1"/>
  <c r="B34" i="8" a="1"/>
  <c r="B34" i="8" s="1"/>
  <c r="AA374" i="8" a="1"/>
  <c r="AA374" i="8" s="1"/>
  <c r="AA319" i="8" a="1"/>
  <c r="AA319" i="8" s="1"/>
  <c r="AA90" i="8" a="1"/>
  <c r="AA90" i="8" s="1"/>
  <c r="B8" i="8" a="1"/>
  <c r="B8" i="8" s="1"/>
  <c r="B15" i="8" a="1"/>
  <c r="B15" i="8" s="1"/>
  <c r="B40" i="8" a="1"/>
  <c r="B40" i="8" s="1"/>
  <c r="B18" i="8" a="1"/>
  <c r="B18" i="8" s="1"/>
  <c r="AA102" i="8" a="1"/>
  <c r="AA102" i="8" s="1"/>
  <c r="AA379" i="8" a="1"/>
  <c r="AA379" i="8" s="1"/>
  <c r="B37" i="8" a="1"/>
  <c r="B37" i="8" s="1"/>
  <c r="B12" i="8" a="1"/>
  <c r="B12" i="8" s="1"/>
  <c r="B26" i="8" a="1"/>
  <c r="B26" i="8" s="1"/>
  <c r="B21" i="8" a="1"/>
  <c r="B21" i="8" s="1"/>
  <c r="AA315" i="8" a="1"/>
  <c r="AA315" i="8" s="1"/>
  <c r="AA97" i="8" a="1"/>
  <c r="AA97" i="8" s="1"/>
  <c r="AA311" i="8" a="1"/>
  <c r="AA311" i="8" s="1"/>
  <c r="AA373" i="8" a="1"/>
  <c r="AA373" i="8" s="1"/>
  <c r="B29" i="8" a="1"/>
  <c r="B29" i="8" s="1"/>
  <c r="AA94" i="8" a="1"/>
  <c r="AA94" i="8" s="1"/>
  <c r="AA316" i="8" a="1"/>
  <c r="AA316" i="8" s="1"/>
  <c r="B48" i="8" a="1"/>
  <c r="B48" i="8" s="1"/>
  <c r="B5" i="8" a="1"/>
  <c r="B5" i="8" s="1"/>
  <c r="B28" i="8" a="1"/>
  <c r="B28" i="8" s="1"/>
  <c r="AA91" i="8" a="1"/>
  <c r="AA91" i="8" s="1"/>
  <c r="B49" i="8" a="1"/>
  <c r="B49" i="8" s="1"/>
  <c r="B6" i="8" a="1"/>
  <c r="B6" i="8" s="1"/>
  <c r="AA321" i="8" a="1"/>
  <c r="AA321" i="8" s="1"/>
  <c r="AA93" i="8" a="1"/>
  <c r="AA93" i="8" s="1"/>
  <c r="B39" i="8" a="1"/>
  <c r="B39" i="8" s="1"/>
  <c r="B38" i="8" a="1"/>
  <c r="B38" i="8" s="1"/>
  <c r="B11" i="8" a="1"/>
  <c r="B11" i="8" s="1"/>
  <c r="AA383" i="8" a="1"/>
  <c r="AA383" i="8" s="1"/>
  <c r="B24" i="8" a="1"/>
  <c r="B24" i="8" s="1"/>
  <c r="B44" i="8" a="1"/>
  <c r="B44" i="8" s="1"/>
  <c r="B10" i="8" a="1"/>
  <c r="B10" i="8" s="1"/>
  <c r="AA376" i="8" a="1"/>
  <c r="AA376" i="8" s="1"/>
  <c r="B7" i="8" a="1"/>
  <c r="B7" i="8" s="1"/>
  <c r="AA312" i="8" a="1"/>
  <c r="AA312" i="8" s="1"/>
  <c r="B43" i="8" a="1"/>
  <c r="B43" i="8" s="1"/>
  <c r="B35" i="8" a="1"/>
  <c r="B35" i="8" s="1"/>
  <c r="B9" i="8" a="1"/>
  <c r="B9" i="8" s="1"/>
  <c r="AA382" i="8" a="1"/>
  <c r="AA382" i="8" s="1"/>
  <c r="AA95" i="8" a="1"/>
  <c r="AA95" i="8" s="1"/>
  <c r="AA378" i="8" a="1"/>
  <c r="AA378" i="8" s="1"/>
  <c r="B32" i="8" a="1"/>
  <c r="B32" i="8" s="1"/>
  <c r="B4" i="8" a="1"/>
  <c r="B4" i="8" s="1"/>
  <c r="B20" i="8" a="1"/>
  <c r="B20" i="8" s="1"/>
  <c r="B36" i="8" a="1"/>
  <c r="B36" i="8" s="1"/>
  <c r="B27" i="8" a="1"/>
  <c r="B27" i="8" s="1"/>
  <c r="AA92" i="8" a="1"/>
  <c r="AA92" i="8" s="1"/>
  <c r="AA101" i="8" a="1"/>
  <c r="AA101" i="8" s="1"/>
  <c r="Q16" i="8" a="1"/>
  <c r="Q16" i="8" s="1"/>
  <c r="Q37" i="8" a="1"/>
  <c r="Q37" i="8" s="1"/>
  <c r="Q23" i="8" a="1"/>
  <c r="Q23" i="8" s="1"/>
  <c r="Q38" i="8" a="1"/>
  <c r="Q38" i="8" s="1"/>
  <c r="Q48" i="8" a="1"/>
  <c r="Q48" i="8" s="1"/>
  <c r="Q20" i="8" a="1"/>
  <c r="Q20" i="8" s="1"/>
  <c r="Q36" i="8" a="1"/>
  <c r="Q36" i="8" s="1"/>
  <c r="Q27" i="8" a="1"/>
  <c r="Q27" i="8" s="1"/>
  <c r="Q12" i="8" a="1"/>
  <c r="Q12" i="8" s="1"/>
  <c r="Q7" i="8" a="1"/>
  <c r="Q7" i="8" s="1"/>
  <c r="Q10" i="8" a="1"/>
  <c r="Q10" i="8" s="1"/>
  <c r="Q34" i="8" a="1"/>
  <c r="Q34" i="8" s="1"/>
  <c r="Q5" i="8" a="1"/>
  <c r="Q5" i="8" s="1"/>
  <c r="Q28" i="8" a="1"/>
  <c r="Q28" i="8" s="1"/>
  <c r="Q50" i="8" a="1"/>
  <c r="Q50" i="8" s="1"/>
  <c r="Q31" i="8" a="1"/>
  <c r="Q31" i="8" s="1"/>
  <c r="Q32" i="8" a="1"/>
  <c r="Q32" i="8" s="1"/>
  <c r="Q35" i="8" a="1"/>
  <c r="Q35" i="8" s="1"/>
  <c r="Q30" i="8" a="1"/>
  <c r="Q30" i="8" s="1"/>
  <c r="Q4" i="8" a="1"/>
  <c r="Q4" i="8" s="1"/>
  <c r="Q21" i="8" a="1"/>
  <c r="Q21" i="8" s="1"/>
  <c r="Q44" i="8" a="1"/>
  <c r="Q44" i="8" s="1"/>
  <c r="Q47" i="8" a="1"/>
  <c r="Q47" i="8" s="1"/>
  <c r="Q9" i="8" a="1"/>
  <c r="Q9" i="8" s="1"/>
  <c r="Q19" i="8" a="1"/>
  <c r="Q19" i="8" s="1"/>
  <c r="Q8" i="8" a="1"/>
  <c r="Q8" i="8" s="1"/>
  <c r="Q39" i="8" a="1"/>
  <c r="Q39" i="8" s="1"/>
  <c r="Q15" i="8" a="1"/>
  <c r="Q15" i="8" s="1"/>
  <c r="Q42" i="8" a="1"/>
  <c r="Q42" i="8" s="1"/>
  <c r="Q26" i="8" a="1"/>
  <c r="Q26" i="8" s="1"/>
  <c r="Q17" i="8" a="1"/>
  <c r="Q17" i="8" s="1"/>
  <c r="Q25" i="8" a="1"/>
  <c r="Q25" i="8" s="1"/>
  <c r="Q6" i="8" a="1"/>
  <c r="Q6" i="8" s="1"/>
  <c r="Q49" i="8" a="1"/>
  <c r="Q49" i="8" s="1"/>
  <c r="Q22" i="8" a="1"/>
  <c r="Q22" i="8" s="1"/>
  <c r="Q40" i="8" a="1"/>
  <c r="Q40" i="8" s="1"/>
  <c r="Q33" i="8" a="1"/>
  <c r="Q33" i="8" s="1"/>
  <c r="Q11" i="8" a="1"/>
  <c r="Q11" i="8" s="1"/>
  <c r="Q14" i="8" a="1"/>
  <c r="Q14" i="8" s="1"/>
  <c r="Q13" i="8" a="1"/>
  <c r="Q13" i="8" s="1"/>
  <c r="Q18" i="8" a="1"/>
  <c r="Q18" i="8" s="1"/>
  <c r="Q29" i="8" a="1"/>
  <c r="Q29" i="8" s="1"/>
  <c r="Q46" i="8" a="1"/>
  <c r="Q46" i="8" s="1"/>
  <c r="Q41" i="8" a="1"/>
  <c r="Q41" i="8" s="1"/>
  <c r="Q24" i="8" a="1"/>
  <c r="Q24" i="8" s="1"/>
  <c r="Q45" i="8" a="1"/>
  <c r="Q45" i="8" s="1"/>
  <c r="Q3" i="8" a="1"/>
  <c r="Q3" i="8" s="1"/>
  <c r="Q43" i="8" a="1"/>
  <c r="Q43" i="8" s="1"/>
  <c r="M44" i="8" a="1"/>
  <c r="M44" i="8" s="1"/>
  <c r="M9" i="8" a="1"/>
  <c r="M9" i="8" s="1"/>
  <c r="M36" i="8" a="1"/>
  <c r="M36" i="8" s="1"/>
  <c r="M19" i="8" a="1"/>
  <c r="M19" i="8" s="1"/>
  <c r="M39" i="8" a="1"/>
  <c r="M39" i="8" s="1"/>
  <c r="M16" i="8" a="1"/>
  <c r="M16" i="8" s="1"/>
  <c r="M23" i="8" a="1"/>
  <c r="M23" i="8" s="1"/>
  <c r="M4" i="8" a="1"/>
  <c r="M4" i="8" s="1"/>
  <c r="M41" i="8" a="1"/>
  <c r="M41" i="8" s="1"/>
  <c r="M18" i="8" a="1"/>
  <c r="M18" i="8" s="1"/>
  <c r="M37" i="8" a="1"/>
  <c r="M37" i="8" s="1"/>
  <c r="M48" i="8" a="1"/>
  <c r="M48" i="8" s="1"/>
  <c r="M49" i="8" a="1"/>
  <c r="M49" i="8" s="1"/>
  <c r="M29" i="8" a="1"/>
  <c r="M29" i="8" s="1"/>
  <c r="M25" i="8" a="1"/>
  <c r="M25" i="8" s="1"/>
  <c r="M20" i="8" a="1"/>
  <c r="M20" i="8" s="1"/>
  <c r="M31" i="8" a="1"/>
  <c r="M31" i="8" s="1"/>
  <c r="M35" i="8" a="1"/>
  <c r="M35" i="8" s="1"/>
  <c r="M21" i="8" a="1"/>
  <c r="M21" i="8" s="1"/>
  <c r="M28" i="8" a="1"/>
  <c r="M28" i="8" s="1"/>
  <c r="M30" i="8" a="1"/>
  <c r="M30" i="8" s="1"/>
  <c r="M8" i="8" a="1"/>
  <c r="M8" i="8" s="1"/>
  <c r="M17" i="8" a="1"/>
  <c r="M17" i="8" s="1"/>
  <c r="M47" i="8" a="1"/>
  <c r="M47" i="8" s="1"/>
  <c r="M34" i="8" a="1"/>
  <c r="M34" i="8" s="1"/>
  <c r="M40" i="8" a="1"/>
  <c r="M40" i="8" s="1"/>
  <c r="M14" i="8" a="1"/>
  <c r="M14" i="8" s="1"/>
  <c r="M13" i="8" a="1"/>
  <c r="M13" i="8" s="1"/>
  <c r="M42" i="8" a="1"/>
  <c r="M42" i="8" s="1"/>
  <c r="M32" i="8" a="1"/>
  <c r="M32" i="8" s="1"/>
  <c r="M10" i="8" a="1"/>
  <c r="M10" i="8" s="1"/>
  <c r="M38" i="8" a="1"/>
  <c r="M38" i="8" s="1"/>
  <c r="M33" i="8" a="1"/>
  <c r="M33" i="8" s="1"/>
  <c r="M27" i="8" a="1"/>
  <c r="M27" i="8" s="1"/>
  <c r="M3" i="8" a="1"/>
  <c r="M3" i="8" s="1"/>
  <c r="M15" i="8" a="1"/>
  <c r="M15" i="8" s="1"/>
  <c r="M22" i="8" a="1"/>
  <c r="M22" i="8" s="1"/>
  <c r="M46" i="8" a="1"/>
  <c r="M46" i="8" s="1"/>
  <c r="M7" i="8" a="1"/>
  <c r="M7" i="8" s="1"/>
  <c r="M26" i="8" a="1"/>
  <c r="M26" i="8" s="1"/>
  <c r="M45" i="8" a="1"/>
  <c r="M45" i="8" s="1"/>
  <c r="M11" i="8" a="1"/>
  <c r="M11" i="8" s="1"/>
  <c r="M12" i="8" a="1"/>
  <c r="M12" i="8" s="1"/>
  <c r="M50" i="8" a="1"/>
  <c r="M50" i="8" s="1"/>
  <c r="M43" i="8" a="1"/>
  <c r="M43" i="8" s="1"/>
  <c r="M24" i="8" a="1"/>
  <c r="M24" i="8" s="1"/>
  <c r="M6" i="8" a="1"/>
  <c r="M6" i="8" s="1"/>
  <c r="M5" i="8" a="1"/>
  <c r="M5" i="8" s="1"/>
  <c r="N350" i="8" a="1"/>
  <c r="N350" i="8" s="1"/>
  <c r="N382" i="8" a="1"/>
  <c r="N382" i="8" s="1"/>
  <c r="N356" i="8" a="1"/>
  <c r="N356" i="8" s="1"/>
  <c r="N357" i="8" a="1"/>
  <c r="N357" i="8" s="1"/>
  <c r="N355" i="8" a="1"/>
  <c r="N355" i="8" s="1"/>
  <c r="N383" i="8" a="1"/>
  <c r="N383" i="8" s="1"/>
  <c r="N362" i="8" a="1"/>
  <c r="N362" i="8" s="1"/>
  <c r="N361" i="8" a="1"/>
  <c r="N361" i="8" s="1"/>
  <c r="N377" i="8" a="1"/>
  <c r="N377" i="8" s="1"/>
  <c r="N359" i="8" a="1"/>
  <c r="N359" i="8" s="1"/>
  <c r="N369" i="8" a="1"/>
  <c r="N369" i="8" s="1"/>
  <c r="N360" i="8" a="1"/>
  <c r="N360" i="8" s="1"/>
  <c r="N342" i="8" a="1"/>
  <c r="N342" i="8" s="1"/>
  <c r="N343" i="8" a="1"/>
  <c r="N343" i="8" s="1"/>
  <c r="N337" i="8" a="1"/>
  <c r="N337" i="8" s="1"/>
  <c r="N344" i="8" a="1"/>
  <c r="N344" i="8" s="1"/>
  <c r="N339" i="8" a="1"/>
  <c r="N339" i="8" s="1"/>
  <c r="N346" i="8" a="1"/>
  <c r="N346" i="8" s="1"/>
  <c r="N352" i="8" a="1"/>
  <c r="N352" i="8" s="1"/>
  <c r="N348" i="8" a="1"/>
  <c r="N348" i="8" s="1"/>
  <c r="N365" i="8" a="1"/>
  <c r="N365" i="8" s="1"/>
  <c r="N349" i="8" a="1"/>
  <c r="N349" i="8" s="1"/>
  <c r="N354" i="8" a="1"/>
  <c r="N354" i="8" s="1"/>
  <c r="N375" i="8" a="1"/>
  <c r="N375" i="8" s="1"/>
  <c r="N353" i="8" a="1"/>
  <c r="N353" i="8" s="1"/>
  <c r="N368" i="8" a="1"/>
  <c r="N368" i="8" s="1"/>
  <c r="N371" i="8" a="1"/>
  <c r="N371" i="8" s="1"/>
  <c r="N358" i="8" a="1"/>
  <c r="N358" i="8" s="1"/>
  <c r="N340" i="8" a="1"/>
  <c r="N340" i="8" s="1"/>
  <c r="N379" i="8" a="1"/>
  <c r="N379" i="8" s="1"/>
  <c r="N336" i="8" a="1"/>
  <c r="N336" i="8" s="1"/>
  <c r="N366" i="8" a="1"/>
  <c r="N366" i="8" s="1"/>
  <c r="N345" i="8" a="1"/>
  <c r="N345" i="8" s="1"/>
  <c r="N373" i="8" a="1"/>
  <c r="N373" i="8" s="1"/>
  <c r="N380" i="8" a="1"/>
  <c r="N380" i="8" s="1"/>
  <c r="N370" i="8" a="1"/>
  <c r="N370" i="8" s="1"/>
  <c r="N351" i="8" a="1"/>
  <c r="N351" i="8" s="1"/>
  <c r="N381" i="8" a="1"/>
  <c r="N381" i="8" s="1"/>
  <c r="N347" i="8" a="1"/>
  <c r="N347" i="8" s="1"/>
  <c r="N374" i="8" a="1"/>
  <c r="N374" i="8" s="1"/>
  <c r="N367" i="8" a="1"/>
  <c r="N367" i="8" s="1"/>
  <c r="N364" i="8" a="1"/>
  <c r="N364" i="8" s="1"/>
  <c r="N341" i="8" a="1"/>
  <c r="N341" i="8" s="1"/>
  <c r="N338" i="8" a="1"/>
  <c r="N338" i="8" s="1"/>
  <c r="N378" i="8" a="1"/>
  <c r="N378" i="8" s="1"/>
  <c r="N372" i="8" a="1"/>
  <c r="N372" i="8" s="1"/>
  <c r="N376" i="8" a="1"/>
  <c r="N376" i="8" s="1"/>
  <c r="N363" i="8" a="1"/>
  <c r="N363" i="8" s="1"/>
  <c r="C341" i="8" a="1"/>
  <c r="C341" i="8" s="1"/>
  <c r="C342" i="8" a="1"/>
  <c r="C342" i="8" s="1"/>
  <c r="C336" i="8" a="1"/>
  <c r="C336" i="8" s="1"/>
  <c r="C356" i="8" a="1"/>
  <c r="C356" i="8" s="1"/>
  <c r="C337" i="8" a="1"/>
  <c r="C337" i="8" s="1"/>
  <c r="C346" i="8" a="1"/>
  <c r="C346" i="8" s="1"/>
  <c r="C360" i="8" a="1"/>
  <c r="C360" i="8" s="1"/>
  <c r="C364" i="8" a="1"/>
  <c r="C364" i="8" s="1"/>
  <c r="C349" i="8" a="1"/>
  <c r="C349" i="8" s="1"/>
  <c r="C350" i="8" a="1"/>
  <c r="C350" i="8" s="1"/>
  <c r="C376" i="8" a="1"/>
  <c r="C376" i="8" s="1"/>
  <c r="C372" i="8" a="1"/>
  <c r="C372" i="8" s="1"/>
  <c r="C374" i="8" a="1"/>
  <c r="C374" i="8" s="1"/>
  <c r="C351" i="8" a="1"/>
  <c r="C351" i="8" s="1"/>
  <c r="C365" i="8" a="1"/>
  <c r="C365" i="8" s="1"/>
  <c r="C339" i="8" a="1"/>
  <c r="C339" i="8" s="1"/>
  <c r="C383" i="8" a="1"/>
  <c r="C383" i="8" s="1"/>
  <c r="C354" i="8" a="1"/>
  <c r="C354" i="8" s="1"/>
  <c r="C367" i="8" a="1"/>
  <c r="C367" i="8" s="1"/>
  <c r="C366" i="8" a="1"/>
  <c r="C366" i="8" s="1"/>
  <c r="C375" i="8" a="1"/>
  <c r="C375" i="8" s="1"/>
  <c r="C378" i="8" a="1"/>
  <c r="C378" i="8" s="1"/>
  <c r="C382" i="8" a="1"/>
  <c r="C382" i="8" s="1"/>
  <c r="C357" i="8" a="1"/>
  <c r="C357" i="8" s="1"/>
  <c r="C347" i="8" a="1"/>
  <c r="C347" i="8" s="1"/>
  <c r="C361" i="8" a="1"/>
  <c r="C361" i="8" s="1"/>
  <c r="C355" i="8" a="1"/>
  <c r="C355" i="8" s="1"/>
  <c r="C369" i="8" a="1"/>
  <c r="C369" i="8" s="1"/>
  <c r="C379" i="8" a="1"/>
  <c r="C379" i="8" s="1"/>
  <c r="C381" i="8" a="1"/>
  <c r="C381" i="8" s="1"/>
  <c r="C348" i="8" a="1"/>
  <c r="C348" i="8" s="1"/>
  <c r="B349" i="8" a="1"/>
  <c r="B349" i="8" s="1"/>
  <c r="B381" i="8" a="1"/>
  <c r="B381" i="8" s="1"/>
  <c r="B364" i="8" a="1"/>
  <c r="B364" i="8" s="1"/>
  <c r="B362" i="8" a="1"/>
  <c r="B362" i="8" s="1"/>
  <c r="B379" i="8" a="1"/>
  <c r="B379" i="8" s="1"/>
  <c r="B351" i="8" a="1"/>
  <c r="B351" i="8" s="1"/>
  <c r="B361" i="8" a="1"/>
  <c r="B361" i="8" s="1"/>
  <c r="B344" i="8" a="1"/>
  <c r="B344" i="8" s="1"/>
  <c r="B376" i="8" a="1"/>
  <c r="B376" i="8" s="1"/>
  <c r="B339" i="8" a="1"/>
  <c r="B339" i="8" s="1"/>
  <c r="B358" i="8" a="1"/>
  <c r="B358" i="8" s="1"/>
  <c r="B375" i="8" a="1"/>
  <c r="B375" i="8" s="1"/>
  <c r="B341" i="8" a="1"/>
  <c r="B341" i="8" s="1"/>
  <c r="B336" i="8" a="1"/>
  <c r="B336" i="8" s="1"/>
  <c r="B380" i="8" a="1"/>
  <c r="B380" i="8" s="1"/>
  <c r="B363" i="8" a="1"/>
  <c r="B363" i="8" s="1"/>
  <c r="B359" i="8" a="1"/>
  <c r="B359" i="8" s="1"/>
  <c r="B345" i="8" a="1"/>
  <c r="B345" i="8" s="1"/>
  <c r="B340" i="8" a="1"/>
  <c r="B340" i="8" s="1"/>
  <c r="B338" i="8" a="1"/>
  <c r="B338" i="8" s="1"/>
  <c r="B371" i="8" a="1"/>
  <c r="B371" i="8" s="1"/>
  <c r="B367" i="8" a="1"/>
  <c r="B367" i="8" s="1"/>
  <c r="B353" i="8" a="1"/>
  <c r="B353" i="8" s="1"/>
  <c r="B348" i="8" a="1"/>
  <c r="B348" i="8" s="1"/>
  <c r="B346" i="8" a="1"/>
  <c r="B346" i="8" s="1"/>
  <c r="B342" i="8" a="1"/>
  <c r="B342" i="8" s="1"/>
  <c r="B383" i="8" a="1"/>
  <c r="B383" i="8" s="1"/>
  <c r="B357" i="8" a="1"/>
  <c r="B357" i="8" s="1"/>
  <c r="B352" i="8" a="1"/>
  <c r="B352" i="8" s="1"/>
  <c r="B354" i="8" a="1"/>
  <c r="B354" i="8" s="1"/>
  <c r="B350" i="8" a="1"/>
  <c r="B350" i="8" s="1"/>
  <c r="B365" i="8" a="1"/>
  <c r="B365" i="8" s="1"/>
  <c r="B356" i="8" a="1"/>
  <c r="B356" i="8" s="1"/>
  <c r="B370" i="8" a="1"/>
  <c r="B370" i="8" s="1"/>
  <c r="B366" i="8" a="1"/>
  <c r="B366" i="8" s="1"/>
  <c r="B369" i="8" a="1"/>
  <c r="B369" i="8" s="1"/>
  <c r="B360" i="8" a="1"/>
  <c r="B360" i="8" s="1"/>
  <c r="B378" i="8" a="1"/>
  <c r="B378" i="8" s="1"/>
  <c r="B374" i="8" a="1"/>
  <c r="B374" i="8" s="1"/>
  <c r="B373" i="8" a="1"/>
  <c r="B373" i="8" s="1"/>
  <c r="B368" i="8" a="1"/>
  <c r="B368" i="8" s="1"/>
  <c r="B347" i="8" a="1"/>
  <c r="B347" i="8" s="1"/>
  <c r="B382" i="8" a="1"/>
  <c r="B382" i="8" s="1"/>
  <c r="B337" i="8" a="1"/>
  <c r="B337" i="8" s="1"/>
  <c r="B377" i="8" a="1"/>
  <c r="B377" i="8" s="1"/>
  <c r="B372" i="8" a="1"/>
  <c r="B372" i="8" s="1"/>
  <c r="B355" i="8" a="1"/>
  <c r="B355" i="8" s="1"/>
  <c r="B343" i="8" a="1"/>
  <c r="B343" i="8" s="1"/>
  <c r="BG42" i="8" a="1"/>
  <c r="BG42" i="8" s="1"/>
  <c r="BG3" i="8" a="1"/>
  <c r="BG3" i="8" s="1"/>
  <c r="BG8" i="8" a="1"/>
  <c r="BG8" i="8" s="1"/>
  <c r="BG46" i="8" a="1"/>
  <c r="BG46" i="8" s="1"/>
  <c r="BG15" i="8" a="1"/>
  <c r="BG15" i="8" s="1"/>
  <c r="BG44" i="8" a="1"/>
  <c r="BG44" i="8" s="1"/>
  <c r="BG5" i="8" a="1"/>
  <c r="BG5" i="8" s="1"/>
  <c r="BG40" i="8" a="1"/>
  <c r="BG40" i="8" s="1"/>
  <c r="BG29" i="8" a="1"/>
  <c r="BG29" i="8" s="1"/>
  <c r="BG16" i="8" a="1"/>
  <c r="BG16" i="8" s="1"/>
  <c r="BG18" i="8" a="1"/>
  <c r="BG18" i="8" s="1"/>
  <c r="BG47" i="8" a="1"/>
  <c r="BG47" i="8" s="1"/>
  <c r="BG28" i="8" a="1"/>
  <c r="BG28" i="8" s="1"/>
  <c r="BG10" i="8" a="1"/>
  <c r="BG10" i="8" s="1"/>
  <c r="BG45" i="8" a="1"/>
  <c r="BG45" i="8" s="1"/>
  <c r="BG30" i="8" a="1"/>
  <c r="BG30" i="8" s="1"/>
  <c r="BG9" i="8" a="1"/>
  <c r="BG9" i="8" s="1"/>
  <c r="BG31" i="8" a="1"/>
  <c r="BG31" i="8" s="1"/>
  <c r="BG38" i="8" a="1"/>
  <c r="BG38" i="8" s="1"/>
  <c r="BG21" i="8" a="1"/>
  <c r="BG21" i="8" s="1"/>
  <c r="BG4" i="8" a="1"/>
  <c r="BG4" i="8" s="1"/>
  <c r="BG39" i="8" a="1"/>
  <c r="BG39" i="8" s="1"/>
  <c r="BG49" i="8" a="1"/>
  <c r="BG49" i="8" s="1"/>
  <c r="BG6" i="8" a="1"/>
  <c r="BG6" i="8" s="1"/>
  <c r="BG34" i="8" a="1"/>
  <c r="BG34" i="8" s="1"/>
  <c r="BG20" i="8" a="1"/>
  <c r="BG20" i="8" s="1"/>
  <c r="BG50" i="8" a="1"/>
  <c r="BG50" i="8" s="1"/>
  <c r="BG35" i="8" a="1"/>
  <c r="BG35" i="8" s="1"/>
  <c r="BG13" i="8" a="1"/>
  <c r="BG13" i="8" s="1"/>
  <c r="BG33" i="8" a="1"/>
  <c r="BG33" i="8" s="1"/>
  <c r="BG11" i="8" a="1"/>
  <c r="BG11" i="8" s="1"/>
  <c r="BG12" i="8" a="1"/>
  <c r="BG12" i="8" s="1"/>
  <c r="BG48" i="8" a="1"/>
  <c r="BG48" i="8" s="1"/>
  <c r="BG22" i="8" a="1"/>
  <c r="BG22" i="8" s="1"/>
  <c r="BG27" i="8" a="1"/>
  <c r="BG27" i="8" s="1"/>
  <c r="BG41" i="8" a="1"/>
  <c r="BG41" i="8" s="1"/>
  <c r="BG26" i="8" a="1"/>
  <c r="BG26" i="8" s="1"/>
  <c r="BG25" i="8" a="1"/>
  <c r="BG25" i="8" s="1"/>
  <c r="BG36" i="8" a="1"/>
  <c r="BG36" i="8" s="1"/>
  <c r="BG19" i="8" a="1"/>
  <c r="BG19" i="8" s="1"/>
  <c r="BG43" i="8" a="1"/>
  <c r="BG43" i="8" s="1"/>
  <c r="BG23" i="8" a="1"/>
  <c r="BG23" i="8" s="1"/>
  <c r="BG14" i="8" a="1"/>
  <c r="BG14" i="8" s="1"/>
  <c r="BG32" i="8" a="1"/>
  <c r="BG32" i="8" s="1"/>
  <c r="BG17" i="8" a="1"/>
  <c r="BG17" i="8" s="1"/>
  <c r="BG24" i="8" a="1"/>
  <c r="BG24" i="8" s="1"/>
  <c r="BG37" i="8" a="1"/>
  <c r="BG37" i="8" s="1"/>
  <c r="BG7" i="8" a="1"/>
  <c r="BG7" i="8" s="1"/>
  <c r="BK41" i="8" a="1"/>
  <c r="BK41" i="8" s="1"/>
  <c r="BK14" i="8" a="1"/>
  <c r="BK14" i="8" s="1"/>
  <c r="BK11" i="8" a="1"/>
  <c r="BK11" i="8" s="1"/>
  <c r="BK19" i="8" a="1"/>
  <c r="BK19" i="8" s="1"/>
  <c r="BK15" i="8" a="1"/>
  <c r="BK15" i="8" s="1"/>
  <c r="BK38" i="8" a="1"/>
  <c r="BK38" i="8" s="1"/>
  <c r="BK5" i="8" a="1"/>
  <c r="BK5" i="8" s="1"/>
  <c r="BK4" i="8" a="1"/>
  <c r="BK4" i="8" s="1"/>
  <c r="BK23" i="8" a="1"/>
  <c r="BK23" i="8" s="1"/>
  <c r="BK46" i="8" a="1"/>
  <c r="BK46" i="8" s="1"/>
  <c r="BK20" i="8" a="1"/>
  <c r="BK20" i="8" s="1"/>
  <c r="BK7" i="8" a="1"/>
  <c r="BK7" i="8" s="1"/>
  <c r="BK18" i="8" a="1"/>
  <c r="BK18" i="8" s="1"/>
  <c r="BK47" i="8" a="1"/>
  <c r="BK47" i="8" s="1"/>
  <c r="BK32" i="8" a="1"/>
  <c r="BK32" i="8" s="1"/>
  <c r="BK42" i="8" a="1"/>
  <c r="BK42" i="8" s="1"/>
  <c r="BK12" i="8" a="1"/>
  <c r="BK12" i="8" s="1"/>
  <c r="BK8" i="8" a="1"/>
  <c r="BK8" i="8" s="1"/>
  <c r="BK13" i="8" a="1"/>
  <c r="BK13" i="8" s="1"/>
  <c r="BK36" i="8" a="1"/>
  <c r="BK36" i="8" s="1"/>
  <c r="BK49" i="8" a="1"/>
  <c r="BK49" i="8" s="1"/>
  <c r="BK24" i="8" a="1"/>
  <c r="BK24" i="8" s="1"/>
  <c r="BK9" i="8" a="1"/>
  <c r="BK9" i="8" s="1"/>
  <c r="BK17" i="8" a="1"/>
  <c r="BK17" i="8" s="1"/>
  <c r="BK37" i="8" a="1"/>
  <c r="BK37" i="8" s="1"/>
  <c r="BK16" i="8" a="1"/>
  <c r="BK16" i="8" s="1"/>
  <c r="BK27" i="8" a="1"/>
  <c r="BK27" i="8" s="1"/>
  <c r="BK29" i="8" a="1"/>
  <c r="BK29" i="8" s="1"/>
  <c r="BK50" i="8" a="1"/>
  <c r="BK50" i="8" s="1"/>
  <c r="BK35" i="8" a="1"/>
  <c r="BK35" i="8" s="1"/>
  <c r="BK48" i="8" a="1"/>
  <c r="BK48" i="8" s="1"/>
  <c r="BK25" i="8" a="1"/>
  <c r="BK25" i="8" s="1"/>
  <c r="BK43" i="8" a="1"/>
  <c r="BK43" i="8" s="1"/>
  <c r="BK21" i="8" a="1"/>
  <c r="BK21" i="8" s="1"/>
  <c r="BK3" i="8" a="1"/>
  <c r="BK3" i="8" s="1"/>
  <c r="BK28" i="8" a="1"/>
  <c r="BK28" i="8" s="1"/>
  <c r="BK31" i="8" a="1"/>
  <c r="BK31" i="8" s="1"/>
  <c r="BK30" i="8" a="1"/>
  <c r="BK30" i="8" s="1"/>
  <c r="BK22" i="8" a="1"/>
  <c r="BK22" i="8" s="1"/>
  <c r="BK34" i="8" a="1"/>
  <c r="BK34" i="8" s="1"/>
  <c r="BK6" i="8" a="1"/>
  <c r="BK6" i="8" s="1"/>
  <c r="BK45" i="8" a="1"/>
  <c r="BK45" i="8" s="1"/>
  <c r="BK40" i="8" a="1"/>
  <c r="BK40" i="8" s="1"/>
  <c r="BK39" i="8" a="1"/>
  <c r="BK39" i="8" s="1"/>
  <c r="BK10" i="8" a="1"/>
  <c r="BK10" i="8" s="1"/>
  <c r="BK26" i="8" a="1"/>
  <c r="BK26" i="8" s="1"/>
  <c r="BK44" i="8" a="1"/>
  <c r="BK44" i="8" s="1"/>
  <c r="BK33" i="8" a="1"/>
  <c r="BK33" i="8" s="1"/>
  <c r="BA7" i="8" a="1"/>
  <c r="BA7" i="8" s="1"/>
  <c r="BA43" i="8" a="1"/>
  <c r="BA43" i="8" s="1"/>
  <c r="BA31" i="8" a="1"/>
  <c r="BA31" i="8" s="1"/>
  <c r="BA49" i="8" a="1"/>
  <c r="BA49" i="8" s="1"/>
  <c r="BA14" i="8" a="1"/>
  <c r="BA14" i="8" s="1"/>
  <c r="BA13" i="8" a="1"/>
  <c r="BA13" i="8" s="1"/>
  <c r="BA48" i="8" a="1"/>
  <c r="BA48" i="8" s="1"/>
  <c r="BA32" i="8" a="1"/>
  <c r="BA32" i="8" s="1"/>
  <c r="BA17" i="8" a="1"/>
  <c r="BA17" i="8" s="1"/>
  <c r="BA44" i="8" a="1"/>
  <c r="BA44" i="8" s="1"/>
  <c r="BA15" i="8" a="1"/>
  <c r="BA15" i="8" s="1"/>
  <c r="BA30" i="8" a="1"/>
  <c r="BA30" i="8" s="1"/>
  <c r="BA16" i="8" a="1"/>
  <c r="BA16" i="8" s="1"/>
  <c r="BA4" i="8" a="1"/>
  <c r="BA4" i="8" s="1"/>
  <c r="BA36" i="8" a="1"/>
  <c r="BA36" i="8" s="1"/>
  <c r="BA19" i="8" a="1"/>
  <c r="BA19" i="8" s="1"/>
  <c r="BA45" i="8" a="1"/>
  <c r="BA45" i="8" s="1"/>
  <c r="BA40" i="8" a="1"/>
  <c r="BA40" i="8" s="1"/>
  <c r="BA28" i="8" a="1"/>
  <c r="BA28" i="8" s="1"/>
  <c r="BA37" i="8" a="1"/>
  <c r="BA37" i="8" s="1"/>
  <c r="BA3" i="8" a="1"/>
  <c r="BA3" i="8" s="1"/>
  <c r="BA23" i="8" a="1"/>
  <c r="BA23" i="8" s="1"/>
  <c r="BA18" i="8" a="1"/>
  <c r="BA18" i="8" s="1"/>
  <c r="BA20" i="8" a="1"/>
  <c r="BA20" i="8" s="1"/>
  <c r="BA41" i="8" a="1"/>
  <c r="BA41" i="8" s="1"/>
  <c r="BA22" i="8" a="1"/>
  <c r="BA22" i="8" s="1"/>
  <c r="BA25" i="8" a="1"/>
  <c r="BA25" i="8" s="1"/>
  <c r="BA11" i="8" a="1"/>
  <c r="BA11" i="8" s="1"/>
  <c r="BA33" i="8" a="1"/>
  <c r="BA33" i="8" s="1"/>
  <c r="BA29" i="8" a="1"/>
  <c r="BA29" i="8" s="1"/>
  <c r="BA21" i="8" a="1"/>
  <c r="BA21" i="8" s="1"/>
  <c r="BA46" i="8" a="1"/>
  <c r="BA46" i="8" s="1"/>
  <c r="BA34" i="8" a="1"/>
  <c r="BA34" i="8" s="1"/>
  <c r="BA38" i="8" a="1"/>
  <c r="BA38" i="8" s="1"/>
  <c r="BA42" i="8" a="1"/>
  <c r="BA42" i="8" s="1"/>
  <c r="BA12" i="8" a="1"/>
  <c r="BA12" i="8" s="1"/>
  <c r="BA9" i="8" a="1"/>
  <c r="BA9" i="8" s="1"/>
  <c r="BA47" i="8" a="1"/>
  <c r="BA47" i="8" s="1"/>
  <c r="BA26" i="8" a="1"/>
  <c r="BA26" i="8" s="1"/>
  <c r="BA10" i="8" a="1"/>
  <c r="BA10" i="8" s="1"/>
  <c r="BA50" i="8" a="1"/>
  <c r="BA50" i="8" s="1"/>
  <c r="BA5" i="8" a="1"/>
  <c r="BA5" i="8" s="1"/>
  <c r="BA39" i="8" a="1"/>
  <c r="BA39" i="8" s="1"/>
  <c r="BA35" i="8" a="1"/>
  <c r="BA35" i="8" s="1"/>
  <c r="BA24" i="8" a="1"/>
  <c r="BA24" i="8" s="1"/>
  <c r="BA8" i="8" a="1"/>
  <c r="BA8" i="8" s="1"/>
  <c r="BA27" i="8" a="1"/>
  <c r="BA27" i="8" s="1"/>
  <c r="BA6" i="8" a="1"/>
  <c r="BA6" i="8" s="1"/>
  <c r="K23" i="8" a="1"/>
  <c r="K23" i="8" s="1"/>
  <c r="K18" i="8" a="1"/>
  <c r="K18" i="8" s="1"/>
  <c r="K36" i="8" a="1"/>
  <c r="K36" i="8" s="1"/>
  <c r="K45" i="8" a="1"/>
  <c r="K45" i="8" s="1"/>
  <c r="K26" i="8" a="1"/>
  <c r="K26" i="8" s="1"/>
  <c r="K24" i="8" a="1"/>
  <c r="K24" i="8" s="1"/>
  <c r="K27" i="8" a="1"/>
  <c r="K27" i="8" s="1"/>
  <c r="K32" i="8" a="1"/>
  <c r="K32" i="8" s="1"/>
  <c r="K22" i="8" a="1"/>
  <c r="K22" i="8" s="1"/>
  <c r="K11" i="8" a="1"/>
  <c r="K11" i="8" s="1"/>
  <c r="K14" i="8" a="1"/>
  <c r="K14" i="8" s="1"/>
  <c r="K17" i="8" a="1"/>
  <c r="K17" i="8" s="1"/>
  <c r="K25" i="8" a="1"/>
  <c r="K25" i="8" s="1"/>
  <c r="K38" i="8" a="1"/>
  <c r="K38" i="8" s="1"/>
  <c r="K37" i="8" a="1"/>
  <c r="K37" i="8" s="1"/>
  <c r="K41" i="8" a="1"/>
  <c r="K41" i="8" s="1"/>
  <c r="K44" i="8" a="1"/>
  <c r="K44" i="8" s="1"/>
  <c r="K9" i="8" a="1"/>
  <c r="K9" i="8" s="1"/>
  <c r="K30" i="8" a="1"/>
  <c r="K30" i="8" s="1"/>
  <c r="K3" i="8" a="1"/>
  <c r="K3" i="8" s="1"/>
  <c r="K20" i="8" a="1"/>
  <c r="K20" i="8" s="1"/>
  <c r="K10" i="8" a="1"/>
  <c r="K10" i="8" s="1"/>
  <c r="K28" i="8" a="1"/>
  <c r="K28" i="8" s="1"/>
  <c r="K39" i="8" a="1"/>
  <c r="K39" i="8" s="1"/>
  <c r="K8" i="8" a="1"/>
  <c r="K8" i="8" s="1"/>
  <c r="K33" i="8" a="1"/>
  <c r="K33" i="8" s="1"/>
  <c r="K47" i="8" a="1"/>
  <c r="K47" i="8" s="1"/>
  <c r="K46" i="8" a="1"/>
  <c r="K46" i="8" s="1"/>
  <c r="K13" i="8" a="1"/>
  <c r="K13" i="8" s="1"/>
  <c r="K21" i="8" a="1"/>
  <c r="K21" i="8" s="1"/>
  <c r="K31" i="8" a="1"/>
  <c r="K31" i="8" s="1"/>
  <c r="K49" i="8" a="1"/>
  <c r="K49" i="8" s="1"/>
  <c r="K50" i="8" a="1"/>
  <c r="K50" i="8" s="1"/>
  <c r="K35" i="8" a="1"/>
  <c r="K35" i="8" s="1"/>
  <c r="K4" i="8" a="1"/>
  <c r="K4" i="8" s="1"/>
  <c r="K40" i="8" a="1"/>
  <c r="K40" i="8" s="1"/>
  <c r="K16" i="8" a="1"/>
  <c r="K16" i="8" s="1"/>
  <c r="K43" i="8" a="1"/>
  <c r="K43" i="8" s="1"/>
  <c r="K12" i="8" a="1"/>
  <c r="K12" i="8" s="1"/>
  <c r="K15" i="8" a="1"/>
  <c r="K15" i="8" s="1"/>
  <c r="K48" i="8" a="1"/>
  <c r="K48" i="8" s="1"/>
  <c r="K5" i="8" a="1"/>
  <c r="K5" i="8" s="1"/>
  <c r="K34" i="8" a="1"/>
  <c r="K34" i="8" s="1"/>
  <c r="K19" i="8" a="1"/>
  <c r="K19" i="8" s="1"/>
  <c r="K29" i="8" a="1"/>
  <c r="K29" i="8" s="1"/>
  <c r="K42" i="8" a="1"/>
  <c r="K42" i="8" s="1"/>
  <c r="K7" i="8" a="1"/>
  <c r="K7" i="8" s="1"/>
  <c r="K6" i="8" a="1"/>
  <c r="K6" i="8" s="1"/>
  <c r="D36" i="8" a="1"/>
  <c r="D36" i="8" s="1"/>
  <c r="D41" i="8" a="1"/>
  <c r="D41" i="8" s="1"/>
  <c r="D40" i="8" a="1"/>
  <c r="D40" i="8" s="1"/>
  <c r="D20" i="8" a="1"/>
  <c r="D20" i="8" s="1"/>
  <c r="D44" i="8" a="1"/>
  <c r="D44" i="8" s="1"/>
  <c r="D9" i="8" a="1"/>
  <c r="D9" i="8" s="1"/>
  <c r="D42" i="8" a="1"/>
  <c r="D42" i="8" s="1"/>
  <c r="D15" i="8" a="1"/>
  <c r="D15" i="8" s="1"/>
  <c r="D11" i="8" a="1"/>
  <c r="D11" i="8" s="1"/>
  <c r="D35" i="8" a="1"/>
  <c r="D35" i="8" s="1"/>
  <c r="D43" i="8" a="1"/>
  <c r="D43" i="8" s="1"/>
  <c r="D25" i="8" a="1"/>
  <c r="D25" i="8" s="1"/>
  <c r="D17" i="8" a="1"/>
  <c r="D17" i="8" s="1"/>
  <c r="D32" i="8" a="1"/>
  <c r="D32" i="8" s="1"/>
  <c r="D33" i="8" a="1"/>
  <c r="D33" i="8" s="1"/>
  <c r="D30" i="8" a="1"/>
  <c r="D30" i="8" s="1"/>
  <c r="D49" i="8" a="1"/>
  <c r="D49" i="8" s="1"/>
  <c r="D22" i="8" a="1"/>
  <c r="D22" i="8" s="1"/>
  <c r="D5" i="8" a="1"/>
  <c r="D5" i="8" s="1"/>
  <c r="D28" i="8" a="1"/>
  <c r="D28" i="8" s="1"/>
  <c r="D24" i="8" a="1"/>
  <c r="D24" i="8" s="1"/>
  <c r="D48" i="8" a="1"/>
  <c r="D48" i="8" s="1"/>
  <c r="D34" i="8" a="1"/>
  <c r="D34" i="8" s="1"/>
  <c r="D12" i="8" a="1"/>
  <c r="D12" i="8" s="1"/>
  <c r="D19" i="8" a="1"/>
  <c r="D19" i="8" s="1"/>
  <c r="D27" i="8" a="1"/>
  <c r="D27" i="8" s="1"/>
  <c r="D7" i="8" a="1"/>
  <c r="D7" i="8" s="1"/>
  <c r="D3" i="8" a="1"/>
  <c r="D3" i="8" s="1"/>
  <c r="D18" i="8" a="1"/>
  <c r="D18" i="8" s="1"/>
  <c r="D50" i="8" a="1"/>
  <c r="D50" i="8" s="1"/>
  <c r="D31" i="8" a="1"/>
  <c r="D31" i="8" s="1"/>
  <c r="D10" i="8" a="1"/>
  <c r="D10" i="8" s="1"/>
  <c r="D37" i="8" a="1"/>
  <c r="D37" i="8" s="1"/>
  <c r="D16" i="8" a="1"/>
  <c r="D16" i="8" s="1"/>
  <c r="D38" i="8" a="1"/>
  <c r="D38" i="8" s="1"/>
  <c r="D13" i="8" a="1"/>
  <c r="D13" i="8" s="1"/>
  <c r="D21" i="8" a="1"/>
  <c r="D21" i="8" s="1"/>
  <c r="D26" i="8" a="1"/>
  <c r="D26" i="8" s="1"/>
  <c r="D4" i="8" a="1"/>
  <c r="D4" i="8" s="1"/>
  <c r="D45" i="8" a="1"/>
  <c r="D45" i="8" s="1"/>
  <c r="D14" i="8" a="1"/>
  <c r="D14" i="8" s="1"/>
  <c r="D39" i="8" a="1"/>
  <c r="D39" i="8" s="1"/>
  <c r="D8" i="8" a="1"/>
  <c r="D8" i="8" s="1"/>
  <c r="D23" i="8" a="1"/>
  <c r="D23" i="8" s="1"/>
  <c r="D47" i="8" a="1"/>
  <c r="D47" i="8" s="1"/>
  <c r="D6" i="8" a="1"/>
  <c r="D6" i="8" s="1"/>
  <c r="D46" i="8" a="1"/>
  <c r="D46" i="8" s="1"/>
  <c r="D29" i="8" a="1"/>
  <c r="D29" i="8" s="1"/>
  <c r="O34" i="8" a="1"/>
  <c r="O34" i="8" s="1"/>
  <c r="O27" i="8" a="1"/>
  <c r="O27" i="8" s="1"/>
  <c r="O43" i="8" a="1"/>
  <c r="O43" i="8" s="1"/>
  <c r="O9" i="8" a="1"/>
  <c r="O9" i="8" s="1"/>
  <c r="O23" i="8" a="1"/>
  <c r="O23" i="8" s="1"/>
  <c r="O12" i="8" a="1"/>
  <c r="O12" i="8" s="1"/>
  <c r="O38" i="8" a="1"/>
  <c r="O38" i="8" s="1"/>
  <c r="O22" i="8" a="1"/>
  <c r="O22" i="8" s="1"/>
  <c r="O24" i="8" a="1"/>
  <c r="O24" i="8" s="1"/>
  <c r="O39" i="8" a="1"/>
  <c r="O39" i="8" s="1"/>
  <c r="O14" i="8" a="1"/>
  <c r="O14" i="8" s="1"/>
  <c r="O37" i="8" a="1"/>
  <c r="O37" i="8" s="1"/>
  <c r="O44" i="8" a="1"/>
  <c r="O44" i="8" s="1"/>
  <c r="O5" i="8" a="1"/>
  <c r="O5" i="8" s="1"/>
  <c r="O32" i="8" a="1"/>
  <c r="O32" i="8" s="1"/>
  <c r="O13" i="8" a="1"/>
  <c r="O13" i="8" s="1"/>
  <c r="O26" i="8" a="1"/>
  <c r="O26" i="8" s="1"/>
  <c r="O28" i="8" a="1"/>
  <c r="O28" i="8" s="1"/>
  <c r="O25" i="8" a="1"/>
  <c r="O25" i="8" s="1"/>
  <c r="O33" i="8" a="1"/>
  <c r="O33" i="8" s="1"/>
  <c r="O40" i="8" a="1"/>
  <c r="O40" i="8" s="1"/>
  <c r="O31" i="8" a="1"/>
  <c r="O31" i="8" s="1"/>
  <c r="O10" i="8" a="1"/>
  <c r="O10" i="8" s="1"/>
  <c r="O50" i="8" a="1"/>
  <c r="O50" i="8" s="1"/>
  <c r="O8" i="8" a="1"/>
  <c r="O8" i="8" s="1"/>
  <c r="O49" i="8" a="1"/>
  <c r="O49" i="8" s="1"/>
  <c r="O47" i="8" a="1"/>
  <c r="O47" i="8" s="1"/>
  <c r="O45" i="8" a="1"/>
  <c r="O45" i="8" s="1"/>
  <c r="O15" i="8" a="1"/>
  <c r="O15" i="8" s="1"/>
  <c r="O21" i="8" a="1"/>
  <c r="O21" i="8" s="1"/>
  <c r="O19" i="8" a="1"/>
  <c r="O19" i="8" s="1"/>
  <c r="O18" i="8" a="1"/>
  <c r="O18" i="8" s="1"/>
  <c r="O16" i="8" a="1"/>
  <c r="O16" i="8" s="1"/>
  <c r="O35" i="8" a="1"/>
  <c r="O35" i="8" s="1"/>
  <c r="O46" i="8" a="1"/>
  <c r="O46" i="8" s="1"/>
  <c r="O7" i="8" a="1"/>
  <c r="O7" i="8" s="1"/>
  <c r="O42" i="8" a="1"/>
  <c r="O42" i="8" s="1"/>
  <c r="O41" i="8" a="1"/>
  <c r="O41" i="8" s="1"/>
  <c r="O11" i="8" a="1"/>
  <c r="O11" i="8" s="1"/>
  <c r="O17" i="8" a="1"/>
  <c r="O17" i="8" s="1"/>
  <c r="O29" i="8" a="1"/>
  <c r="O29" i="8" s="1"/>
  <c r="O48" i="8" a="1"/>
  <c r="O48" i="8" s="1"/>
  <c r="O30" i="8" a="1"/>
  <c r="O30" i="8" s="1"/>
  <c r="O36" i="8" a="1"/>
  <c r="O36" i="8" s="1"/>
  <c r="O6" i="8" a="1"/>
  <c r="O6" i="8" s="1"/>
  <c r="O3" i="8" a="1"/>
  <c r="O3" i="8" s="1"/>
  <c r="O4" i="8" a="1"/>
  <c r="O4" i="8" s="1"/>
  <c r="O20" i="8" a="1"/>
  <c r="O20" i="8" s="1"/>
  <c r="L361" i="8" a="1"/>
  <c r="L361" i="8" s="1"/>
  <c r="L383" i="8" a="1"/>
  <c r="L383" i="8" s="1"/>
  <c r="L367" i="8" a="1"/>
  <c r="L367" i="8" s="1"/>
  <c r="L366" i="8" a="1"/>
  <c r="L366" i="8" s="1"/>
  <c r="L381" i="8" a="1"/>
  <c r="L381" i="8" s="1"/>
  <c r="L375" i="8" a="1"/>
  <c r="L375" i="8" s="1"/>
  <c r="L355" i="8" a="1"/>
  <c r="L355" i="8" s="1"/>
  <c r="L338" i="8" a="1"/>
  <c r="L338" i="8" s="1"/>
  <c r="L370" i="8" a="1"/>
  <c r="L370" i="8" s="1"/>
  <c r="L339" i="8" a="1"/>
  <c r="L339" i="8" s="1"/>
  <c r="L379" i="8" a="1"/>
  <c r="L379" i="8" s="1"/>
  <c r="L365" i="8" a="1"/>
  <c r="L365" i="8" s="1"/>
  <c r="L340" i="8" a="1"/>
  <c r="L340" i="8" s="1"/>
  <c r="L346" i="8" a="1"/>
  <c r="L346" i="8" s="1"/>
  <c r="L349" i="8" a="1"/>
  <c r="L349" i="8" s="1"/>
  <c r="L342" i="8" a="1"/>
  <c r="L342" i="8" s="1"/>
  <c r="L374" i="8" a="1"/>
  <c r="L374" i="8" s="1"/>
  <c r="L348" i="8" a="1"/>
  <c r="L348" i="8" s="1"/>
  <c r="L341" i="8" a="1"/>
  <c r="L341" i="8" s="1"/>
  <c r="L372" i="8" a="1"/>
  <c r="L372" i="8" s="1"/>
  <c r="L363" i="8" a="1"/>
  <c r="L363" i="8" s="1"/>
  <c r="L336" i="8" a="1"/>
  <c r="L336" i="8" s="1"/>
  <c r="L337" i="8" a="1"/>
  <c r="L337" i="8" s="1"/>
  <c r="L378" i="8" a="1"/>
  <c r="L378" i="8" s="1"/>
  <c r="L380" i="8" a="1"/>
  <c r="L380" i="8" s="1"/>
  <c r="L350" i="8" a="1"/>
  <c r="L350" i="8" s="1"/>
  <c r="L382" i="8" a="1"/>
  <c r="L382" i="8" s="1"/>
  <c r="L345" i="8" a="1"/>
  <c r="L345" i="8" s="1"/>
  <c r="L356" i="8" a="1"/>
  <c r="L356" i="8" s="1"/>
  <c r="L344" i="8" a="1"/>
  <c r="L344" i="8" s="1"/>
  <c r="L368" i="8" a="1"/>
  <c r="L368" i="8" s="1"/>
  <c r="L354" i="8" a="1"/>
  <c r="L354" i="8" s="1"/>
  <c r="L343" i="8" a="1"/>
  <c r="L343" i="8" s="1"/>
  <c r="L351" i="8" a="1"/>
  <c r="L351" i="8" s="1"/>
  <c r="L364" i="8" a="1"/>
  <c r="L364" i="8" s="1"/>
  <c r="L373" i="8" a="1"/>
  <c r="L373" i="8" s="1"/>
  <c r="L369" i="8" a="1"/>
  <c r="L369" i="8" s="1"/>
  <c r="L359" i="8" a="1"/>
  <c r="L359" i="8" s="1"/>
  <c r="L358" i="8" a="1"/>
  <c r="L358" i="8" s="1"/>
  <c r="L352" i="8" a="1"/>
  <c r="L352" i="8" s="1"/>
  <c r="L357" i="8" a="1"/>
  <c r="L357" i="8" s="1"/>
  <c r="L371" i="8" a="1"/>
  <c r="L371" i="8" s="1"/>
  <c r="L360" i="8" a="1"/>
  <c r="L360" i="8" s="1"/>
  <c r="L347" i="8" a="1"/>
  <c r="L347" i="8" s="1"/>
  <c r="L362" i="8" a="1"/>
  <c r="L362" i="8" s="1"/>
  <c r="L377" i="8" a="1"/>
  <c r="L377" i="8" s="1"/>
  <c r="L376" i="8" a="1"/>
  <c r="L376" i="8" s="1"/>
  <c r="L353" i="8" a="1"/>
  <c r="L353" i="8" s="1"/>
  <c r="R350" i="8" a="1"/>
  <c r="R350" i="8" s="1"/>
  <c r="R361" i="8" a="1"/>
  <c r="R361" i="8" s="1"/>
  <c r="R346" i="8" a="1"/>
  <c r="R346" i="8" s="1"/>
  <c r="R356" i="8" a="1"/>
  <c r="R356" i="8" s="1"/>
  <c r="R383" i="8" a="1"/>
  <c r="R383" i="8" s="1"/>
  <c r="R366" i="8" a="1"/>
  <c r="R366" i="8" s="1"/>
  <c r="R359" i="8" a="1"/>
  <c r="R359" i="8" s="1"/>
  <c r="R370" i="8" a="1"/>
  <c r="R370" i="8" s="1"/>
  <c r="R353" i="8" a="1"/>
  <c r="R353" i="8" s="1"/>
  <c r="R363" i="8" a="1"/>
  <c r="R363" i="8" s="1"/>
  <c r="R351" i="8" a="1"/>
  <c r="R351" i="8" s="1"/>
  <c r="R337" i="8" a="1"/>
  <c r="R337" i="8" s="1"/>
  <c r="R364" i="8" a="1"/>
  <c r="R364" i="8" s="1"/>
  <c r="R379" i="8" a="1"/>
  <c r="R379" i="8" s="1"/>
  <c r="R360" i="8" a="1"/>
  <c r="R360" i="8" s="1"/>
  <c r="R377" i="8" a="1"/>
  <c r="R377" i="8" s="1"/>
  <c r="R362" i="8" a="1"/>
  <c r="R362" i="8" s="1"/>
  <c r="R355" i="8" a="1"/>
  <c r="R355" i="8" s="1"/>
  <c r="R357" i="8" a="1"/>
  <c r="R357" i="8" s="1"/>
  <c r="R342" i="8" a="1"/>
  <c r="R342" i="8" s="1"/>
  <c r="R378" i="8" a="1"/>
  <c r="R378" i="8" s="1"/>
  <c r="R373" i="8" a="1"/>
  <c r="R373" i="8" s="1"/>
  <c r="R381" i="8" a="1"/>
  <c r="R381" i="8" s="1"/>
  <c r="R348" i="8" a="1"/>
  <c r="R348" i="8" s="1"/>
  <c r="R365" i="8" a="1"/>
  <c r="R365" i="8" s="1"/>
  <c r="R339" i="8" a="1"/>
  <c r="R339" i="8" s="1"/>
  <c r="R372" i="8" a="1"/>
  <c r="R372" i="8" s="1"/>
  <c r="R341" i="8" a="1"/>
  <c r="R341" i="8" s="1"/>
  <c r="R340" i="8" a="1"/>
  <c r="R340" i="8" s="1"/>
  <c r="R343" i="8" a="1"/>
  <c r="R343" i="8" s="1"/>
  <c r="R382" i="8" a="1"/>
  <c r="R382" i="8" s="1"/>
  <c r="R367" i="8" a="1"/>
  <c r="R367" i="8" s="1"/>
  <c r="R344" i="8" a="1"/>
  <c r="R344" i="8" s="1"/>
  <c r="R338" i="8" a="1"/>
  <c r="R338" i="8" s="1"/>
  <c r="R374" i="8" a="1"/>
  <c r="R374" i="8" s="1"/>
  <c r="R345" i="8" a="1"/>
  <c r="R345" i="8" s="1"/>
  <c r="R347" i="8" a="1"/>
  <c r="R347" i="8" s="1"/>
  <c r="R349" i="8" a="1"/>
  <c r="R349" i="8" s="1"/>
  <c r="R376" i="8" a="1"/>
  <c r="R376" i="8" s="1"/>
  <c r="R352" i="8" a="1"/>
  <c r="R352" i="8" s="1"/>
  <c r="R336" i="8" a="1"/>
  <c r="R336" i="8" s="1"/>
  <c r="R354" i="8" a="1"/>
  <c r="R354" i="8" s="1"/>
  <c r="R369" i="8" a="1"/>
  <c r="R369" i="8" s="1"/>
  <c r="R358" i="8" a="1"/>
  <c r="R358" i="8" s="1"/>
  <c r="R368" i="8" a="1"/>
  <c r="R368" i="8" s="1"/>
  <c r="R375" i="8" a="1"/>
  <c r="R375" i="8" s="1"/>
  <c r="R380" i="8" a="1"/>
  <c r="R380" i="8" s="1"/>
  <c r="R371" i="8" a="1"/>
  <c r="R371" i="8" s="1"/>
  <c r="BC33" i="8" a="1"/>
  <c r="BC33" i="8" s="1"/>
  <c r="BC10" i="8" a="1"/>
  <c r="BC10" i="8" s="1"/>
  <c r="BC41" i="8" a="1"/>
  <c r="BC41" i="8" s="1"/>
  <c r="BC22" i="8" a="1"/>
  <c r="BC22" i="8" s="1"/>
  <c r="BC36" i="8" a="1"/>
  <c r="BC36" i="8" s="1"/>
  <c r="BC38" i="8" a="1"/>
  <c r="BC38" i="8" s="1"/>
  <c r="BC39" i="8" a="1"/>
  <c r="BC39" i="8" s="1"/>
  <c r="BC35" i="8" a="1"/>
  <c r="BC35" i="8" s="1"/>
  <c r="BC29" i="8" a="1"/>
  <c r="BC29" i="8" s="1"/>
  <c r="BC43" i="8" a="1"/>
  <c r="BC43" i="8" s="1"/>
  <c r="BC45" i="8" a="1"/>
  <c r="BC45" i="8" s="1"/>
  <c r="BC16" i="8" a="1"/>
  <c r="BC16" i="8" s="1"/>
  <c r="BC5" i="8" a="1"/>
  <c r="BC5" i="8" s="1"/>
  <c r="BC40" i="8" a="1"/>
  <c r="BC40" i="8" s="1"/>
  <c r="BC14" i="8" a="1"/>
  <c r="BC14" i="8" s="1"/>
  <c r="BC12" i="8" a="1"/>
  <c r="BC12" i="8" s="1"/>
  <c r="BC46" i="8" a="1"/>
  <c r="BC46" i="8" s="1"/>
  <c r="BC47" i="8" a="1"/>
  <c r="BC47" i="8" s="1"/>
  <c r="BC13" i="8" a="1"/>
  <c r="BC13" i="8" s="1"/>
  <c r="BC27" i="8" a="1"/>
  <c r="BC27" i="8" s="1"/>
  <c r="BC11" i="8" a="1"/>
  <c r="BC11" i="8" s="1"/>
  <c r="BC34" i="8" a="1"/>
  <c r="BC34" i="8" s="1"/>
  <c r="BC21" i="8" a="1"/>
  <c r="BC21" i="8" s="1"/>
  <c r="BC3" i="8" a="1"/>
  <c r="BC3" i="8" s="1"/>
  <c r="BC49" i="8" a="1"/>
  <c r="BC49" i="8" s="1"/>
  <c r="BC26" i="8" a="1"/>
  <c r="BC26" i="8" s="1"/>
  <c r="BC20" i="8" a="1"/>
  <c r="BC20" i="8" s="1"/>
  <c r="BC4" i="8" a="1"/>
  <c r="BC4" i="8" s="1"/>
  <c r="BC32" i="8" a="1"/>
  <c r="BC32" i="8" s="1"/>
  <c r="BC48" i="8" a="1"/>
  <c r="BC48" i="8" s="1"/>
  <c r="BC9" i="8" a="1"/>
  <c r="BC9" i="8" s="1"/>
  <c r="BC42" i="8" a="1"/>
  <c r="BC42" i="8" s="1"/>
  <c r="BC28" i="8" a="1"/>
  <c r="BC28" i="8" s="1"/>
  <c r="BC23" i="8" a="1"/>
  <c r="BC23" i="8" s="1"/>
  <c r="BC44" i="8" a="1"/>
  <c r="BC44" i="8" s="1"/>
  <c r="BC31" i="8" a="1"/>
  <c r="BC31" i="8" s="1"/>
  <c r="BC17" i="8" a="1"/>
  <c r="BC17" i="8" s="1"/>
  <c r="BC6" i="8" a="1"/>
  <c r="BC6" i="8" s="1"/>
  <c r="BC8" i="8" a="1"/>
  <c r="BC8" i="8" s="1"/>
  <c r="BC18" i="8" a="1"/>
  <c r="BC18" i="8" s="1"/>
  <c r="BC37" i="8" a="1"/>
  <c r="BC37" i="8" s="1"/>
  <c r="BC15" i="8" a="1"/>
  <c r="BC15" i="8" s="1"/>
  <c r="BC7" i="8" a="1"/>
  <c r="BC7" i="8" s="1"/>
  <c r="BC24" i="8" a="1"/>
  <c r="BC24" i="8" s="1"/>
  <c r="BC25" i="8" a="1"/>
  <c r="BC25" i="8" s="1"/>
  <c r="BC30" i="8" a="1"/>
  <c r="BC30" i="8" s="1"/>
  <c r="BC50" i="8" a="1"/>
  <c r="BC50" i="8" s="1"/>
  <c r="BC19" i="8" a="1"/>
  <c r="BC19" i="8" s="1"/>
  <c r="P14" i="8" a="1"/>
  <c r="P14" i="8" s="1"/>
  <c r="P36" i="8" a="1"/>
  <c r="P36" i="8" s="1"/>
  <c r="P22" i="8" a="1"/>
  <c r="P22" i="8" s="1"/>
  <c r="P37" i="8" a="1"/>
  <c r="P37" i="8" s="1"/>
  <c r="P12" i="8" a="1"/>
  <c r="P12" i="8" s="1"/>
  <c r="P13" i="8" a="1"/>
  <c r="P13" i="8" s="1"/>
  <c r="P23" i="8" a="1"/>
  <c r="P23" i="8" s="1"/>
  <c r="P8" i="8" a="1"/>
  <c r="P8" i="8" s="1"/>
  <c r="P20" i="8" a="1"/>
  <c r="P20" i="8" s="1"/>
  <c r="P27" i="8" a="1"/>
  <c r="P27" i="8" s="1"/>
  <c r="P39" i="8" a="1"/>
  <c r="P39" i="8" s="1"/>
  <c r="P40" i="8" a="1"/>
  <c r="P40" i="8" s="1"/>
  <c r="P30" i="8" a="1"/>
  <c r="P30" i="8" s="1"/>
  <c r="P34" i="8" a="1"/>
  <c r="P34" i="8" s="1"/>
  <c r="P18" i="8" a="1"/>
  <c r="P18" i="8" s="1"/>
  <c r="P24" i="8" a="1"/>
  <c r="P24" i="8" s="1"/>
  <c r="P50" i="8" a="1"/>
  <c r="P50" i="8" s="1"/>
  <c r="P15" i="8" a="1"/>
  <c r="P15" i="8" s="1"/>
  <c r="P33" i="8" a="1"/>
  <c r="P33" i="8" s="1"/>
  <c r="P6" i="8" a="1"/>
  <c r="P6" i="8" s="1"/>
  <c r="P41" i="8" a="1"/>
  <c r="P41" i="8" s="1"/>
  <c r="P25" i="8" a="1"/>
  <c r="P25" i="8" s="1"/>
  <c r="P32" i="8" a="1"/>
  <c r="P32" i="8" s="1"/>
  <c r="P3" i="8" a="1"/>
  <c r="P3" i="8" s="1"/>
  <c r="P21" i="8" a="1"/>
  <c r="P21" i="8" s="1"/>
  <c r="P19" i="8" a="1"/>
  <c r="P19" i="8" s="1"/>
  <c r="P47" i="8" a="1"/>
  <c r="P47" i="8" s="1"/>
  <c r="P4" i="8" a="1"/>
  <c r="P4" i="8" s="1"/>
  <c r="P48" i="8" a="1"/>
  <c r="P48" i="8" s="1"/>
  <c r="P38" i="8" a="1"/>
  <c r="P38" i="8" s="1"/>
  <c r="P17" i="8" a="1"/>
  <c r="P17" i="8" s="1"/>
  <c r="P16" i="8" a="1"/>
  <c r="P16" i="8" s="1"/>
  <c r="P11" i="8" a="1"/>
  <c r="P11" i="8" s="1"/>
  <c r="P5" i="8" a="1"/>
  <c r="P5" i="8" s="1"/>
  <c r="P9" i="8" a="1"/>
  <c r="P9" i="8" s="1"/>
  <c r="P26" i="8" a="1"/>
  <c r="P26" i="8" s="1"/>
  <c r="P29" i="8" a="1"/>
  <c r="P29" i="8" s="1"/>
  <c r="P45" i="8" a="1"/>
  <c r="P45" i="8" s="1"/>
  <c r="P7" i="8" a="1"/>
  <c r="P7" i="8" s="1"/>
  <c r="P44" i="8" a="1"/>
  <c r="P44" i="8" s="1"/>
  <c r="P31" i="8" a="1"/>
  <c r="P31" i="8" s="1"/>
  <c r="P28" i="8" a="1"/>
  <c r="P28" i="8" s="1"/>
  <c r="P46" i="8" a="1"/>
  <c r="P46" i="8" s="1"/>
  <c r="P35" i="8" a="1"/>
  <c r="P35" i="8" s="1"/>
  <c r="P49" i="8" a="1"/>
  <c r="P49" i="8" s="1"/>
  <c r="P10" i="8" a="1"/>
  <c r="P10" i="8" s="1"/>
  <c r="P43" i="8" a="1"/>
  <c r="P43" i="8" s="1"/>
  <c r="P42" i="8" a="1"/>
  <c r="P42" i="8" s="1"/>
  <c r="G46" i="8" a="1"/>
  <c r="G46" i="8" s="1"/>
  <c r="G6" i="8" a="1"/>
  <c r="G6" i="8" s="1"/>
  <c r="G33" i="8" a="1"/>
  <c r="G33" i="8" s="1"/>
  <c r="G13" i="8" a="1"/>
  <c r="G13" i="8" s="1"/>
  <c r="G15" i="8" a="1"/>
  <c r="G15" i="8" s="1"/>
  <c r="G42" i="8" a="1"/>
  <c r="G42" i="8" s="1"/>
  <c r="G10" i="8" a="1"/>
  <c r="G10" i="8" s="1"/>
  <c r="G44" i="8" a="1"/>
  <c r="G44" i="8" s="1"/>
  <c r="G3" i="8" a="1"/>
  <c r="G3" i="8" s="1"/>
  <c r="G7" i="8" a="1"/>
  <c r="G7" i="8" s="1"/>
  <c r="G36" i="8" a="1"/>
  <c r="G36" i="8" s="1"/>
  <c r="G12" i="8" a="1"/>
  <c r="G12" i="8" s="1"/>
  <c r="G45" i="8" a="1"/>
  <c r="G45" i="8" s="1"/>
  <c r="G50" i="8" a="1"/>
  <c r="G50" i="8" s="1"/>
  <c r="G28" i="8" a="1"/>
  <c r="G28" i="8" s="1"/>
  <c r="G26" i="8" a="1"/>
  <c r="G26" i="8" s="1"/>
  <c r="G24" i="8" a="1"/>
  <c r="G24" i="8" s="1"/>
  <c r="G5" i="8" a="1"/>
  <c r="G5" i="8" s="1"/>
  <c r="G27" i="8" a="1"/>
  <c r="G27" i="8" s="1"/>
  <c r="G39" i="8" a="1"/>
  <c r="G39" i="8" s="1"/>
  <c r="G29" i="8" a="1"/>
  <c r="G29" i="8" s="1"/>
  <c r="G14" i="8" a="1"/>
  <c r="G14" i="8" s="1"/>
  <c r="G4" i="8" a="1"/>
  <c r="G4" i="8" s="1"/>
  <c r="G38" i="8" a="1"/>
  <c r="G38" i="8" s="1"/>
  <c r="G43" i="8" a="1"/>
  <c r="G43" i="8" s="1"/>
  <c r="G41" i="8" a="1"/>
  <c r="G41" i="8" s="1"/>
  <c r="G20" i="8" a="1"/>
  <c r="G20" i="8" s="1"/>
  <c r="G8" i="8" a="1"/>
  <c r="G8" i="8" s="1"/>
  <c r="G11" i="8" a="1"/>
  <c r="G11" i="8" s="1"/>
  <c r="G47" i="8" a="1"/>
  <c r="G47" i="8" s="1"/>
  <c r="G22" i="8" a="1"/>
  <c r="G22" i="8" s="1"/>
  <c r="G31" i="8" a="1"/>
  <c r="G31" i="8" s="1"/>
  <c r="G25" i="8" a="1"/>
  <c r="G25" i="8" s="1"/>
  <c r="G9" i="8" a="1"/>
  <c r="G9" i="8" s="1"/>
  <c r="G40" i="8" a="1"/>
  <c r="G40" i="8" s="1"/>
  <c r="G23" i="8" a="1"/>
  <c r="G23" i="8" s="1"/>
  <c r="G32" i="8" a="1"/>
  <c r="G32" i="8" s="1"/>
  <c r="G16" i="8" a="1"/>
  <c r="G16" i="8" s="1"/>
  <c r="G37" i="8" a="1"/>
  <c r="G37" i="8" s="1"/>
  <c r="G21" i="8" a="1"/>
  <c r="G21" i="8" s="1"/>
  <c r="G30" i="8" a="1"/>
  <c r="G30" i="8" s="1"/>
  <c r="G17" i="8" a="1"/>
  <c r="G17" i="8" s="1"/>
  <c r="G35" i="8" a="1"/>
  <c r="G35" i="8" s="1"/>
  <c r="G18" i="8" a="1"/>
  <c r="G18" i="8" s="1"/>
  <c r="G49" i="8" a="1"/>
  <c r="G49" i="8" s="1"/>
  <c r="G19" i="8" a="1"/>
  <c r="G19" i="8" s="1"/>
  <c r="G48" i="8" a="1"/>
  <c r="G48" i="8" s="1"/>
  <c r="G34" i="8" a="1"/>
  <c r="G34" i="8" s="1"/>
  <c r="M364" i="8" a="1"/>
  <c r="M364" i="8" s="1"/>
  <c r="M369" i="8" a="1"/>
  <c r="M369" i="8" s="1"/>
  <c r="M342" i="8" a="1"/>
  <c r="M342" i="8" s="1"/>
  <c r="M370" i="8" a="1"/>
  <c r="M370" i="8" s="1"/>
  <c r="M345" i="8" a="1"/>
  <c r="M345" i="8" s="1"/>
  <c r="M347" i="8" a="1"/>
  <c r="M347" i="8" s="1"/>
  <c r="M339" i="8" a="1"/>
  <c r="M339" i="8" s="1"/>
  <c r="M336" i="8" a="1"/>
  <c r="M336" i="8" s="1"/>
  <c r="M352" i="8" a="1"/>
  <c r="M352" i="8" s="1"/>
  <c r="M381" i="8" a="1"/>
  <c r="M381" i="8" s="1"/>
  <c r="M337" i="8" a="1"/>
  <c r="M337" i="8" s="1"/>
  <c r="M367" i="8" a="1"/>
  <c r="M367" i="8" s="1"/>
  <c r="M344" i="8" a="1"/>
  <c r="M344" i="8" s="1"/>
  <c r="M371" i="8" a="1"/>
  <c r="M371" i="8" s="1"/>
  <c r="M351" i="8" a="1"/>
  <c r="M351" i="8" s="1"/>
  <c r="M359" i="8" a="1"/>
  <c r="M359" i="8" s="1"/>
  <c r="M350" i="8" a="1"/>
  <c r="M350" i="8" s="1"/>
  <c r="M380" i="8" a="1"/>
  <c r="M380" i="8" s="1"/>
  <c r="M362" i="8" a="1"/>
  <c r="M362" i="8" s="1"/>
  <c r="M379" i="8" a="1"/>
  <c r="M379" i="8" s="1"/>
  <c r="M355" i="8" a="1"/>
  <c r="M355" i="8" s="1"/>
  <c r="M358" i="8" a="1"/>
  <c r="M358" i="8" s="1"/>
  <c r="M363" i="8" a="1"/>
  <c r="M363" i="8" s="1"/>
  <c r="M377" i="8" a="1"/>
  <c r="M377" i="8" s="1"/>
  <c r="M340" i="8" a="1"/>
  <c r="M340" i="8" s="1"/>
  <c r="M360" i="8" a="1"/>
  <c r="M360" i="8" s="1"/>
  <c r="M343" i="8" a="1"/>
  <c r="M343" i="8" s="1"/>
  <c r="M372" i="8" a="1"/>
  <c r="M372" i="8" s="1"/>
  <c r="M346" i="8" a="1"/>
  <c r="M346" i="8" s="1"/>
  <c r="M349" i="8" a="1"/>
  <c r="M349" i="8" s="1"/>
  <c r="M378" i="8" a="1"/>
  <c r="M378" i="8" s="1"/>
  <c r="M375" i="8" a="1"/>
  <c r="M375" i="8" s="1"/>
  <c r="M353" i="8" a="1"/>
  <c r="M353" i="8" s="1"/>
  <c r="M356" i="8" a="1"/>
  <c r="M356" i="8" s="1"/>
  <c r="M354" i="8" a="1"/>
  <c r="M354" i="8" s="1"/>
  <c r="M383" i="8" a="1"/>
  <c r="M383" i="8" s="1"/>
  <c r="M338" i="8" a="1"/>
  <c r="M338" i="8" s="1"/>
  <c r="M374" i="8" a="1"/>
  <c r="M374" i="8" s="1"/>
  <c r="M357" i="8" a="1"/>
  <c r="M357" i="8" s="1"/>
  <c r="M373" i="8" a="1"/>
  <c r="M373" i="8" s="1"/>
  <c r="M341" i="8" a="1"/>
  <c r="M341" i="8" s="1"/>
  <c r="M348" i="8" a="1"/>
  <c r="M348" i="8" s="1"/>
  <c r="M365" i="8" a="1"/>
  <c r="M365" i="8" s="1"/>
  <c r="M368" i="8" a="1"/>
  <c r="M368" i="8" s="1"/>
  <c r="M382" i="8" a="1"/>
  <c r="M382" i="8" s="1"/>
  <c r="M366" i="8" a="1"/>
  <c r="M366" i="8" s="1"/>
  <c r="M361" i="8" a="1"/>
  <c r="M361" i="8" s="1"/>
  <c r="M376" i="8" a="1"/>
  <c r="M376" i="8" s="1"/>
  <c r="B284" i="8" a="1"/>
  <c r="B284" i="8" s="1"/>
  <c r="B316" i="8" a="1"/>
  <c r="B316" i="8" s="1"/>
  <c r="B297" i="8" a="1"/>
  <c r="B297" i="8" s="1"/>
  <c r="B289" i="8" a="1"/>
  <c r="B289" i="8" s="1"/>
  <c r="B281" i="8" a="1"/>
  <c r="B281" i="8" s="1"/>
  <c r="B318" i="8" a="1"/>
  <c r="B318" i="8" s="1"/>
  <c r="B296" i="8" a="1"/>
  <c r="B296" i="8" s="1"/>
  <c r="B287" i="8" a="1"/>
  <c r="B287" i="8" s="1"/>
  <c r="B279" i="8" a="1"/>
  <c r="B279" i="8" s="1"/>
  <c r="B321" i="8" a="1"/>
  <c r="B321" i="8" s="1"/>
  <c r="B313" i="8" a="1"/>
  <c r="B313" i="8" s="1"/>
  <c r="B305" i="8" a="1"/>
  <c r="B305" i="8" s="1"/>
  <c r="B274" i="8" a="1"/>
  <c r="B274" i="8" s="1"/>
  <c r="B312" i="8" a="1"/>
  <c r="B312" i="8" s="1"/>
  <c r="B315" i="8" a="1"/>
  <c r="B315" i="8" s="1"/>
  <c r="B294" i="8" a="1"/>
  <c r="B294" i="8" s="1"/>
  <c r="B309" i="8" a="1"/>
  <c r="B309" i="8" s="1"/>
  <c r="B288" i="8" a="1"/>
  <c r="B288" i="8" s="1"/>
  <c r="B301" i="8" a="1"/>
  <c r="B301" i="8" s="1"/>
  <c r="B311" i="8" a="1"/>
  <c r="B311" i="8" s="1"/>
  <c r="B290" i="8" a="1"/>
  <c r="B290" i="8" s="1"/>
  <c r="B314" i="8" a="1"/>
  <c r="B314" i="8" s="1"/>
  <c r="B292" i="8" a="1"/>
  <c r="B292" i="8" s="1"/>
  <c r="B310" i="8" a="1"/>
  <c r="B310" i="8" s="1"/>
  <c r="B275" i="8" a="1"/>
  <c r="B275" i="8" s="1"/>
  <c r="B299" i="8" a="1"/>
  <c r="B299" i="8" s="1"/>
  <c r="B300" i="8" a="1"/>
  <c r="B300" i="8" s="1"/>
  <c r="B319" i="8" a="1"/>
  <c r="B319" i="8" s="1"/>
  <c r="B298" i="8" a="1"/>
  <c r="B298" i="8" s="1"/>
  <c r="B277" i="8" a="1"/>
  <c r="B277" i="8" s="1"/>
  <c r="B304" i="8" a="1"/>
  <c r="B304" i="8" s="1"/>
  <c r="B283" i="8" a="1"/>
  <c r="B283" i="8" s="1"/>
  <c r="B307" i="8" a="1"/>
  <c r="B307" i="8" s="1"/>
  <c r="B286" i="8" a="1"/>
  <c r="B286" i="8" s="1"/>
  <c r="B308" i="8" a="1"/>
  <c r="B308" i="8" s="1"/>
  <c r="B306" i="8" a="1"/>
  <c r="B306" i="8" s="1"/>
  <c r="B285" i="8" a="1"/>
  <c r="B285" i="8" s="1"/>
  <c r="B295" i="8" a="1"/>
  <c r="B295" i="8" s="1"/>
  <c r="B280" i="8" a="1"/>
  <c r="B280" i="8" s="1"/>
  <c r="B291" i="8" a="1"/>
  <c r="B291" i="8" s="1"/>
  <c r="B320" i="8" a="1"/>
  <c r="B320" i="8" s="1"/>
  <c r="B278" i="8" a="1"/>
  <c r="B278" i="8" s="1"/>
  <c r="B293" i="8" a="1"/>
  <c r="B293" i="8" s="1"/>
  <c r="B302" i="8" a="1"/>
  <c r="B302" i="8" s="1"/>
  <c r="B303" i="8" a="1"/>
  <c r="B303" i="8" s="1"/>
  <c r="B317" i="8" a="1"/>
  <c r="B317" i="8" s="1"/>
  <c r="B276" i="8" a="1"/>
  <c r="B276" i="8" s="1"/>
  <c r="B282" i="8" a="1"/>
  <c r="B282" i="8" s="1"/>
  <c r="Q347" i="8" a="1"/>
  <c r="Q347" i="8" s="1"/>
  <c r="Q379" i="8" a="1"/>
  <c r="Q379" i="8" s="1"/>
  <c r="Q358" i="8" a="1"/>
  <c r="Q358" i="8" s="1"/>
  <c r="Q360" i="8" a="1"/>
  <c r="Q360" i="8" s="1"/>
  <c r="Q364" i="8" a="1"/>
  <c r="Q364" i="8" s="1"/>
  <c r="Q366" i="8" a="1"/>
  <c r="Q366" i="8" s="1"/>
  <c r="Q355" i="8" a="1"/>
  <c r="Q355" i="8" s="1"/>
  <c r="Q352" i="8" a="1"/>
  <c r="Q352" i="8" s="1"/>
  <c r="Q357" i="8" a="1"/>
  <c r="Q357" i="8" s="1"/>
  <c r="Q336" i="8" a="1"/>
  <c r="Q336" i="8" s="1"/>
  <c r="Q362" i="8" a="1"/>
  <c r="Q362" i="8" s="1"/>
  <c r="Q359" i="8" a="1"/>
  <c r="Q359" i="8" s="1"/>
  <c r="Q361" i="8" a="1"/>
  <c r="Q361" i="8" s="1"/>
  <c r="Q369" i="8" a="1"/>
  <c r="Q369" i="8" s="1"/>
  <c r="Q342" i="8" a="1"/>
  <c r="Q342" i="8" s="1"/>
  <c r="Q350" i="8" a="1"/>
  <c r="Q350" i="8" s="1"/>
  <c r="Q363" i="8" a="1"/>
  <c r="Q363" i="8" s="1"/>
  <c r="Q370" i="8" a="1"/>
  <c r="Q370" i="8" s="1"/>
  <c r="Q346" i="8" a="1"/>
  <c r="Q346" i="8" s="1"/>
  <c r="Q356" i="8" a="1"/>
  <c r="Q356" i="8" s="1"/>
  <c r="Q337" i="8" a="1"/>
  <c r="Q337" i="8" s="1"/>
  <c r="Q367" i="8" a="1"/>
  <c r="Q367" i="8" s="1"/>
  <c r="Q340" i="8" a="1"/>
  <c r="Q340" i="8" s="1"/>
  <c r="Q353" i="8" a="1"/>
  <c r="Q353" i="8" s="1"/>
  <c r="Q365" i="8" a="1"/>
  <c r="Q365" i="8" s="1"/>
  <c r="Q378" i="8" a="1"/>
  <c r="Q378" i="8" s="1"/>
  <c r="Q371" i="8" a="1"/>
  <c r="Q371" i="8" s="1"/>
  <c r="Q349" i="8" a="1"/>
  <c r="Q349" i="8" s="1"/>
  <c r="Q354" i="8" a="1"/>
  <c r="Q354" i="8" s="1"/>
  <c r="Q377" i="8" a="1"/>
  <c r="Q377" i="8" s="1"/>
  <c r="Q373" i="8" a="1"/>
  <c r="Q373" i="8" s="1"/>
  <c r="Q339" i="8" a="1"/>
  <c r="Q339" i="8" s="1"/>
  <c r="Q375" i="8" a="1"/>
  <c r="Q375" i="8" s="1"/>
  <c r="Q372" i="8" a="1"/>
  <c r="Q372" i="8" s="1"/>
  <c r="Q368" i="8" a="1"/>
  <c r="Q368" i="8" s="1"/>
  <c r="Q348" i="8" a="1"/>
  <c r="Q348" i="8" s="1"/>
  <c r="Q376" i="8" a="1"/>
  <c r="Q376" i="8" s="1"/>
  <c r="Q343" i="8" a="1"/>
  <c r="Q343" i="8" s="1"/>
  <c r="Q383" i="8" a="1"/>
  <c r="Q383" i="8" s="1"/>
  <c r="Q381" i="8" a="1"/>
  <c r="Q381" i="8" s="1"/>
  <c r="Q374" i="8" a="1"/>
  <c r="Q374" i="8" s="1"/>
  <c r="Q380" i="8" a="1"/>
  <c r="Q380" i="8" s="1"/>
  <c r="Q341" i="8" a="1"/>
  <c r="Q341" i="8" s="1"/>
  <c r="Q351" i="8" a="1"/>
  <c r="Q351" i="8" s="1"/>
  <c r="Q338" i="8" a="1"/>
  <c r="Q338" i="8" s="1"/>
  <c r="Q345" i="8" a="1"/>
  <c r="Q345" i="8" s="1"/>
  <c r="Q382" i="8" a="1"/>
  <c r="Q382" i="8" s="1"/>
  <c r="Q344" i="8" a="1"/>
  <c r="Q344" i="8" s="1"/>
  <c r="BM11" i="8" a="1"/>
  <c r="BM11" i="8" s="1"/>
  <c r="BM15" i="8" a="1"/>
  <c r="BM15" i="8" s="1"/>
  <c r="BM49" i="8" a="1"/>
  <c r="BM49" i="8" s="1"/>
  <c r="BM21" i="8" a="1"/>
  <c r="BM21" i="8" s="1"/>
  <c r="BM39" i="8" a="1"/>
  <c r="BM39" i="8" s="1"/>
  <c r="BM44" i="8" a="1"/>
  <c r="BM44" i="8" s="1"/>
  <c r="BM36" i="8" a="1"/>
  <c r="BM36" i="8" s="1"/>
  <c r="BM16" i="8" a="1"/>
  <c r="BM16" i="8" s="1"/>
  <c r="BM22" i="8" a="1"/>
  <c r="BM22" i="8" s="1"/>
  <c r="BM50" i="8" a="1"/>
  <c r="BM50" i="8" s="1"/>
  <c r="BM48" i="8" a="1"/>
  <c r="BM48" i="8" s="1"/>
  <c r="BM4" i="8" a="1"/>
  <c r="BM4" i="8" s="1"/>
  <c r="BM43" i="8" a="1"/>
  <c r="BM43" i="8" s="1"/>
  <c r="BM30" i="8" a="1"/>
  <c r="BM30" i="8" s="1"/>
  <c r="BM18" i="8" a="1"/>
  <c r="BM18" i="8" s="1"/>
  <c r="BM31" i="8" a="1"/>
  <c r="BM31" i="8" s="1"/>
  <c r="BM33" i="8" a="1"/>
  <c r="BM33" i="8" s="1"/>
  <c r="BM12" i="8" a="1"/>
  <c r="BM12" i="8" s="1"/>
  <c r="BM13" i="8" a="1"/>
  <c r="BM13" i="8" s="1"/>
  <c r="BM26" i="8" a="1"/>
  <c r="BM26" i="8" s="1"/>
  <c r="BM41" i="8" a="1"/>
  <c r="BM41" i="8" s="1"/>
  <c r="BM45" i="8" a="1"/>
  <c r="BM45" i="8" s="1"/>
  <c r="BM42" i="8" a="1"/>
  <c r="BM42" i="8" s="1"/>
  <c r="BM10" i="8" a="1"/>
  <c r="BM10" i="8" s="1"/>
  <c r="BM40" i="8" a="1"/>
  <c r="BM40" i="8" s="1"/>
  <c r="BM17" i="8" a="1"/>
  <c r="BM17" i="8" s="1"/>
  <c r="BM19" i="8" a="1"/>
  <c r="BM19" i="8" s="1"/>
  <c r="BM25" i="8" a="1"/>
  <c r="BM25" i="8" s="1"/>
  <c r="BM37" i="8" a="1"/>
  <c r="BM37" i="8" s="1"/>
  <c r="BM34" i="8" a="1"/>
  <c r="BM34" i="8" s="1"/>
  <c r="BM28" i="8" a="1"/>
  <c r="BM28" i="8" s="1"/>
  <c r="BM46" i="8" a="1"/>
  <c r="BM46" i="8" s="1"/>
  <c r="BM8" i="8" a="1"/>
  <c r="BM8" i="8" s="1"/>
  <c r="BM35" i="8" a="1"/>
  <c r="BM35" i="8" s="1"/>
  <c r="BM5" i="8" a="1"/>
  <c r="BM5" i="8" s="1"/>
  <c r="BM38" i="8" a="1"/>
  <c r="BM38" i="8" s="1"/>
  <c r="BM9" i="8" a="1"/>
  <c r="BM9" i="8" s="1"/>
  <c r="BM3" i="8" a="1"/>
  <c r="BM3" i="8" s="1"/>
  <c r="BM20" i="8" a="1"/>
  <c r="BM20" i="8" s="1"/>
  <c r="BM32" i="8" a="1"/>
  <c r="BM32" i="8" s="1"/>
  <c r="BM6" i="8" a="1"/>
  <c r="BM6" i="8" s="1"/>
  <c r="BM29" i="8" a="1"/>
  <c r="BM29" i="8" s="1"/>
  <c r="BM24" i="8" a="1"/>
  <c r="BM24" i="8" s="1"/>
  <c r="BM47" i="8" a="1"/>
  <c r="BM47" i="8" s="1"/>
  <c r="BM23" i="8" a="1"/>
  <c r="BM23" i="8" s="1"/>
  <c r="BM14" i="8" a="1"/>
  <c r="BM14" i="8" s="1"/>
  <c r="BM27" i="8" a="1"/>
  <c r="BM27" i="8" s="1"/>
  <c r="BM7" i="8" a="1"/>
  <c r="BM7" i="8" s="1"/>
  <c r="BH43" i="8" a="1"/>
  <c r="BH43" i="8" s="1"/>
  <c r="BH41" i="8" a="1"/>
  <c r="BH41" i="8" s="1"/>
  <c r="BH11" i="8" a="1"/>
  <c r="BH11" i="8" s="1"/>
  <c r="BH49" i="8" a="1"/>
  <c r="BH49" i="8" s="1"/>
  <c r="BH9" i="8" a="1"/>
  <c r="BH9" i="8" s="1"/>
  <c r="BH8" i="8" a="1"/>
  <c r="BH8" i="8" s="1"/>
  <c r="BH13" i="8" a="1"/>
  <c r="BH13" i="8" s="1"/>
  <c r="BH23" i="8" a="1"/>
  <c r="BH23" i="8" s="1"/>
  <c r="BH27" i="8" a="1"/>
  <c r="BH27" i="8" s="1"/>
  <c r="BH24" i="8" a="1"/>
  <c r="BH24" i="8" s="1"/>
  <c r="BH30" i="8" a="1"/>
  <c r="BH30" i="8" s="1"/>
  <c r="BH20" i="8" a="1"/>
  <c r="BH20" i="8" s="1"/>
  <c r="BH26" i="8" a="1"/>
  <c r="BH26" i="8" s="1"/>
  <c r="BH38" i="8" a="1"/>
  <c r="BH38" i="8" s="1"/>
  <c r="BH28" i="8" a="1"/>
  <c r="BH28" i="8" s="1"/>
  <c r="BH44" i="8" a="1"/>
  <c r="BH44" i="8" s="1"/>
  <c r="BH22" i="8" a="1"/>
  <c r="BH22" i="8" s="1"/>
  <c r="BH40" i="8" a="1"/>
  <c r="BH40" i="8" s="1"/>
  <c r="BH35" i="8" a="1"/>
  <c r="BH35" i="8" s="1"/>
  <c r="BH14" i="8" a="1"/>
  <c r="BH14" i="8" s="1"/>
  <c r="BH25" i="8" a="1"/>
  <c r="BH25" i="8" s="1"/>
  <c r="BH39" i="8" a="1"/>
  <c r="BH39" i="8" s="1"/>
  <c r="BH10" i="8" a="1"/>
  <c r="BH10" i="8" s="1"/>
  <c r="BH29" i="8" a="1"/>
  <c r="BH29" i="8" s="1"/>
  <c r="BH36" i="8" a="1"/>
  <c r="BH36" i="8" s="1"/>
  <c r="BH17" i="8" a="1"/>
  <c r="BH17" i="8" s="1"/>
  <c r="BH34" i="8" a="1"/>
  <c r="BH34" i="8" s="1"/>
  <c r="BH48" i="8" a="1"/>
  <c r="BH48" i="8" s="1"/>
  <c r="BH15" i="8" a="1"/>
  <c r="BH15" i="8" s="1"/>
  <c r="BH45" i="8" a="1"/>
  <c r="BH45" i="8" s="1"/>
  <c r="BH18" i="8" a="1"/>
  <c r="BH18" i="8" s="1"/>
  <c r="BH50" i="8" a="1"/>
  <c r="BH50" i="8" s="1"/>
  <c r="BH33" i="8" a="1"/>
  <c r="BH33" i="8" s="1"/>
  <c r="BH32" i="8" a="1"/>
  <c r="BH32" i="8" s="1"/>
  <c r="BH5" i="8" a="1"/>
  <c r="BH5" i="8" s="1"/>
  <c r="BH16" i="8" a="1"/>
  <c r="BH16" i="8" s="1"/>
  <c r="BH3" i="8" a="1"/>
  <c r="BH3" i="8" s="1"/>
  <c r="BH21" i="8" a="1"/>
  <c r="BH21" i="8" s="1"/>
  <c r="BH46" i="8" a="1"/>
  <c r="BH46" i="8" s="1"/>
  <c r="BH47" i="8" a="1"/>
  <c r="BH47" i="8" s="1"/>
  <c r="BH19" i="8" a="1"/>
  <c r="BH19" i="8" s="1"/>
  <c r="BH6" i="8" a="1"/>
  <c r="BH6" i="8" s="1"/>
  <c r="BH31" i="8" a="1"/>
  <c r="BH31" i="8" s="1"/>
  <c r="BH7" i="8" a="1"/>
  <c r="BH7" i="8" s="1"/>
  <c r="BH37" i="8" a="1"/>
  <c r="BH37" i="8" s="1"/>
  <c r="BH42" i="8" a="1"/>
  <c r="BH42" i="8" s="1"/>
  <c r="BH4" i="8" a="1"/>
  <c r="BH4" i="8" s="1"/>
  <c r="BH12" i="8" a="1"/>
  <c r="BH12" i="8" s="1"/>
  <c r="AZ285" i="8" a="1"/>
  <c r="AZ285" i="8" s="1"/>
  <c r="AZ317" i="8" a="1"/>
  <c r="AZ317" i="8" s="1"/>
  <c r="AZ278" i="8" a="1"/>
  <c r="AZ278" i="8" s="1"/>
  <c r="AZ295" i="8" a="1"/>
  <c r="AZ295" i="8" s="1"/>
  <c r="AZ306" i="8" a="1"/>
  <c r="AZ306" i="8" s="1"/>
  <c r="AZ275" i="8" a="1"/>
  <c r="AZ275" i="8" s="1"/>
  <c r="AZ289" i="8" a="1"/>
  <c r="AZ289" i="8" s="1"/>
  <c r="AZ301" i="8" a="1"/>
  <c r="AZ301" i="8" s="1"/>
  <c r="AZ300" i="8" a="1"/>
  <c r="AZ300" i="8" s="1"/>
  <c r="AZ279" i="8" a="1"/>
  <c r="AZ279" i="8" s="1"/>
  <c r="AZ298" i="8" a="1"/>
  <c r="AZ298" i="8" s="1"/>
  <c r="AZ296" i="8" a="1"/>
  <c r="AZ296" i="8" s="1"/>
  <c r="AZ305" i="8" a="1"/>
  <c r="AZ305" i="8" s="1"/>
  <c r="AZ308" i="8" a="1"/>
  <c r="AZ308" i="8" s="1"/>
  <c r="AZ287" i="8" a="1"/>
  <c r="AZ287" i="8" s="1"/>
  <c r="AZ283" i="8" a="1"/>
  <c r="AZ283" i="8" s="1"/>
  <c r="AZ314" i="8" a="1"/>
  <c r="AZ314" i="8" s="1"/>
  <c r="AZ309" i="8" a="1"/>
  <c r="AZ309" i="8" s="1"/>
  <c r="AZ316" i="8" a="1"/>
  <c r="AZ316" i="8" s="1"/>
  <c r="AZ303" i="8" a="1"/>
  <c r="AZ303" i="8" s="1"/>
  <c r="AZ304" i="8" a="1"/>
  <c r="AZ304" i="8" s="1"/>
  <c r="AZ299" i="8" a="1"/>
  <c r="AZ299" i="8" s="1"/>
  <c r="AZ313" i="8" a="1"/>
  <c r="AZ313" i="8" s="1"/>
  <c r="AZ286" i="8" a="1"/>
  <c r="AZ286" i="8" s="1"/>
  <c r="AZ311" i="8" a="1"/>
  <c r="AZ311" i="8" s="1"/>
  <c r="AZ320" i="8" a="1"/>
  <c r="AZ320" i="8" s="1"/>
  <c r="AZ315" i="8" a="1"/>
  <c r="AZ315" i="8" s="1"/>
  <c r="AZ277" i="8" a="1"/>
  <c r="AZ277" i="8" s="1"/>
  <c r="AZ321" i="8" a="1"/>
  <c r="AZ321" i="8" s="1"/>
  <c r="AZ294" i="8" a="1"/>
  <c r="AZ294" i="8" s="1"/>
  <c r="AZ319" i="8" a="1"/>
  <c r="AZ319" i="8" s="1"/>
  <c r="AZ307" i="8" a="1"/>
  <c r="AZ307" i="8" s="1"/>
  <c r="AZ280" i="8" a="1"/>
  <c r="AZ280" i="8" s="1"/>
  <c r="AZ281" i="8" a="1"/>
  <c r="AZ281" i="8" s="1"/>
  <c r="AZ276" i="8" a="1"/>
  <c r="AZ276" i="8" s="1"/>
  <c r="AZ302" i="8" a="1"/>
  <c r="AZ302" i="8" s="1"/>
  <c r="AZ274" i="8" a="1"/>
  <c r="AZ274" i="8" s="1"/>
  <c r="AZ288" i="8" a="1"/>
  <c r="AZ288" i="8" s="1"/>
  <c r="AZ293" i="8" a="1"/>
  <c r="AZ293" i="8" s="1"/>
  <c r="AZ284" i="8" a="1"/>
  <c r="AZ284" i="8" s="1"/>
  <c r="AZ310" i="8" a="1"/>
  <c r="AZ310" i="8" s="1"/>
  <c r="AZ282" i="8" a="1"/>
  <c r="AZ282" i="8" s="1"/>
  <c r="AZ291" i="8" a="1"/>
  <c r="AZ291" i="8" s="1"/>
  <c r="AZ297" i="8" a="1"/>
  <c r="AZ297" i="8" s="1"/>
  <c r="AZ292" i="8" a="1"/>
  <c r="AZ292" i="8" s="1"/>
  <c r="AZ318" i="8" a="1"/>
  <c r="AZ318" i="8" s="1"/>
  <c r="AZ290" i="8" a="1"/>
  <c r="AZ290" i="8" s="1"/>
  <c r="AZ312" i="8" a="1"/>
  <c r="AZ312" i="8" s="1"/>
  <c r="E7" i="8" a="1"/>
  <c r="E7" i="8" s="1"/>
  <c r="E17" i="8" a="1"/>
  <c r="E17" i="8" s="1"/>
  <c r="E34" i="8" a="1"/>
  <c r="E34" i="8" s="1"/>
  <c r="E24" i="8" a="1"/>
  <c r="E24" i="8" s="1"/>
  <c r="E47" i="8" a="1"/>
  <c r="E47" i="8" s="1"/>
  <c r="E13" i="8" a="1"/>
  <c r="E13" i="8" s="1"/>
  <c r="E18" i="8" a="1"/>
  <c r="E18" i="8" s="1"/>
  <c r="E30" i="8" a="1"/>
  <c r="E30" i="8" s="1"/>
  <c r="E43" i="8" a="1"/>
  <c r="E43" i="8" s="1"/>
  <c r="E33" i="8" a="1"/>
  <c r="E33" i="8" s="1"/>
  <c r="E16" i="8" a="1"/>
  <c r="E16" i="8" s="1"/>
  <c r="E27" i="8" a="1"/>
  <c r="E27" i="8" s="1"/>
  <c r="E46" i="8" a="1"/>
  <c r="E46" i="8" s="1"/>
  <c r="E10" i="8" a="1"/>
  <c r="E10" i="8" s="1"/>
  <c r="E29" i="8" a="1"/>
  <c r="E29" i="8" s="1"/>
  <c r="E45" i="8" a="1"/>
  <c r="E45" i="8" s="1"/>
  <c r="E48" i="8" a="1"/>
  <c r="E48" i="8" s="1"/>
  <c r="E28" i="8" a="1"/>
  <c r="E28" i="8" s="1"/>
  <c r="E19" i="8" a="1"/>
  <c r="E19" i="8" s="1"/>
  <c r="E6" i="8" a="1"/>
  <c r="E6" i="8" s="1"/>
  <c r="E20" i="8" a="1"/>
  <c r="E20" i="8" s="1"/>
  <c r="E26" i="8" a="1"/>
  <c r="E26" i="8" s="1"/>
  <c r="E3" i="8" a="1"/>
  <c r="E3" i="8" s="1"/>
  <c r="E5" i="8" a="1"/>
  <c r="E5" i="8" s="1"/>
  <c r="E50" i="8" a="1"/>
  <c r="E50" i="8" s="1"/>
  <c r="E32" i="8" a="1"/>
  <c r="E32" i="8" s="1"/>
  <c r="E31" i="8" a="1"/>
  <c r="E31" i="8" s="1"/>
  <c r="E40" i="8" a="1"/>
  <c r="E40" i="8" s="1"/>
  <c r="E38" i="8" a="1"/>
  <c r="E38" i="8" s="1"/>
  <c r="E8" i="8" a="1"/>
  <c r="E8" i="8" s="1"/>
  <c r="E39" i="8" a="1"/>
  <c r="E39" i="8" s="1"/>
  <c r="E49" i="8" a="1"/>
  <c r="E49" i="8" s="1"/>
  <c r="E44" i="8" a="1"/>
  <c r="E44" i="8" s="1"/>
  <c r="E35" i="8" a="1"/>
  <c r="E35" i="8" s="1"/>
  <c r="E21" i="8" a="1"/>
  <c r="E21" i="8" s="1"/>
  <c r="E12" i="8" a="1"/>
  <c r="E12" i="8" s="1"/>
  <c r="E4" i="8" a="1"/>
  <c r="E4" i="8" s="1"/>
  <c r="E23" i="8" a="1"/>
  <c r="E23" i="8" s="1"/>
  <c r="E36" i="8" a="1"/>
  <c r="E36" i="8" s="1"/>
  <c r="E25" i="8" a="1"/>
  <c r="E25" i="8" s="1"/>
  <c r="E9" i="8" a="1"/>
  <c r="E9" i="8" s="1"/>
  <c r="E22" i="8" a="1"/>
  <c r="E22" i="8" s="1"/>
  <c r="E11" i="8" a="1"/>
  <c r="E11" i="8" s="1"/>
  <c r="E14" i="8" a="1"/>
  <c r="E14" i="8" s="1"/>
  <c r="E15" i="8" a="1"/>
  <c r="E15" i="8" s="1"/>
  <c r="E37" i="8" a="1"/>
  <c r="E37" i="8" s="1"/>
  <c r="E41" i="8" a="1"/>
  <c r="E41" i="8" s="1"/>
  <c r="E42" i="8" a="1"/>
  <c r="E42" i="8" s="1"/>
  <c r="C37" i="8" a="1"/>
  <c r="C37" i="8" s="1"/>
  <c r="C11" i="8" a="1"/>
  <c r="C11" i="8" s="1"/>
  <c r="C33" i="8" a="1"/>
  <c r="C33" i="8" s="1"/>
  <c r="C28" i="8" a="1"/>
  <c r="C28" i="8" s="1"/>
  <c r="C45" i="8" a="1"/>
  <c r="C45" i="8" s="1"/>
  <c r="C27" i="8" a="1"/>
  <c r="C27" i="8" s="1"/>
  <c r="C9" i="8" a="1"/>
  <c r="C9" i="8" s="1"/>
  <c r="C8" i="8" a="1"/>
  <c r="C8" i="8" s="1"/>
  <c r="C14" i="8" a="1"/>
  <c r="C14" i="8" s="1"/>
  <c r="C3" i="8" a="1"/>
  <c r="C3" i="8" s="1"/>
  <c r="C32" i="8" a="1"/>
  <c r="C32" i="8" s="1"/>
  <c r="C50" i="8" a="1"/>
  <c r="C50" i="8" s="1"/>
  <c r="C47" i="8" a="1"/>
  <c r="C47" i="8" s="1"/>
  <c r="C26" i="8" a="1"/>
  <c r="C26" i="8" s="1"/>
  <c r="C30" i="8" a="1"/>
  <c r="C30" i="8" s="1"/>
  <c r="C39" i="8" a="1"/>
  <c r="C39" i="8" s="1"/>
  <c r="C12" i="8" a="1"/>
  <c r="C12" i="8" s="1"/>
  <c r="C24" i="8" a="1"/>
  <c r="C24" i="8" s="1"/>
  <c r="C46" i="8" a="1"/>
  <c r="C46" i="8" s="1"/>
  <c r="C38" i="8" a="1"/>
  <c r="C38" i="8" s="1"/>
  <c r="C4" i="8" a="1"/>
  <c r="C4" i="8" s="1"/>
  <c r="C7" i="8" a="1"/>
  <c r="C7" i="8" s="1"/>
  <c r="C20" i="8" a="1"/>
  <c r="C20" i="8" s="1"/>
  <c r="C48" i="8" a="1"/>
  <c r="C48" i="8" s="1"/>
  <c r="C22" i="8" a="1"/>
  <c r="C22" i="8" s="1"/>
  <c r="C10" i="8" a="1"/>
  <c r="C10" i="8" s="1"/>
  <c r="C16" i="8" a="1"/>
  <c r="C16" i="8" s="1"/>
  <c r="C41" i="8" a="1"/>
  <c r="C41" i="8" s="1"/>
  <c r="C25" i="8" a="1"/>
  <c r="C25" i="8" s="1"/>
  <c r="C23" i="8" a="1"/>
  <c r="C23" i="8" s="1"/>
  <c r="C13" i="8" a="1"/>
  <c r="C13" i="8" s="1"/>
  <c r="C21" i="8" a="1"/>
  <c r="C21" i="8" s="1"/>
  <c r="C35" i="8" a="1"/>
  <c r="C35" i="8" s="1"/>
  <c r="C29" i="8" a="1"/>
  <c r="C29" i="8" s="1"/>
  <c r="C18" i="8" a="1"/>
  <c r="C18" i="8" s="1"/>
  <c r="C6" i="8" a="1"/>
  <c r="C6" i="8" s="1"/>
  <c r="C31" i="8" a="1"/>
  <c r="C31" i="8" s="1"/>
  <c r="C5" i="8" a="1"/>
  <c r="C5" i="8" s="1"/>
  <c r="C36" i="8" a="1"/>
  <c r="C36" i="8" s="1"/>
  <c r="C49" i="8" a="1"/>
  <c r="C49" i="8" s="1"/>
  <c r="C42" i="8" a="1"/>
  <c r="C42" i="8" s="1"/>
  <c r="C17" i="8" a="1"/>
  <c r="C17" i="8" s="1"/>
  <c r="C15" i="8" a="1"/>
  <c r="C15" i="8" s="1"/>
  <c r="C43" i="8" a="1"/>
  <c r="C43" i="8" s="1"/>
  <c r="C40" i="8" a="1"/>
  <c r="C40" i="8" s="1"/>
  <c r="C34" i="8" a="1"/>
  <c r="C34" i="8" s="1"/>
  <c r="C44" i="8" a="1"/>
  <c r="C44" i="8" s="1"/>
  <c r="C19" i="8" a="1"/>
  <c r="C19" i="8" s="1"/>
  <c r="BA285" i="8" a="1"/>
  <c r="BA285" i="8" s="1"/>
  <c r="BA317" i="8" a="1"/>
  <c r="BA317" i="8" s="1"/>
  <c r="BA299" i="8" a="1"/>
  <c r="BA299" i="8" s="1"/>
  <c r="BA284" i="8" a="1"/>
  <c r="BA284" i="8" s="1"/>
  <c r="BA316" i="8" a="1"/>
  <c r="BA316" i="8" s="1"/>
  <c r="BA310" i="8" a="1"/>
  <c r="BA310" i="8" s="1"/>
  <c r="BA297" i="8" a="1"/>
  <c r="BA297" i="8" s="1"/>
  <c r="BA283" i="8" a="1"/>
  <c r="BA283" i="8" s="1"/>
  <c r="BA319" i="8" a="1"/>
  <c r="BA319" i="8" s="1"/>
  <c r="BA308" i="8" a="1"/>
  <c r="BA308" i="8" s="1"/>
  <c r="BA314" i="8" a="1"/>
  <c r="BA314" i="8" s="1"/>
  <c r="BA281" i="8" a="1"/>
  <c r="BA281" i="8" s="1"/>
  <c r="BA275" i="8" a="1"/>
  <c r="BA275" i="8" s="1"/>
  <c r="BA315" i="8" a="1"/>
  <c r="BA315" i="8" s="1"/>
  <c r="BA312" i="8" a="1"/>
  <c r="BA312" i="8" s="1"/>
  <c r="BA318" i="8" a="1"/>
  <c r="BA318" i="8" s="1"/>
  <c r="BA289" i="8" a="1"/>
  <c r="BA289" i="8" s="1"/>
  <c r="BA279" i="8" a="1"/>
  <c r="BA279" i="8" s="1"/>
  <c r="BA276" i="8" a="1"/>
  <c r="BA276" i="8" s="1"/>
  <c r="BA320" i="8" a="1"/>
  <c r="BA320" i="8" s="1"/>
  <c r="BA278" i="8" a="1"/>
  <c r="BA278" i="8" s="1"/>
  <c r="BA293" i="8" a="1"/>
  <c r="BA293" i="8" s="1"/>
  <c r="BA287" i="8" a="1"/>
  <c r="BA287" i="8" s="1"/>
  <c r="BA280" i="8" a="1"/>
  <c r="BA280" i="8" s="1"/>
  <c r="BA274" i="8" a="1"/>
  <c r="BA274" i="8" s="1"/>
  <c r="BA302" i="8" a="1"/>
  <c r="BA302" i="8" s="1"/>
  <c r="BA301" i="8" a="1"/>
  <c r="BA301" i="8" s="1"/>
  <c r="BA291" i="8" a="1"/>
  <c r="BA291" i="8" s="1"/>
  <c r="BA288" i="8" a="1"/>
  <c r="BA288" i="8" s="1"/>
  <c r="BA282" i="8" a="1"/>
  <c r="BA282" i="8" s="1"/>
  <c r="BA286" i="8" a="1"/>
  <c r="BA286" i="8" s="1"/>
  <c r="BA305" i="8" a="1"/>
  <c r="BA305" i="8" s="1"/>
  <c r="BA295" i="8" a="1"/>
  <c r="BA295" i="8" s="1"/>
  <c r="BA292" i="8" a="1"/>
  <c r="BA292" i="8" s="1"/>
  <c r="BA290" i="8" a="1"/>
  <c r="BA290" i="8" s="1"/>
  <c r="BA309" i="8" a="1"/>
  <c r="BA309" i="8" s="1"/>
  <c r="BA303" i="8" a="1"/>
  <c r="BA303" i="8" s="1"/>
  <c r="BA296" i="8" a="1"/>
  <c r="BA296" i="8" s="1"/>
  <c r="BA298" i="8" a="1"/>
  <c r="BA298" i="8" s="1"/>
  <c r="BA313" i="8" a="1"/>
  <c r="BA313" i="8" s="1"/>
  <c r="BA307" i="8" a="1"/>
  <c r="BA307" i="8" s="1"/>
  <c r="BA300" i="8" a="1"/>
  <c r="BA300" i="8" s="1"/>
  <c r="BA306" i="8" a="1"/>
  <c r="BA306" i="8" s="1"/>
  <c r="BA277" i="8" a="1"/>
  <c r="BA277" i="8" s="1"/>
  <c r="BA321" i="8" a="1"/>
  <c r="BA321" i="8" s="1"/>
  <c r="BA311" i="8" a="1"/>
  <c r="BA311" i="8" s="1"/>
  <c r="BA304" i="8" a="1"/>
  <c r="BA304" i="8" s="1"/>
  <c r="BA294" i="8" a="1"/>
  <c r="BA294" i="8" s="1"/>
  <c r="S363" i="8" a="1"/>
  <c r="S363" i="8" s="1"/>
  <c r="S361" i="8" a="1"/>
  <c r="S361" i="8" s="1"/>
  <c r="S338" i="8" a="1"/>
  <c r="S338" i="8" s="1"/>
  <c r="S372" i="8" a="1"/>
  <c r="S372" i="8" s="1"/>
  <c r="S362" i="8" a="1"/>
  <c r="S362" i="8" s="1"/>
  <c r="S341" i="8" a="1"/>
  <c r="S341" i="8" s="1"/>
  <c r="S370" i="8" a="1"/>
  <c r="S370" i="8" s="1"/>
  <c r="S377" i="8" a="1"/>
  <c r="S377" i="8" s="1"/>
  <c r="S339" i="8" a="1"/>
  <c r="S339" i="8" s="1"/>
  <c r="S371" i="8" a="1"/>
  <c r="S371" i="8" s="1"/>
  <c r="S342" i="8" a="1"/>
  <c r="S342" i="8" s="1"/>
  <c r="S350" i="8" a="1"/>
  <c r="S350" i="8" s="1"/>
  <c r="S357" i="8" a="1"/>
  <c r="S357" i="8" s="1"/>
  <c r="S346" i="8" a="1"/>
  <c r="S346" i="8" s="1"/>
  <c r="S343" i="8" a="1"/>
  <c r="S343" i="8" s="1"/>
  <c r="S375" i="8" a="1"/>
  <c r="S375" i="8" s="1"/>
  <c r="S348" i="8" a="1"/>
  <c r="S348" i="8" s="1"/>
  <c r="S366" i="8" a="1"/>
  <c r="S366" i="8" s="1"/>
  <c r="S381" i="8" a="1"/>
  <c r="S381" i="8" s="1"/>
  <c r="S353" i="8" a="1"/>
  <c r="S353" i="8" s="1"/>
  <c r="S347" i="8" a="1"/>
  <c r="S347" i="8" s="1"/>
  <c r="S379" i="8" a="1"/>
  <c r="S379" i="8" s="1"/>
  <c r="S364" i="8" a="1"/>
  <c r="S364" i="8" s="1"/>
  <c r="S337" i="8" a="1"/>
  <c r="S337" i="8" s="1"/>
  <c r="S360" i="8" a="1"/>
  <c r="S360" i="8" s="1"/>
  <c r="S354" i="8" a="1"/>
  <c r="S354" i="8" s="1"/>
  <c r="S351" i="8" a="1"/>
  <c r="S351" i="8" s="1"/>
  <c r="S383" i="8" a="1"/>
  <c r="S383" i="8" s="1"/>
  <c r="S369" i="8" a="1"/>
  <c r="S369" i="8" s="1"/>
  <c r="S345" i="8" a="1"/>
  <c r="S345" i="8" s="1"/>
  <c r="S368" i="8" a="1"/>
  <c r="S368" i="8" s="1"/>
  <c r="S378" i="8" a="1"/>
  <c r="S378" i="8" s="1"/>
  <c r="S355" i="8" a="1"/>
  <c r="S355" i="8" s="1"/>
  <c r="S336" i="8" a="1"/>
  <c r="S336" i="8" s="1"/>
  <c r="S374" i="8" a="1"/>
  <c r="S374" i="8" s="1"/>
  <c r="S373" i="8" a="1"/>
  <c r="S373" i="8" s="1"/>
  <c r="S376" i="8" a="1"/>
  <c r="S376" i="8" s="1"/>
  <c r="S382" i="8" a="1"/>
  <c r="S382" i="8" s="1"/>
  <c r="S359" i="8" a="1"/>
  <c r="S359" i="8" s="1"/>
  <c r="S352" i="8" a="1"/>
  <c r="S352" i="8" s="1"/>
  <c r="S380" i="8" a="1"/>
  <c r="S380" i="8" s="1"/>
  <c r="S356" i="8" a="1"/>
  <c r="S356" i="8" s="1"/>
  <c r="S358" i="8" a="1"/>
  <c r="S358" i="8" s="1"/>
  <c r="S340" i="8" a="1"/>
  <c r="S340" i="8" s="1"/>
  <c r="S367" i="8" a="1"/>
  <c r="S367" i="8" s="1"/>
  <c r="S344" i="8" a="1"/>
  <c r="S344" i="8" s="1"/>
  <c r="S349" i="8" a="1"/>
  <c r="S349" i="8" s="1"/>
  <c r="S365" i="8" a="1"/>
  <c r="S365" i="8" s="1"/>
  <c r="J351" i="8" a="1"/>
  <c r="J351" i="8" s="1"/>
  <c r="J368" i="8" a="1"/>
  <c r="J368" i="8" s="1"/>
  <c r="J373" i="8" a="1"/>
  <c r="J373" i="8" s="1"/>
  <c r="J371" i="8" a="1"/>
  <c r="J371" i="8" s="1"/>
  <c r="J349" i="8" a="1"/>
  <c r="J349" i="8" s="1"/>
  <c r="J374" i="8" a="1"/>
  <c r="J374" i="8" s="1"/>
  <c r="J363" i="8" a="1"/>
  <c r="J363" i="8" s="1"/>
  <c r="J380" i="8" a="1"/>
  <c r="J380" i="8" s="1"/>
  <c r="J340" i="8" a="1"/>
  <c r="J340" i="8" s="1"/>
  <c r="J348" i="8" a="1"/>
  <c r="J348" i="8" s="1"/>
  <c r="J364" i="8" a="1"/>
  <c r="J364" i="8" s="1"/>
  <c r="J338" i="8" a="1"/>
  <c r="J338" i="8" s="1"/>
  <c r="J367" i="8" a="1"/>
  <c r="J367" i="8" s="1"/>
  <c r="J360" i="8" a="1"/>
  <c r="J360" i="8" s="1"/>
  <c r="J382" i="8" a="1"/>
  <c r="J382" i="8" s="1"/>
  <c r="J370" i="8" a="1"/>
  <c r="J370" i="8" s="1"/>
  <c r="J336" i="8" a="1"/>
  <c r="J336" i="8" s="1"/>
  <c r="J369" i="8" a="1"/>
  <c r="J369" i="8" s="1"/>
  <c r="J342" i="8" a="1"/>
  <c r="J342" i="8" s="1"/>
  <c r="J375" i="8" a="1"/>
  <c r="J375" i="8" s="1"/>
  <c r="J345" i="8" a="1"/>
  <c r="J345" i="8" s="1"/>
  <c r="J377" i="8" a="1"/>
  <c r="J377" i="8" s="1"/>
  <c r="J366" i="8" a="1"/>
  <c r="J366" i="8" s="1"/>
  <c r="J344" i="8" a="1"/>
  <c r="J344" i="8" s="1"/>
  <c r="J339" i="8" a="1"/>
  <c r="J339" i="8" s="1"/>
  <c r="J354" i="8" a="1"/>
  <c r="J354" i="8" s="1"/>
  <c r="J381" i="8" a="1"/>
  <c r="J381" i="8" s="1"/>
  <c r="J361" i="8" a="1"/>
  <c r="J361" i="8" s="1"/>
  <c r="J350" i="8" a="1"/>
  <c r="J350" i="8" s="1"/>
  <c r="J343" i="8" a="1"/>
  <c r="J343" i="8" s="1"/>
  <c r="J372" i="8" a="1"/>
  <c r="J372" i="8" s="1"/>
  <c r="J358" i="8" a="1"/>
  <c r="J358" i="8" s="1"/>
  <c r="J378" i="8" a="1"/>
  <c r="J378" i="8" s="1"/>
  <c r="J379" i="8" a="1"/>
  <c r="J379" i="8" s="1"/>
  <c r="J347" i="8" a="1"/>
  <c r="J347" i="8" s="1"/>
  <c r="J376" i="8" a="1"/>
  <c r="J376" i="8" s="1"/>
  <c r="J365" i="8" a="1"/>
  <c r="J365" i="8" s="1"/>
  <c r="J383" i="8" a="1"/>
  <c r="J383" i="8" s="1"/>
  <c r="J357" i="8" a="1"/>
  <c r="J357" i="8" s="1"/>
  <c r="J355" i="8" a="1"/>
  <c r="J355" i="8" s="1"/>
  <c r="J337" i="8" a="1"/>
  <c r="J337" i="8" s="1"/>
  <c r="J341" i="8" a="1"/>
  <c r="J341" i="8" s="1"/>
  <c r="J356" i="8" a="1"/>
  <c r="J356" i="8" s="1"/>
  <c r="J362" i="8" a="1"/>
  <c r="J362" i="8" s="1"/>
  <c r="J359" i="8" a="1"/>
  <c r="J359" i="8" s="1"/>
  <c r="J346" i="8" a="1"/>
  <c r="J346" i="8" s="1"/>
  <c r="J353" i="8" a="1"/>
  <c r="J353" i="8" s="1"/>
  <c r="J352" i="8" a="1"/>
  <c r="J352" i="8" s="1"/>
  <c r="BD30" i="8" a="1"/>
  <c r="BD30" i="8" s="1"/>
  <c r="BD29" i="8" a="1"/>
  <c r="BD29" i="8" s="1"/>
  <c r="BD12" i="8" a="1"/>
  <c r="BD12" i="8" s="1"/>
  <c r="BD23" i="8" a="1"/>
  <c r="BD23" i="8" s="1"/>
  <c r="BD4" i="8" a="1"/>
  <c r="BD4" i="8" s="1"/>
  <c r="BD25" i="8" a="1"/>
  <c r="BD25" i="8" s="1"/>
  <c r="BD14" i="8" a="1"/>
  <c r="BD14" i="8" s="1"/>
  <c r="BD47" i="8" a="1"/>
  <c r="BD47" i="8" s="1"/>
  <c r="BD45" i="8" a="1"/>
  <c r="BD45" i="8" s="1"/>
  <c r="BD40" i="8" a="1"/>
  <c r="BD40" i="8" s="1"/>
  <c r="BD5" i="8" a="1"/>
  <c r="BD5" i="8" s="1"/>
  <c r="BD17" i="8" a="1"/>
  <c r="BD17" i="8" s="1"/>
  <c r="BD46" i="8" a="1"/>
  <c r="BD46" i="8" s="1"/>
  <c r="BD8" i="8" a="1"/>
  <c r="BD8" i="8" s="1"/>
  <c r="BD49" i="8" a="1"/>
  <c r="BD49" i="8" s="1"/>
  <c r="BD31" i="8" a="1"/>
  <c r="BD31" i="8" s="1"/>
  <c r="BD44" i="8" a="1"/>
  <c r="BD44" i="8" s="1"/>
  <c r="BD24" i="8" a="1"/>
  <c r="BD24" i="8" s="1"/>
  <c r="BD41" i="8" a="1"/>
  <c r="BD41" i="8" s="1"/>
  <c r="BD35" i="8" a="1"/>
  <c r="BD35" i="8" s="1"/>
  <c r="BD10" i="8" a="1"/>
  <c r="BD10" i="8" s="1"/>
  <c r="BD6" i="8" a="1"/>
  <c r="BD6" i="8" s="1"/>
  <c r="BD39" i="8" a="1"/>
  <c r="BD39" i="8" s="1"/>
  <c r="BD36" i="8" a="1"/>
  <c r="BD36" i="8" s="1"/>
  <c r="BD19" i="8" a="1"/>
  <c r="BD19" i="8" s="1"/>
  <c r="BD11" i="8" a="1"/>
  <c r="BD11" i="8" s="1"/>
  <c r="BD42" i="8" a="1"/>
  <c r="BD42" i="8" s="1"/>
  <c r="BD20" i="8" a="1"/>
  <c r="BD20" i="8" s="1"/>
  <c r="BD13" i="8" a="1"/>
  <c r="BD13" i="8" s="1"/>
  <c r="BD33" i="8" a="1"/>
  <c r="BD33" i="8" s="1"/>
  <c r="BD43" i="8" a="1"/>
  <c r="BD43" i="8" s="1"/>
  <c r="BD32" i="8" a="1"/>
  <c r="BD32" i="8" s="1"/>
  <c r="BD7" i="8" a="1"/>
  <c r="BD7" i="8" s="1"/>
  <c r="BD26" i="8" a="1"/>
  <c r="BD26" i="8" s="1"/>
  <c r="BD21" i="8" a="1"/>
  <c r="BD21" i="8" s="1"/>
  <c r="BD9" i="8" a="1"/>
  <c r="BD9" i="8" s="1"/>
  <c r="BD48" i="8" a="1"/>
  <c r="BD48" i="8" s="1"/>
  <c r="BD28" i="8" a="1"/>
  <c r="BD28" i="8" s="1"/>
  <c r="BD38" i="8" a="1"/>
  <c r="BD38" i="8" s="1"/>
  <c r="BD37" i="8" a="1"/>
  <c r="BD37" i="8" s="1"/>
  <c r="BD27" i="8" a="1"/>
  <c r="BD27" i="8" s="1"/>
  <c r="BD15" i="8" a="1"/>
  <c r="BD15" i="8" s="1"/>
  <c r="BD34" i="8" a="1"/>
  <c r="BD34" i="8" s="1"/>
  <c r="BD16" i="8" a="1"/>
  <c r="BD16" i="8" s="1"/>
  <c r="BD3" i="8" a="1"/>
  <c r="BD3" i="8" s="1"/>
  <c r="BD18" i="8" a="1"/>
  <c r="BD18" i="8" s="1"/>
  <c r="BD50" i="8" a="1"/>
  <c r="BD50" i="8" s="1"/>
  <c r="BD22" i="8" a="1"/>
  <c r="BD22" i="8" s="1"/>
  <c r="BL33" i="8" a="1"/>
  <c r="BL33" i="8" s="1"/>
  <c r="BL46" i="8" a="1"/>
  <c r="BL46" i="8" s="1"/>
  <c r="BL12" i="8" a="1"/>
  <c r="BL12" i="8" s="1"/>
  <c r="BL19" i="8" a="1"/>
  <c r="BL19" i="8" s="1"/>
  <c r="BL43" i="8" a="1"/>
  <c r="BL43" i="8" s="1"/>
  <c r="BL35" i="8" a="1"/>
  <c r="BL35" i="8" s="1"/>
  <c r="BL7" i="8" a="1"/>
  <c r="BL7" i="8" s="1"/>
  <c r="BL27" i="8" a="1"/>
  <c r="BL27" i="8" s="1"/>
  <c r="BL11" i="8" a="1"/>
  <c r="BL11" i="8" s="1"/>
  <c r="BL48" i="8" a="1"/>
  <c r="BL48" i="8" s="1"/>
  <c r="BL41" i="8" a="1"/>
  <c r="BL41" i="8" s="1"/>
  <c r="BL23" i="8" a="1"/>
  <c r="BL23" i="8" s="1"/>
  <c r="BL49" i="8" a="1"/>
  <c r="BL49" i="8" s="1"/>
  <c r="BL20" i="8" a="1"/>
  <c r="BL20" i="8" s="1"/>
  <c r="BL30" i="8" a="1"/>
  <c r="BL30" i="8" s="1"/>
  <c r="BL22" i="8" a="1"/>
  <c r="BL22" i="8" s="1"/>
  <c r="BL42" i="8" a="1"/>
  <c r="BL42" i="8" s="1"/>
  <c r="BL8" i="8" a="1"/>
  <c r="BL8" i="8" s="1"/>
  <c r="BL29" i="8" a="1"/>
  <c r="BL29" i="8" s="1"/>
  <c r="BL16" i="8" a="1"/>
  <c r="BL16" i="8" s="1"/>
  <c r="BL39" i="8" a="1"/>
  <c r="BL39" i="8" s="1"/>
  <c r="BL13" i="8" a="1"/>
  <c r="BL13" i="8" s="1"/>
  <c r="BL36" i="8" a="1"/>
  <c r="BL36" i="8" s="1"/>
  <c r="BL25" i="8" a="1"/>
  <c r="BL25" i="8" s="1"/>
  <c r="BL37" i="8" a="1"/>
  <c r="BL37" i="8" s="1"/>
  <c r="BL9" i="8" a="1"/>
  <c r="BL9" i="8" s="1"/>
  <c r="BL45" i="8" a="1"/>
  <c r="BL45" i="8" s="1"/>
  <c r="BL6" i="8" a="1"/>
  <c r="BL6" i="8" s="1"/>
  <c r="BL5" i="8" a="1"/>
  <c r="BL5" i="8" s="1"/>
  <c r="BL40" i="8" a="1"/>
  <c r="BL40" i="8" s="1"/>
  <c r="BL3" i="8" a="1"/>
  <c r="BL3" i="8" s="1"/>
  <c r="BL44" i="8" a="1"/>
  <c r="BL44" i="8" s="1"/>
  <c r="BL14" i="8" a="1"/>
  <c r="BL14" i="8" s="1"/>
  <c r="BL24" i="8" a="1"/>
  <c r="BL24" i="8" s="1"/>
  <c r="BL32" i="8" a="1"/>
  <c r="BL32" i="8" s="1"/>
  <c r="BL15" i="8" a="1"/>
  <c r="BL15" i="8" s="1"/>
  <c r="BL21" i="8" a="1"/>
  <c r="BL21" i="8" s="1"/>
  <c r="BL50" i="8" a="1"/>
  <c r="BL50" i="8" s="1"/>
  <c r="BL10" i="8" a="1"/>
  <c r="BL10" i="8" s="1"/>
  <c r="BL38" i="8" a="1"/>
  <c r="BL38" i="8" s="1"/>
  <c r="BL18" i="8" a="1"/>
  <c r="BL18" i="8" s="1"/>
  <c r="BL47" i="8" a="1"/>
  <c r="BL47" i="8" s="1"/>
  <c r="BL28" i="8" a="1"/>
  <c r="BL28" i="8" s="1"/>
  <c r="BL34" i="8" a="1"/>
  <c r="BL34" i="8" s="1"/>
  <c r="BL31" i="8" a="1"/>
  <c r="BL31" i="8" s="1"/>
  <c r="BL4" i="8" a="1"/>
  <c r="BL4" i="8" s="1"/>
  <c r="BL26" i="8" a="1"/>
  <c r="BL26" i="8" s="1"/>
  <c r="BL17" i="8" a="1"/>
  <c r="BL17" i="8" s="1"/>
  <c r="AX342" i="8" a="1"/>
  <c r="AX342" i="8" s="1"/>
  <c r="AX374" i="8" a="1"/>
  <c r="AX374" i="8" s="1"/>
  <c r="AX359" i="8" a="1"/>
  <c r="AX359" i="8" s="1"/>
  <c r="AX348" i="8" a="1"/>
  <c r="AX348" i="8" s="1"/>
  <c r="AX360" i="8" a="1"/>
  <c r="AX360" i="8" s="1"/>
  <c r="AX345" i="8" a="1"/>
  <c r="AX345" i="8" s="1"/>
  <c r="AX338" i="8" a="1"/>
  <c r="AX338" i="8" s="1"/>
  <c r="AX378" i="8" a="1"/>
  <c r="AX378" i="8" s="1"/>
  <c r="AX367" i="8" a="1"/>
  <c r="AX367" i="8" s="1"/>
  <c r="AX361" i="8" a="1"/>
  <c r="AX361" i="8" s="1"/>
  <c r="AX353" i="8" a="1"/>
  <c r="AX353" i="8" s="1"/>
  <c r="AX349" i="8" a="1"/>
  <c r="AX349" i="8" s="1"/>
  <c r="AX346" i="8" a="1"/>
  <c r="AX346" i="8" s="1"/>
  <c r="AX382" i="8" a="1"/>
  <c r="AX382" i="8" s="1"/>
  <c r="AX371" i="8" a="1"/>
  <c r="AX371" i="8" s="1"/>
  <c r="AX368" i="8" a="1"/>
  <c r="AX368" i="8" s="1"/>
  <c r="AX364" i="8" a="1"/>
  <c r="AX364" i="8" s="1"/>
  <c r="AX350" i="8" a="1"/>
  <c r="AX350" i="8" s="1"/>
  <c r="AX339" i="8" a="1"/>
  <c r="AX339" i="8" s="1"/>
  <c r="AX375" i="8" a="1"/>
  <c r="AX375" i="8" s="1"/>
  <c r="AX340" i="8" a="1"/>
  <c r="AX340" i="8" s="1"/>
  <c r="AX356" i="8" a="1"/>
  <c r="AX356" i="8" s="1"/>
  <c r="AX354" i="8" a="1"/>
  <c r="AX354" i="8" s="1"/>
  <c r="AX343" i="8" a="1"/>
  <c r="AX343" i="8" s="1"/>
  <c r="AX379" i="8" a="1"/>
  <c r="AX379" i="8" s="1"/>
  <c r="AX365" i="8" a="1"/>
  <c r="AX365" i="8" s="1"/>
  <c r="AX376" i="8" a="1"/>
  <c r="AX376" i="8" s="1"/>
  <c r="AX358" i="8" a="1"/>
  <c r="AX358" i="8" s="1"/>
  <c r="AX347" i="8" a="1"/>
  <c r="AX347" i="8" s="1"/>
  <c r="AX383" i="8" a="1"/>
  <c r="AX383" i="8" s="1"/>
  <c r="AX372" i="8" a="1"/>
  <c r="AX372" i="8" s="1"/>
  <c r="AX337" i="8" a="1"/>
  <c r="AX337" i="8" s="1"/>
  <c r="AX362" i="8" a="1"/>
  <c r="AX362" i="8" s="1"/>
  <c r="AX351" i="8" a="1"/>
  <c r="AX351" i="8" s="1"/>
  <c r="AX341" i="8" a="1"/>
  <c r="AX341" i="8" s="1"/>
  <c r="AX381" i="8" a="1"/>
  <c r="AX381" i="8" s="1"/>
  <c r="AX357" i="8" a="1"/>
  <c r="AX357" i="8" s="1"/>
  <c r="AX366" i="8" a="1"/>
  <c r="AX366" i="8" s="1"/>
  <c r="AX355" i="8" a="1"/>
  <c r="AX355" i="8" s="1"/>
  <c r="AX373" i="8" a="1"/>
  <c r="AX373" i="8" s="1"/>
  <c r="AX352" i="8" a="1"/>
  <c r="AX352" i="8" s="1"/>
  <c r="AX377" i="8" a="1"/>
  <c r="AX377" i="8" s="1"/>
  <c r="AX336" i="8" a="1"/>
  <c r="AX336" i="8" s="1"/>
  <c r="AX370" i="8" a="1"/>
  <c r="AX370" i="8" s="1"/>
  <c r="AX363" i="8" a="1"/>
  <c r="AX363" i="8" s="1"/>
  <c r="AX380" i="8" a="1"/>
  <c r="AX380" i="8" s="1"/>
  <c r="AX344" i="8" a="1"/>
  <c r="AX344" i="8" s="1"/>
  <c r="AX369" i="8" a="1"/>
  <c r="AX369" i="8" s="1"/>
  <c r="I9" i="8" a="1"/>
  <c r="I9" i="8" s="1"/>
  <c r="I31" i="8" a="1"/>
  <c r="I31" i="8" s="1"/>
  <c r="I4" i="8" a="1"/>
  <c r="I4" i="8" s="1"/>
  <c r="I19" i="8" a="1"/>
  <c r="I19" i="8" s="1"/>
  <c r="I14" i="8" a="1"/>
  <c r="I14" i="8" s="1"/>
  <c r="I3" i="8" a="1"/>
  <c r="I3" i="8" s="1"/>
  <c r="I17" i="8" a="1"/>
  <c r="I17" i="8" s="1"/>
  <c r="I6" i="8" a="1"/>
  <c r="I6" i="8" s="1"/>
  <c r="I7" i="8" a="1"/>
  <c r="I7" i="8" s="1"/>
  <c r="I15" i="8" a="1"/>
  <c r="I15" i="8" s="1"/>
  <c r="I23" i="8" a="1"/>
  <c r="I23" i="8" s="1"/>
  <c r="I41" i="8" a="1"/>
  <c r="I41" i="8" s="1"/>
  <c r="I45" i="8" a="1"/>
  <c r="I45" i="8" s="1"/>
  <c r="I39" i="8" a="1"/>
  <c r="I39" i="8" s="1"/>
  <c r="I24" i="8" a="1"/>
  <c r="I24" i="8" s="1"/>
  <c r="I16" i="8" a="1"/>
  <c r="I16" i="8" s="1"/>
  <c r="I44" i="8" a="1"/>
  <c r="I44" i="8" s="1"/>
  <c r="I29" i="8" a="1"/>
  <c r="I29" i="8" s="1"/>
  <c r="I13" i="8" a="1"/>
  <c r="I13" i="8" s="1"/>
  <c r="I43" i="8" a="1"/>
  <c r="I43" i="8" s="1"/>
  <c r="I47" i="8" a="1"/>
  <c r="I47" i="8" s="1"/>
  <c r="I49" i="8" a="1"/>
  <c r="I49" i="8" s="1"/>
  <c r="I21" i="8" a="1"/>
  <c r="I21" i="8" s="1"/>
  <c r="I37" i="8" a="1"/>
  <c r="I37" i="8" s="1"/>
  <c r="I28" i="8" a="1"/>
  <c r="I28" i="8" s="1"/>
  <c r="I36" i="8" a="1"/>
  <c r="I36" i="8" s="1"/>
  <c r="I50" i="8" a="1"/>
  <c r="I50" i="8" s="1"/>
  <c r="I38" i="8" a="1"/>
  <c r="I38" i="8" s="1"/>
  <c r="I27" i="8" a="1"/>
  <c r="I27" i="8" s="1"/>
  <c r="I32" i="8" a="1"/>
  <c r="I32" i="8" s="1"/>
  <c r="I22" i="8" a="1"/>
  <c r="I22" i="8" s="1"/>
  <c r="I20" i="8" a="1"/>
  <c r="I20" i="8" s="1"/>
  <c r="I10" i="8" a="1"/>
  <c r="I10" i="8" s="1"/>
  <c r="I18" i="8" a="1"/>
  <c r="I18" i="8" s="1"/>
  <c r="I25" i="8" a="1"/>
  <c r="I25" i="8" s="1"/>
  <c r="I40" i="8" a="1"/>
  <c r="I40" i="8" s="1"/>
  <c r="I8" i="8" a="1"/>
  <c r="I8" i="8" s="1"/>
  <c r="I11" i="8" a="1"/>
  <c r="I11" i="8" s="1"/>
  <c r="I46" i="8" a="1"/>
  <c r="I46" i="8" s="1"/>
  <c r="I35" i="8" a="1"/>
  <c r="I35" i="8" s="1"/>
  <c r="I42" i="8" a="1"/>
  <c r="I42" i="8" s="1"/>
  <c r="I48" i="8" a="1"/>
  <c r="I48" i="8" s="1"/>
  <c r="I12" i="8" a="1"/>
  <c r="I12" i="8" s="1"/>
  <c r="I33" i="8" a="1"/>
  <c r="I33" i="8" s="1"/>
  <c r="I5" i="8" a="1"/>
  <c r="I5" i="8" s="1"/>
  <c r="I30" i="8" a="1"/>
  <c r="I30" i="8" s="1"/>
  <c r="I34" i="8" a="1"/>
  <c r="I34" i="8" s="1"/>
  <c r="I26" i="8" a="1"/>
  <c r="I26" i="8" s="1"/>
  <c r="S40" i="8" a="1"/>
  <c r="S40" i="8" s="1"/>
  <c r="S34" i="8" a="1"/>
  <c r="S34" i="8" s="1"/>
  <c r="S33" i="8" a="1"/>
  <c r="S33" i="8" s="1"/>
  <c r="S42" i="8" a="1"/>
  <c r="S42" i="8" s="1"/>
  <c r="S30" i="8" a="1"/>
  <c r="S30" i="8" s="1"/>
  <c r="S5" i="8" a="1"/>
  <c r="S5" i="8" s="1"/>
  <c r="S38" i="8" a="1"/>
  <c r="S38" i="8" s="1"/>
  <c r="S19" i="8" a="1"/>
  <c r="S19" i="8" s="1"/>
  <c r="S6" i="8" a="1"/>
  <c r="S6" i="8" s="1"/>
  <c r="S14" i="8" a="1"/>
  <c r="S14" i="8" s="1"/>
  <c r="S25" i="8" a="1"/>
  <c r="S25" i="8" s="1"/>
  <c r="S31" i="8" a="1"/>
  <c r="S31" i="8" s="1"/>
  <c r="S27" i="8" a="1"/>
  <c r="S27" i="8" s="1"/>
  <c r="S22" i="8" a="1"/>
  <c r="S22" i="8" s="1"/>
  <c r="S11" i="8" a="1"/>
  <c r="S11" i="8" s="1"/>
  <c r="S24" i="8" a="1"/>
  <c r="S24" i="8" s="1"/>
  <c r="S13" i="8" a="1"/>
  <c r="S13" i="8" s="1"/>
  <c r="S36" i="8" a="1"/>
  <c r="S36" i="8" s="1"/>
  <c r="S39" i="8" a="1"/>
  <c r="S39" i="8" s="1"/>
  <c r="S16" i="8" a="1"/>
  <c r="S16" i="8" s="1"/>
  <c r="S28" i="8" a="1"/>
  <c r="S28" i="8" s="1"/>
  <c r="S4" i="8" a="1"/>
  <c r="S4" i="8" s="1"/>
  <c r="S37" i="8" a="1"/>
  <c r="S37" i="8" s="1"/>
  <c r="S12" i="8" a="1"/>
  <c r="S12" i="8" s="1"/>
  <c r="S8" i="8" a="1"/>
  <c r="S8" i="8" s="1"/>
  <c r="S9" i="8" a="1"/>
  <c r="S9" i="8" s="1"/>
  <c r="S7" i="8" a="1"/>
  <c r="S7" i="8" s="1"/>
  <c r="S35" i="8" a="1"/>
  <c r="S35" i="8" s="1"/>
  <c r="S21" i="8" a="1"/>
  <c r="S21" i="8" s="1"/>
  <c r="S46" i="8" a="1"/>
  <c r="S46" i="8" s="1"/>
  <c r="S48" i="8" a="1"/>
  <c r="S48" i="8" s="1"/>
  <c r="S32" i="8" a="1"/>
  <c r="S32" i="8" s="1"/>
  <c r="S29" i="8" a="1"/>
  <c r="S29" i="8" s="1"/>
  <c r="S17" i="8" a="1"/>
  <c r="S17" i="8" s="1"/>
  <c r="S18" i="8" a="1"/>
  <c r="S18" i="8" s="1"/>
  <c r="S41" i="8" a="1"/>
  <c r="S41" i="8" s="1"/>
  <c r="S49" i="8" a="1"/>
  <c r="S49" i="8" s="1"/>
  <c r="S3" i="8" a="1"/>
  <c r="S3" i="8" s="1"/>
  <c r="S20" i="8" a="1"/>
  <c r="S20" i="8" s="1"/>
  <c r="S47" i="8" a="1"/>
  <c r="S47" i="8" s="1"/>
  <c r="S15" i="8" a="1"/>
  <c r="S15" i="8" s="1"/>
  <c r="S50" i="8" a="1"/>
  <c r="S50" i="8" s="1"/>
  <c r="S23" i="8" a="1"/>
  <c r="S23" i="8" s="1"/>
  <c r="S44" i="8" a="1"/>
  <c r="S44" i="8" s="1"/>
  <c r="S43" i="8" a="1"/>
  <c r="S43" i="8" s="1"/>
  <c r="S26" i="8" a="1"/>
  <c r="S26" i="8" s="1"/>
  <c r="S45" i="8" a="1"/>
  <c r="S45" i="8" s="1"/>
  <c r="S10" i="8" a="1"/>
  <c r="S10" i="8" s="1"/>
  <c r="H363" i="8" a="1"/>
  <c r="H363" i="8" s="1"/>
  <c r="H361" i="8" a="1"/>
  <c r="H361" i="8" s="1"/>
  <c r="H346" i="8" a="1"/>
  <c r="H346" i="8" s="1"/>
  <c r="H352" i="8" a="1"/>
  <c r="H352" i="8" s="1"/>
  <c r="H373" i="8" a="1"/>
  <c r="H373" i="8" s="1"/>
  <c r="H366" i="8" a="1"/>
  <c r="H366" i="8" s="1"/>
  <c r="H339" i="8" a="1"/>
  <c r="H339" i="8" s="1"/>
  <c r="H371" i="8" a="1"/>
  <c r="H371" i="8" s="1"/>
  <c r="H356" i="8" a="1"/>
  <c r="H356" i="8" s="1"/>
  <c r="H365" i="8" a="1"/>
  <c r="H365" i="8" s="1"/>
  <c r="H381" i="8" a="1"/>
  <c r="H381" i="8" s="1"/>
  <c r="H383" i="8" a="1"/>
  <c r="H383" i="8" s="1"/>
  <c r="H347" i="8" a="1"/>
  <c r="H347" i="8" s="1"/>
  <c r="H380" i="8" a="1"/>
  <c r="H380" i="8" s="1"/>
  <c r="H343" i="8" a="1"/>
  <c r="H343" i="8" s="1"/>
  <c r="H375" i="8" a="1"/>
  <c r="H375" i="8" s="1"/>
  <c r="H360" i="8" a="1"/>
  <c r="H360" i="8" s="1"/>
  <c r="H370" i="8" a="1"/>
  <c r="H370" i="8" s="1"/>
  <c r="H377" i="8" a="1"/>
  <c r="H377" i="8" s="1"/>
  <c r="H357" i="8" a="1"/>
  <c r="H357" i="8" s="1"/>
  <c r="H364" i="8" a="1"/>
  <c r="H364" i="8" s="1"/>
  <c r="H378" i="8" a="1"/>
  <c r="H378" i="8" s="1"/>
  <c r="H379" i="8" a="1"/>
  <c r="H379" i="8" s="1"/>
  <c r="H337" i="8" a="1"/>
  <c r="H337" i="8" s="1"/>
  <c r="H351" i="8" a="1"/>
  <c r="H351" i="8" s="1"/>
  <c r="H336" i="8" a="1"/>
  <c r="H336" i="8" s="1"/>
  <c r="H368" i="8" a="1"/>
  <c r="H368" i="8" s="1"/>
  <c r="H376" i="8" a="1"/>
  <c r="H376" i="8" s="1"/>
  <c r="H342" i="8" a="1"/>
  <c r="H342" i="8" s="1"/>
  <c r="H341" i="8" a="1"/>
  <c r="H341" i="8" s="1"/>
  <c r="H355" i="8" a="1"/>
  <c r="H355" i="8" s="1"/>
  <c r="H340" i="8" a="1"/>
  <c r="H340" i="8" s="1"/>
  <c r="H372" i="8" a="1"/>
  <c r="H372" i="8" s="1"/>
  <c r="H345" i="8" a="1"/>
  <c r="H345" i="8" s="1"/>
  <c r="H353" i="8" a="1"/>
  <c r="H353" i="8" s="1"/>
  <c r="H362" i="8" a="1"/>
  <c r="H362" i="8" s="1"/>
  <c r="H374" i="8" a="1"/>
  <c r="H374" i="8" s="1"/>
  <c r="H359" i="8" a="1"/>
  <c r="H359" i="8" s="1"/>
  <c r="H344" i="8" a="1"/>
  <c r="H344" i="8" s="1"/>
  <c r="H338" i="8" a="1"/>
  <c r="H338" i="8" s="1"/>
  <c r="H350" i="8" a="1"/>
  <c r="H350" i="8" s="1"/>
  <c r="H358" i="8" a="1"/>
  <c r="H358" i="8" s="1"/>
  <c r="H382" i="8" a="1"/>
  <c r="H382" i="8" s="1"/>
  <c r="H348" i="8" a="1"/>
  <c r="H348" i="8" s="1"/>
  <c r="H349" i="8" a="1"/>
  <c r="H349" i="8" s="1"/>
  <c r="H369" i="8" a="1"/>
  <c r="H369" i="8" s="1"/>
  <c r="H367" i="8" a="1"/>
  <c r="H367" i="8" s="1"/>
  <c r="H354" i="8" a="1"/>
  <c r="H354" i="8" s="1"/>
  <c r="K349" i="8" a="1"/>
  <c r="K349" i="8" s="1"/>
  <c r="K341" i="8" a="1"/>
  <c r="K341" i="8" s="1"/>
  <c r="K364" i="8" a="1"/>
  <c r="K364" i="8" s="1"/>
  <c r="K338" i="8" a="1"/>
  <c r="K338" i="8" s="1"/>
  <c r="K354" i="8" a="1"/>
  <c r="K354" i="8" s="1"/>
  <c r="K362" i="8" a="1"/>
  <c r="K362" i="8" s="1"/>
  <c r="K370" i="8" a="1"/>
  <c r="K370" i="8" s="1"/>
  <c r="K344" i="8" a="1"/>
  <c r="K344" i="8" s="1"/>
  <c r="K347" i="8" a="1"/>
  <c r="K347" i="8" s="1"/>
  <c r="K342" i="8" a="1"/>
  <c r="K342" i="8" s="1"/>
  <c r="K363" i="8" a="1"/>
  <c r="K363" i="8" s="1"/>
  <c r="K367" i="8" a="1"/>
  <c r="K367" i="8" s="1"/>
  <c r="K377" i="8" a="1"/>
  <c r="K377" i="8" s="1"/>
  <c r="K352" i="8" a="1"/>
  <c r="K352" i="8" s="1"/>
  <c r="K353" i="8" a="1"/>
  <c r="K353" i="8" s="1"/>
  <c r="K369" i="8" a="1"/>
  <c r="K369" i="8" s="1"/>
  <c r="K340" i="8" a="1"/>
  <c r="K340" i="8" s="1"/>
  <c r="K343" i="8" a="1"/>
  <c r="K343" i="8" s="1"/>
  <c r="K359" i="8" a="1"/>
  <c r="K359" i="8" s="1"/>
  <c r="K379" i="8" a="1"/>
  <c r="K379" i="8" s="1"/>
  <c r="K375" i="8" a="1"/>
  <c r="K375" i="8" s="1"/>
  <c r="K337" i="8" a="1"/>
  <c r="K337" i="8" s="1"/>
  <c r="K346" i="8" a="1"/>
  <c r="K346" i="8" s="1"/>
  <c r="K382" i="8" a="1"/>
  <c r="K382" i="8" s="1"/>
  <c r="K345" i="8" a="1"/>
  <c r="K345" i="8" s="1"/>
  <c r="K351" i="8" a="1"/>
  <c r="K351" i="8" s="1"/>
  <c r="K360" i="8" a="1"/>
  <c r="K360" i="8" s="1"/>
  <c r="K366" i="8" a="1"/>
  <c r="K366" i="8" s="1"/>
  <c r="K358" i="8" a="1"/>
  <c r="K358" i="8" s="1"/>
  <c r="K368" i="8" a="1"/>
  <c r="K368" i="8" s="1"/>
  <c r="K380" i="8" a="1"/>
  <c r="K380" i="8" s="1"/>
  <c r="K371" i="8" a="1"/>
  <c r="K371" i="8" s="1"/>
  <c r="K356" i="8" a="1"/>
  <c r="K356" i="8" s="1"/>
  <c r="K336" i="8" a="1"/>
  <c r="K336" i="8" s="1"/>
  <c r="K383" i="8" a="1"/>
  <c r="K383" i="8" s="1"/>
  <c r="K376" i="8" a="1"/>
  <c r="K376" i="8" s="1"/>
  <c r="K372" i="8" a="1"/>
  <c r="K372" i="8" s="1"/>
  <c r="K365" i="8" a="1"/>
  <c r="K365" i="8" s="1"/>
  <c r="K374" i="8" a="1"/>
  <c r="K374" i="8" s="1"/>
  <c r="K381" i="8" a="1"/>
  <c r="K381" i="8" s="1"/>
  <c r="K378" i="8" a="1"/>
  <c r="K378" i="8" s="1"/>
  <c r="K348" i="8" a="1"/>
  <c r="K348" i="8" s="1"/>
  <c r="K350" i="8" a="1"/>
  <c r="K350" i="8" s="1"/>
  <c r="K373" i="8" a="1"/>
  <c r="K373" i="8" s="1"/>
  <c r="K355" i="8" a="1"/>
  <c r="K355" i="8" s="1"/>
  <c r="K357" i="8" a="1"/>
  <c r="K357" i="8" s="1"/>
  <c r="K339" i="8" a="1"/>
  <c r="K339" i="8" s="1"/>
  <c r="K361" i="8" a="1"/>
  <c r="K361" i="8" s="1"/>
  <c r="AY50" i="8" a="1"/>
  <c r="AY50" i="8" s="1"/>
  <c r="AY38" i="8" a="1"/>
  <c r="AY38" i="8" s="1"/>
  <c r="AY31" i="8" a="1"/>
  <c r="AY31" i="8" s="1"/>
  <c r="AY27" i="8" a="1"/>
  <c r="AY27" i="8" s="1"/>
  <c r="AY22" i="8" a="1"/>
  <c r="AY22" i="8" s="1"/>
  <c r="AY41" i="8" a="1"/>
  <c r="AY41" i="8" s="1"/>
  <c r="AY36" i="8" a="1"/>
  <c r="AY36" i="8" s="1"/>
  <c r="AY4" i="8" a="1"/>
  <c r="AY4" i="8" s="1"/>
  <c r="AY12" i="8" a="1"/>
  <c r="AY12" i="8" s="1"/>
  <c r="AY7" i="8" a="1"/>
  <c r="AY7" i="8" s="1"/>
  <c r="AY28" i="8" a="1"/>
  <c r="AY28" i="8" s="1"/>
  <c r="AY10" i="8" a="1"/>
  <c r="AY10" i="8" s="1"/>
  <c r="AY25" i="8" a="1"/>
  <c r="AY25" i="8" s="1"/>
  <c r="AY24" i="8" a="1"/>
  <c r="AY24" i="8" s="1"/>
  <c r="AY33" i="8" a="1"/>
  <c r="AY33" i="8" s="1"/>
  <c r="AY20" i="8" a="1"/>
  <c r="AY20" i="8" s="1"/>
  <c r="AY16" i="8" a="1"/>
  <c r="AY16" i="8" s="1"/>
  <c r="AY15" i="8" a="1"/>
  <c r="AY15" i="8" s="1"/>
  <c r="AY29" i="8" a="1"/>
  <c r="AY29" i="8" s="1"/>
  <c r="AY47" i="8" a="1"/>
  <c r="AY47" i="8" s="1"/>
  <c r="AY3" i="8" a="1"/>
  <c r="AY3" i="8" s="1"/>
  <c r="AY45" i="8" a="1"/>
  <c r="AY45" i="8" s="1"/>
  <c r="AY35" i="8" a="1"/>
  <c r="AY35" i="8" s="1"/>
  <c r="AY11" i="8" a="1"/>
  <c r="AY11" i="8" s="1"/>
  <c r="AY40" i="8" a="1"/>
  <c r="AY40" i="8" s="1"/>
  <c r="AY30" i="8" a="1"/>
  <c r="AY30" i="8" s="1"/>
  <c r="AY37" i="8" a="1"/>
  <c r="AY37" i="8" s="1"/>
  <c r="AY46" i="8" a="1"/>
  <c r="AY46" i="8" s="1"/>
  <c r="AY48" i="8" a="1"/>
  <c r="AY48" i="8" s="1"/>
  <c r="AY49" i="8" a="1"/>
  <c r="AY49" i="8" s="1"/>
  <c r="AY14" i="8" a="1"/>
  <c r="AY14" i="8" s="1"/>
  <c r="AY43" i="8" a="1"/>
  <c r="AY43" i="8" s="1"/>
  <c r="AY42" i="8" a="1"/>
  <c r="AY42" i="8" s="1"/>
  <c r="AY32" i="8" a="1"/>
  <c r="AY32" i="8" s="1"/>
  <c r="AY19" i="8" a="1"/>
  <c r="AY19" i="8" s="1"/>
  <c r="AY5" i="8" a="1"/>
  <c r="AY5" i="8" s="1"/>
  <c r="AY39" i="8" a="1"/>
  <c r="AY39" i="8" s="1"/>
  <c r="AY17" i="8" a="1"/>
  <c r="AY17" i="8" s="1"/>
  <c r="AY44" i="8" a="1"/>
  <c r="AY44" i="8" s="1"/>
  <c r="AY8" i="8" a="1"/>
  <c r="AY8" i="8" s="1"/>
  <c r="AY18" i="8" a="1"/>
  <c r="AY18" i="8" s="1"/>
  <c r="AY6" i="8" a="1"/>
  <c r="AY6" i="8" s="1"/>
  <c r="AY21" i="8" a="1"/>
  <c r="AY21" i="8" s="1"/>
  <c r="AY13" i="8" a="1"/>
  <c r="AY13" i="8" s="1"/>
  <c r="AY9" i="8" a="1"/>
  <c r="AY9" i="8" s="1"/>
  <c r="AY34" i="8" a="1"/>
  <c r="AY34" i="8" s="1"/>
  <c r="AY23" i="8" a="1"/>
  <c r="AY23" i="8" s="1"/>
  <c r="AY26" i="8" a="1"/>
  <c r="AY26" i="8" s="1"/>
  <c r="BE21" i="8" a="1"/>
  <c r="BE21" i="8" s="1"/>
  <c r="BE26" i="8" a="1"/>
  <c r="BE26" i="8" s="1"/>
  <c r="BE8" i="8" a="1"/>
  <c r="BE8" i="8" s="1"/>
  <c r="BE6" i="8" a="1"/>
  <c r="BE6" i="8" s="1"/>
  <c r="BE45" i="8" a="1"/>
  <c r="BE45" i="8" s="1"/>
  <c r="BE3" i="8" a="1"/>
  <c r="BE3" i="8" s="1"/>
  <c r="BE48" i="8" a="1"/>
  <c r="BE48" i="8" s="1"/>
  <c r="BE19" i="8" a="1"/>
  <c r="BE19" i="8" s="1"/>
  <c r="BE17" i="8" a="1"/>
  <c r="BE17" i="8" s="1"/>
  <c r="BE43" i="8" a="1"/>
  <c r="BE43" i="8" s="1"/>
  <c r="BE20" i="8" a="1"/>
  <c r="BE20" i="8" s="1"/>
  <c r="BE24" i="8" a="1"/>
  <c r="BE24" i="8" s="1"/>
  <c r="BE41" i="8" a="1"/>
  <c r="BE41" i="8" s="1"/>
  <c r="BE30" i="8" a="1"/>
  <c r="BE30" i="8" s="1"/>
  <c r="BE18" i="8" a="1"/>
  <c r="BE18" i="8" s="1"/>
  <c r="BE25" i="8" a="1"/>
  <c r="BE25" i="8" s="1"/>
  <c r="BE44" i="8" a="1"/>
  <c r="BE44" i="8" s="1"/>
  <c r="BE50" i="8" a="1"/>
  <c r="BE50" i="8" s="1"/>
  <c r="BE7" i="8" a="1"/>
  <c r="BE7" i="8" s="1"/>
  <c r="BE49" i="8" a="1"/>
  <c r="BE49" i="8" s="1"/>
  <c r="BE37" i="8" a="1"/>
  <c r="BE37" i="8" s="1"/>
  <c r="BE27" i="8" a="1"/>
  <c r="BE27" i="8" s="1"/>
  <c r="BE5" i="8" a="1"/>
  <c r="BE5" i="8" s="1"/>
  <c r="BE46" i="8" a="1"/>
  <c r="BE46" i="8" s="1"/>
  <c r="BE14" i="8" a="1"/>
  <c r="BE14" i="8" s="1"/>
  <c r="BE36" i="8" a="1"/>
  <c r="BE36" i="8" s="1"/>
  <c r="BE39" i="8" a="1"/>
  <c r="BE39" i="8" s="1"/>
  <c r="BE23" i="8" a="1"/>
  <c r="BE23" i="8" s="1"/>
  <c r="BE13" i="8" a="1"/>
  <c r="BE13" i="8" s="1"/>
  <c r="BE35" i="8" a="1"/>
  <c r="BE35" i="8" s="1"/>
  <c r="BE22" i="8" a="1"/>
  <c r="BE22" i="8" s="1"/>
  <c r="BE12" i="8" a="1"/>
  <c r="BE12" i="8" s="1"/>
  <c r="BE4" i="8" a="1"/>
  <c r="BE4" i="8" s="1"/>
  <c r="BE33" i="8" a="1"/>
  <c r="BE33" i="8" s="1"/>
  <c r="BE31" i="8" a="1"/>
  <c r="BE31" i="8" s="1"/>
  <c r="BE10" i="8" a="1"/>
  <c r="BE10" i="8" s="1"/>
  <c r="BE32" i="8" a="1"/>
  <c r="BE32" i="8" s="1"/>
  <c r="BE11" i="8" a="1"/>
  <c r="BE11" i="8" s="1"/>
  <c r="BE38" i="8" a="1"/>
  <c r="BE38" i="8" s="1"/>
  <c r="BE47" i="8" a="1"/>
  <c r="BE47" i="8" s="1"/>
  <c r="BE34" i="8" a="1"/>
  <c r="BE34" i="8" s="1"/>
  <c r="BE42" i="8" a="1"/>
  <c r="BE42" i="8" s="1"/>
  <c r="BE16" i="8" a="1"/>
  <c r="BE16" i="8" s="1"/>
  <c r="BE28" i="8" a="1"/>
  <c r="BE28" i="8" s="1"/>
  <c r="BE9" i="8" a="1"/>
  <c r="BE9" i="8" s="1"/>
  <c r="BE29" i="8" a="1"/>
  <c r="BE29" i="8" s="1"/>
  <c r="BE40" i="8" a="1"/>
  <c r="BE40" i="8" s="1"/>
  <c r="BE15" i="8" a="1"/>
  <c r="BE15" i="8" s="1"/>
  <c r="H40" i="8" a="1"/>
  <c r="H40" i="8" s="1"/>
  <c r="H8" i="8" a="1"/>
  <c r="H8" i="8" s="1"/>
  <c r="H10" i="8" a="1"/>
  <c r="H10" i="8" s="1"/>
  <c r="H11" i="8" a="1"/>
  <c r="H11" i="8" s="1"/>
  <c r="H50" i="8" a="1"/>
  <c r="H50" i="8" s="1"/>
  <c r="H24" i="8" a="1"/>
  <c r="H24" i="8" s="1"/>
  <c r="H38" i="8" a="1"/>
  <c r="H38" i="8" s="1"/>
  <c r="H18" i="8" a="1"/>
  <c r="H18" i="8" s="1"/>
  <c r="H43" i="8" a="1"/>
  <c r="H43" i="8" s="1"/>
  <c r="H28" i="8" a="1"/>
  <c r="H28" i="8" s="1"/>
  <c r="H20" i="8" a="1"/>
  <c r="H20" i="8" s="1"/>
  <c r="H7" i="8" a="1"/>
  <c r="H7" i="8" s="1"/>
  <c r="H44" i="8" a="1"/>
  <c r="H44" i="8" s="1"/>
  <c r="H3" i="8" a="1"/>
  <c r="H3" i="8" s="1"/>
  <c r="H17" i="8" a="1"/>
  <c r="H17" i="8" s="1"/>
  <c r="H13" i="8" a="1"/>
  <c r="H13" i="8" s="1"/>
  <c r="H14" i="8" a="1"/>
  <c r="H14" i="8" s="1"/>
  <c r="H23" i="8" a="1"/>
  <c r="H23" i="8" s="1"/>
  <c r="H35" i="8" a="1"/>
  <c r="H35" i="8" s="1"/>
  <c r="H34" i="8" a="1"/>
  <c r="H34" i="8" s="1"/>
  <c r="H46" i="8" a="1"/>
  <c r="H46" i="8" s="1"/>
  <c r="H37" i="8" a="1"/>
  <c r="H37" i="8" s="1"/>
  <c r="H33" i="8" a="1"/>
  <c r="H33" i="8" s="1"/>
  <c r="H36" i="8" a="1"/>
  <c r="H36" i="8" s="1"/>
  <c r="H22" i="8" a="1"/>
  <c r="H22" i="8" s="1"/>
  <c r="H32" i="8" a="1"/>
  <c r="H32" i="8" s="1"/>
  <c r="H21" i="8" a="1"/>
  <c r="H21" i="8" s="1"/>
  <c r="H31" i="8" a="1"/>
  <c r="H31" i="8" s="1"/>
  <c r="H27" i="8" a="1"/>
  <c r="H27" i="8" s="1"/>
  <c r="H42" i="8" a="1"/>
  <c r="H42" i="8" s="1"/>
  <c r="H19" i="8" a="1"/>
  <c r="H19" i="8" s="1"/>
  <c r="H4" i="8" a="1"/>
  <c r="H4" i="8" s="1"/>
  <c r="H16" i="8" a="1"/>
  <c r="H16" i="8" s="1"/>
  <c r="H30" i="8" a="1"/>
  <c r="H30" i="8" s="1"/>
  <c r="H12" i="8" a="1"/>
  <c r="H12" i="8" s="1"/>
  <c r="H26" i="8" a="1"/>
  <c r="H26" i="8" s="1"/>
  <c r="H39" i="8" a="1"/>
  <c r="H39" i="8" s="1"/>
  <c r="H9" i="8" a="1"/>
  <c r="H9" i="8" s="1"/>
  <c r="H49" i="8" a="1"/>
  <c r="H49" i="8" s="1"/>
  <c r="H41" i="8" a="1"/>
  <c r="H41" i="8" s="1"/>
  <c r="H15" i="8" a="1"/>
  <c r="H15" i="8" s="1"/>
  <c r="H45" i="8" a="1"/>
  <c r="H45" i="8" s="1"/>
  <c r="H29" i="8" a="1"/>
  <c r="H29" i="8" s="1"/>
  <c r="H25" i="8" a="1"/>
  <c r="H25" i="8" s="1"/>
  <c r="H47" i="8" a="1"/>
  <c r="H47" i="8" s="1"/>
  <c r="H6" i="8" a="1"/>
  <c r="H6" i="8" s="1"/>
  <c r="H48" i="8" a="1"/>
  <c r="H48" i="8" s="1"/>
  <c r="H5" i="8" a="1"/>
  <c r="H5" i="8" s="1"/>
  <c r="N50" i="8" a="1"/>
  <c r="N50" i="8" s="1"/>
  <c r="N33" i="8" a="1"/>
  <c r="N33" i="8" s="1"/>
  <c r="N37" i="8" a="1"/>
  <c r="N37" i="8" s="1"/>
  <c r="N13" i="8" a="1"/>
  <c r="N13" i="8" s="1"/>
  <c r="N38" i="8" a="1"/>
  <c r="N38" i="8" s="1"/>
  <c r="N35" i="8" a="1"/>
  <c r="N35" i="8" s="1"/>
  <c r="N46" i="8" a="1"/>
  <c r="N46" i="8" s="1"/>
  <c r="N42" i="8" a="1"/>
  <c r="N42" i="8" s="1"/>
  <c r="N48" i="8" a="1"/>
  <c r="N48" i="8" s="1"/>
  <c r="N40" i="8" a="1"/>
  <c r="N40" i="8" s="1"/>
  <c r="N34" i="8" a="1"/>
  <c r="N34" i="8" s="1"/>
  <c r="N11" i="8" a="1"/>
  <c r="N11" i="8" s="1"/>
  <c r="N9" i="8" a="1"/>
  <c r="N9" i="8" s="1"/>
  <c r="N23" i="8" a="1"/>
  <c r="N23" i="8" s="1"/>
  <c r="N17" i="8" a="1"/>
  <c r="N17" i="8" s="1"/>
  <c r="N36" i="8" a="1"/>
  <c r="N36" i="8" s="1"/>
  <c r="N14" i="8" a="1"/>
  <c r="N14" i="8" s="1"/>
  <c r="N32" i="8" a="1"/>
  <c r="N32" i="8" s="1"/>
  <c r="N26" i="8" a="1"/>
  <c r="N26" i="8" s="1"/>
  <c r="N45" i="8" a="1"/>
  <c r="N45" i="8" s="1"/>
  <c r="N30" i="8" a="1"/>
  <c r="N30" i="8" s="1"/>
  <c r="N49" i="8" a="1"/>
  <c r="N49" i="8" s="1"/>
  <c r="N6" i="8" a="1"/>
  <c r="N6" i="8" s="1"/>
  <c r="N24" i="8" a="1"/>
  <c r="N24" i="8" s="1"/>
  <c r="N29" i="8" a="1"/>
  <c r="N29" i="8" s="1"/>
  <c r="N27" i="8" a="1"/>
  <c r="N27" i="8" s="1"/>
  <c r="N16" i="8" a="1"/>
  <c r="N16" i="8" s="1"/>
  <c r="N21" i="8" a="1"/>
  <c r="N21" i="8" s="1"/>
  <c r="N20" i="8" a="1"/>
  <c r="N20" i="8" s="1"/>
  <c r="N18" i="8" a="1"/>
  <c r="N18" i="8" s="1"/>
  <c r="N22" i="8" a="1"/>
  <c r="N22" i="8" s="1"/>
  <c r="N41" i="8" a="1"/>
  <c r="N41" i="8" s="1"/>
  <c r="N15" i="8" a="1"/>
  <c r="N15" i="8" s="1"/>
  <c r="N7" i="8" a="1"/>
  <c r="N7" i="8" s="1"/>
  <c r="N12" i="8" a="1"/>
  <c r="N12" i="8" s="1"/>
  <c r="N28" i="8" a="1"/>
  <c r="N28" i="8" s="1"/>
  <c r="N47" i="8" a="1"/>
  <c r="N47" i="8" s="1"/>
  <c r="N8" i="8" a="1"/>
  <c r="N8" i="8" s="1"/>
  <c r="N39" i="8" a="1"/>
  <c r="N39" i="8" s="1"/>
  <c r="N4" i="8" a="1"/>
  <c r="N4" i="8" s="1"/>
  <c r="N19" i="8" a="1"/>
  <c r="N19" i="8" s="1"/>
  <c r="N3" i="8" a="1"/>
  <c r="N3" i="8" s="1"/>
  <c r="N44" i="8" a="1"/>
  <c r="N44" i="8" s="1"/>
  <c r="N25" i="8" a="1"/>
  <c r="N25" i="8" s="1"/>
  <c r="N10" i="8" a="1"/>
  <c r="N10" i="8" s="1"/>
  <c r="N31" i="8" a="1"/>
  <c r="N31" i="8" s="1"/>
  <c r="N5" i="8" a="1"/>
  <c r="N5" i="8" s="1"/>
  <c r="N43" i="8" a="1"/>
  <c r="N43" i="8" s="1"/>
  <c r="O346" i="8" a="1"/>
  <c r="O346" i="8" s="1"/>
  <c r="O339" i="8" a="1"/>
  <c r="O339" i="8" s="1"/>
  <c r="O361" i="8" a="1"/>
  <c r="O361" i="8" s="1"/>
  <c r="O343" i="8" a="1"/>
  <c r="O343" i="8" s="1"/>
  <c r="O375" i="8" a="1"/>
  <c r="O375" i="8" s="1"/>
  <c r="O371" i="8" a="1"/>
  <c r="O371" i="8" s="1"/>
  <c r="O338" i="8" a="1"/>
  <c r="O338" i="8" s="1"/>
  <c r="O348" i="8" a="1"/>
  <c r="O348" i="8" s="1"/>
  <c r="O378" i="8" a="1"/>
  <c r="O378" i="8" s="1"/>
  <c r="O363" i="8" a="1"/>
  <c r="O363" i="8" s="1"/>
  <c r="O351" i="8" a="1"/>
  <c r="O351" i="8" s="1"/>
  <c r="O372" i="8" a="1"/>
  <c r="O372" i="8" s="1"/>
  <c r="O342" i="8" a="1"/>
  <c r="O342" i="8" s="1"/>
  <c r="O357" i="8" a="1"/>
  <c r="O357" i="8" s="1"/>
  <c r="O356" i="8" a="1"/>
  <c r="O356" i="8" s="1"/>
  <c r="O380" i="8" a="1"/>
  <c r="O380" i="8" s="1"/>
  <c r="O367" i="8" a="1"/>
  <c r="O367" i="8" s="1"/>
  <c r="O349" i="8" a="1"/>
  <c r="O349" i="8" s="1"/>
  <c r="O350" i="8" a="1"/>
  <c r="O350" i="8" s="1"/>
  <c r="O337" i="8" a="1"/>
  <c r="O337" i="8" s="1"/>
  <c r="O368" i="8" a="1"/>
  <c r="O368" i="8" s="1"/>
  <c r="O336" i="8" a="1"/>
  <c r="O336" i="8" s="1"/>
  <c r="O369" i="8" a="1"/>
  <c r="O369" i="8" s="1"/>
  <c r="O364" i="8" a="1"/>
  <c r="O364" i="8" s="1"/>
  <c r="O354" i="8" a="1"/>
  <c r="O354" i="8" s="1"/>
  <c r="O353" i="8" a="1"/>
  <c r="O353" i="8" s="1"/>
  <c r="O379" i="8" a="1"/>
  <c r="O379" i="8" s="1"/>
  <c r="O355" i="8" a="1"/>
  <c r="O355" i="8" s="1"/>
  <c r="O381" i="8" a="1"/>
  <c r="O381" i="8" s="1"/>
  <c r="O377" i="8" a="1"/>
  <c r="O377" i="8" s="1"/>
  <c r="O358" i="8" a="1"/>
  <c r="O358" i="8" s="1"/>
  <c r="O373" i="8" a="1"/>
  <c r="O373" i="8" s="1"/>
  <c r="O352" i="8" a="1"/>
  <c r="O352" i="8" s="1"/>
  <c r="O365" i="8" a="1"/>
  <c r="O365" i="8" s="1"/>
  <c r="O340" i="8" a="1"/>
  <c r="O340" i="8" s="1"/>
  <c r="O345" i="8" a="1"/>
  <c r="O345" i="8" s="1"/>
  <c r="O362" i="8" a="1"/>
  <c r="O362" i="8" s="1"/>
  <c r="O382" i="8" a="1"/>
  <c r="O382" i="8" s="1"/>
  <c r="O359" i="8" a="1"/>
  <c r="O359" i="8" s="1"/>
  <c r="O374" i="8" a="1"/>
  <c r="O374" i="8" s="1"/>
  <c r="O383" i="8" a="1"/>
  <c r="O383" i="8" s="1"/>
  <c r="O360" i="8" a="1"/>
  <c r="O360" i="8" s="1"/>
  <c r="O366" i="8" a="1"/>
  <c r="O366" i="8" s="1"/>
  <c r="O344" i="8" a="1"/>
  <c r="O344" i="8" s="1"/>
  <c r="O370" i="8" a="1"/>
  <c r="O370" i="8" s="1"/>
  <c r="O347" i="8" a="1"/>
  <c r="O347" i="8" s="1"/>
  <c r="O341" i="8" a="1"/>
  <c r="O341" i="8" s="1"/>
  <c r="O376" i="8" a="1"/>
  <c r="O376" i="8" s="1"/>
  <c r="G343" i="8" a="1"/>
  <c r="G343" i="8" s="1"/>
  <c r="G375" i="8" a="1"/>
  <c r="G375" i="8" s="1"/>
  <c r="G356" i="8" a="1"/>
  <c r="G356" i="8" s="1"/>
  <c r="G341" i="8" a="1"/>
  <c r="G341" i="8" s="1"/>
  <c r="G355" i="8" a="1"/>
  <c r="G355" i="8" s="1"/>
  <c r="G336" i="8" a="1"/>
  <c r="G336" i="8" s="1"/>
  <c r="G368" i="8" a="1"/>
  <c r="G368" i="8" s="1"/>
  <c r="G353" i="8" a="1"/>
  <c r="G353" i="8" s="1"/>
  <c r="G346" i="8" a="1"/>
  <c r="G346" i="8" s="1"/>
  <c r="G370" i="8" a="1"/>
  <c r="G370" i="8" s="1"/>
  <c r="G339" i="8" a="1"/>
  <c r="G339" i="8" s="1"/>
  <c r="G383" i="8" a="1"/>
  <c r="G383" i="8" s="1"/>
  <c r="G376" i="8" a="1"/>
  <c r="G376" i="8" s="1"/>
  <c r="G369" i="8" a="1"/>
  <c r="G369" i="8" s="1"/>
  <c r="G382" i="8" a="1"/>
  <c r="G382" i="8" s="1"/>
  <c r="G347" i="8" a="1"/>
  <c r="G347" i="8" s="1"/>
  <c r="G344" i="8" a="1"/>
  <c r="G344" i="8" s="1"/>
  <c r="G345" i="8" a="1"/>
  <c r="G345" i="8" s="1"/>
  <c r="G362" i="8" a="1"/>
  <c r="G362" i="8" s="1"/>
  <c r="G374" i="8" a="1"/>
  <c r="G374" i="8" s="1"/>
  <c r="G351" i="8" a="1"/>
  <c r="G351" i="8" s="1"/>
  <c r="G348" i="8" a="1"/>
  <c r="G348" i="8" s="1"/>
  <c r="G349" i="8" a="1"/>
  <c r="G349" i="8" s="1"/>
  <c r="G378" i="8" a="1"/>
  <c r="G378" i="8" s="1"/>
  <c r="G359" i="8" a="1"/>
  <c r="G359" i="8" s="1"/>
  <c r="G352" i="8" a="1"/>
  <c r="G352" i="8" s="1"/>
  <c r="G357" i="8" a="1"/>
  <c r="G357" i="8" s="1"/>
  <c r="G350" i="8" a="1"/>
  <c r="G350" i="8" s="1"/>
  <c r="G363" i="8" a="1"/>
  <c r="G363" i="8" s="1"/>
  <c r="G360" i="8" a="1"/>
  <c r="G360" i="8" s="1"/>
  <c r="G361" i="8" a="1"/>
  <c r="G361" i="8" s="1"/>
  <c r="G366" i="8" a="1"/>
  <c r="G366" i="8" s="1"/>
  <c r="G367" i="8" a="1"/>
  <c r="G367" i="8" s="1"/>
  <c r="G364" i="8" a="1"/>
  <c r="G364" i="8" s="1"/>
  <c r="G365" i="8" a="1"/>
  <c r="G365" i="8" s="1"/>
  <c r="G338" i="8" a="1"/>
  <c r="G338" i="8" s="1"/>
  <c r="G371" i="8" a="1"/>
  <c r="G371" i="8" s="1"/>
  <c r="G372" i="8" a="1"/>
  <c r="G372" i="8" s="1"/>
  <c r="G373" i="8" a="1"/>
  <c r="G373" i="8" s="1"/>
  <c r="G354" i="8" a="1"/>
  <c r="G354" i="8" s="1"/>
  <c r="G379" i="8" a="1"/>
  <c r="G379" i="8" s="1"/>
  <c r="G380" i="8" a="1"/>
  <c r="G380" i="8" s="1"/>
  <c r="G377" i="8" a="1"/>
  <c r="G377" i="8" s="1"/>
  <c r="G342" i="8" a="1"/>
  <c r="G342" i="8" s="1"/>
  <c r="G340" i="8" a="1"/>
  <c r="G340" i="8" s="1"/>
  <c r="G337" i="8" a="1"/>
  <c r="G337" i="8" s="1"/>
  <c r="G381" i="8" a="1"/>
  <c r="G381" i="8" s="1"/>
  <c r="G358" i="8" a="1"/>
  <c r="G358" i="8" s="1"/>
  <c r="BN36" i="8" a="1"/>
  <c r="BN36" i="8" s="1"/>
  <c r="BN9" i="8" a="1"/>
  <c r="BN9" i="8" s="1"/>
  <c r="BN42" i="8" a="1"/>
  <c r="BN42" i="8" s="1"/>
  <c r="BN34" i="8" a="1"/>
  <c r="BN34" i="8" s="1"/>
  <c r="BN35" i="8" a="1"/>
  <c r="BN35" i="8" s="1"/>
  <c r="BN30" i="8" a="1"/>
  <c r="BN30" i="8" s="1"/>
  <c r="BN20" i="8" a="1"/>
  <c r="BN20" i="8" s="1"/>
  <c r="BN45" i="8" a="1"/>
  <c r="BN45" i="8" s="1"/>
  <c r="BN6" i="8" a="1"/>
  <c r="BN6" i="8" s="1"/>
  <c r="BN43" i="8" a="1"/>
  <c r="BN43" i="8" s="1"/>
  <c r="BN40" i="8" a="1"/>
  <c r="BN40" i="8" s="1"/>
  <c r="BN4" i="8" a="1"/>
  <c r="BN4" i="8" s="1"/>
  <c r="BN28" i="8" a="1"/>
  <c r="BN28" i="8" s="1"/>
  <c r="BN41" i="8" a="1"/>
  <c r="BN41" i="8" s="1"/>
  <c r="BN10" i="8" a="1"/>
  <c r="BN10" i="8" s="1"/>
  <c r="BN38" i="8" a="1"/>
  <c r="BN38" i="8" s="1"/>
  <c r="BN13" i="8" a="1"/>
  <c r="BN13" i="8" s="1"/>
  <c r="BN49" i="8" a="1"/>
  <c r="BN49" i="8" s="1"/>
  <c r="BN47" i="8" a="1"/>
  <c r="BN47" i="8" s="1"/>
  <c r="BN31" i="8" a="1"/>
  <c r="BN31" i="8" s="1"/>
  <c r="BN24" i="8" a="1"/>
  <c r="BN24" i="8" s="1"/>
  <c r="BN33" i="8" a="1"/>
  <c r="BN33" i="8" s="1"/>
  <c r="BN44" i="8" a="1"/>
  <c r="BN44" i="8" s="1"/>
  <c r="BN29" i="8" a="1"/>
  <c r="BN29" i="8" s="1"/>
  <c r="BN3" i="8" a="1"/>
  <c r="BN3" i="8" s="1"/>
  <c r="BN12" i="8" a="1"/>
  <c r="BN12" i="8" s="1"/>
  <c r="BN17" i="8" a="1"/>
  <c r="BN17" i="8" s="1"/>
  <c r="BN16" i="8" a="1"/>
  <c r="BN16" i="8" s="1"/>
  <c r="BN22" i="8" a="1"/>
  <c r="BN22" i="8" s="1"/>
  <c r="BN37" i="8" a="1"/>
  <c r="BN37" i="8" s="1"/>
  <c r="BN21" i="8" a="1"/>
  <c r="BN21" i="8" s="1"/>
  <c r="BN19" i="8" a="1"/>
  <c r="BN19" i="8" s="1"/>
  <c r="BN26" i="8" a="1"/>
  <c r="BN26" i="8" s="1"/>
  <c r="BN8" i="8" a="1"/>
  <c r="BN8" i="8" s="1"/>
  <c r="BN46" i="8" a="1"/>
  <c r="BN46" i="8" s="1"/>
  <c r="BN39" i="8" a="1"/>
  <c r="BN39" i="8" s="1"/>
  <c r="BN7" i="8" a="1"/>
  <c r="BN7" i="8" s="1"/>
  <c r="BN18" i="8" a="1"/>
  <c r="BN18" i="8" s="1"/>
  <c r="BN48" i="8" a="1"/>
  <c r="BN48" i="8" s="1"/>
  <c r="BN5" i="8" a="1"/>
  <c r="BN5" i="8" s="1"/>
  <c r="BN27" i="8" a="1"/>
  <c r="BN27" i="8" s="1"/>
  <c r="BN14" i="8" a="1"/>
  <c r="BN14" i="8" s="1"/>
  <c r="BN15" i="8" a="1"/>
  <c r="BN15" i="8" s="1"/>
  <c r="BN23" i="8" a="1"/>
  <c r="BN23" i="8" s="1"/>
  <c r="BN11" i="8" a="1"/>
  <c r="BN11" i="8" s="1"/>
  <c r="BN32" i="8" a="1"/>
  <c r="BN32" i="8" s="1"/>
  <c r="BN25" i="8" a="1"/>
  <c r="BN25" i="8" s="1"/>
  <c r="BN50" i="8" a="1"/>
  <c r="BN50" i="8" s="1"/>
  <c r="BF18" i="8" a="1"/>
  <c r="BF18" i="8" s="1"/>
  <c r="BF27" i="8" a="1"/>
  <c r="BF27" i="8" s="1"/>
  <c r="BF9" i="8" a="1"/>
  <c r="BF9" i="8" s="1"/>
  <c r="BF23" i="8" a="1"/>
  <c r="BF23" i="8" s="1"/>
  <c r="BF47" i="8" a="1"/>
  <c r="BF47" i="8" s="1"/>
  <c r="BF19" i="8" a="1"/>
  <c r="BF19" i="8" s="1"/>
  <c r="BF16" i="8" a="1"/>
  <c r="BF16" i="8" s="1"/>
  <c r="BF32" i="8" a="1"/>
  <c r="BF32" i="8" s="1"/>
  <c r="BF26" i="8" a="1"/>
  <c r="BF26" i="8" s="1"/>
  <c r="BF21" i="8" a="1"/>
  <c r="BF21" i="8" s="1"/>
  <c r="BF25" i="8" a="1"/>
  <c r="BF25" i="8" s="1"/>
  <c r="BF43" i="8" a="1"/>
  <c r="BF43" i="8" s="1"/>
  <c r="BF42" i="8" a="1"/>
  <c r="BF42" i="8" s="1"/>
  <c r="BF36" i="8" a="1"/>
  <c r="BF36" i="8" s="1"/>
  <c r="BF49" i="8" a="1"/>
  <c r="BF49" i="8" s="1"/>
  <c r="BF10" i="8" a="1"/>
  <c r="BF10" i="8" s="1"/>
  <c r="BF39" i="8" a="1"/>
  <c r="BF39" i="8" s="1"/>
  <c r="BF15" i="8" a="1"/>
  <c r="BF15" i="8" s="1"/>
  <c r="BF24" i="8" a="1"/>
  <c r="BF24" i="8" s="1"/>
  <c r="BF3" i="8" a="1"/>
  <c r="BF3" i="8" s="1"/>
  <c r="BF31" i="8" a="1"/>
  <c r="BF31" i="8" s="1"/>
  <c r="BF35" i="8" a="1"/>
  <c r="BF35" i="8" s="1"/>
  <c r="BF34" i="8" a="1"/>
  <c r="BF34" i="8" s="1"/>
  <c r="BF29" i="8" a="1"/>
  <c r="BF29" i="8" s="1"/>
  <c r="BF12" i="8" a="1"/>
  <c r="BF12" i="8" s="1"/>
  <c r="BF50" i="8" a="1"/>
  <c r="BF50" i="8" s="1"/>
  <c r="BF41" i="8" a="1"/>
  <c r="BF41" i="8" s="1"/>
  <c r="BF40" i="8" a="1"/>
  <c r="BF40" i="8" s="1"/>
  <c r="BF20" i="8" a="1"/>
  <c r="BF20" i="8" s="1"/>
  <c r="BF13" i="8" a="1"/>
  <c r="BF13" i="8" s="1"/>
  <c r="BF48" i="8" a="1"/>
  <c r="BF48" i="8" s="1"/>
  <c r="BF17" i="8" a="1"/>
  <c r="BF17" i="8" s="1"/>
  <c r="BF45" i="8" a="1"/>
  <c r="BF45" i="8" s="1"/>
  <c r="BF22" i="8" a="1"/>
  <c r="BF22" i="8" s="1"/>
  <c r="BF6" i="8" a="1"/>
  <c r="BF6" i="8" s="1"/>
  <c r="BF46" i="8" a="1"/>
  <c r="BF46" i="8" s="1"/>
  <c r="BF33" i="8" a="1"/>
  <c r="BF33" i="8" s="1"/>
  <c r="BF44" i="8" a="1"/>
  <c r="BF44" i="8" s="1"/>
  <c r="BF4" i="8" a="1"/>
  <c r="BF4" i="8" s="1"/>
  <c r="BF37" i="8" a="1"/>
  <c r="BF37" i="8" s="1"/>
  <c r="BF38" i="8" a="1"/>
  <c r="BF38" i="8" s="1"/>
  <c r="BF11" i="8" a="1"/>
  <c r="BF11" i="8" s="1"/>
  <c r="BF8" i="8" a="1"/>
  <c r="BF8" i="8" s="1"/>
  <c r="BF7" i="8" a="1"/>
  <c r="BF7" i="8" s="1"/>
  <c r="BF5" i="8" a="1"/>
  <c r="BF5" i="8" s="1"/>
  <c r="BF30" i="8" a="1"/>
  <c r="BF30" i="8" s="1"/>
  <c r="BF14" i="8" a="1"/>
  <c r="BF14" i="8" s="1"/>
  <c r="BF28" i="8" a="1"/>
  <c r="BF28" i="8" s="1"/>
  <c r="R28" i="8" a="1"/>
  <c r="R28" i="8" s="1"/>
  <c r="R50" i="8" a="1"/>
  <c r="R50" i="8" s="1"/>
  <c r="R4" i="8" a="1"/>
  <c r="R4" i="8" s="1"/>
  <c r="R33" i="8" a="1"/>
  <c r="R33" i="8" s="1"/>
  <c r="R16" i="8" a="1"/>
  <c r="R16" i="8" s="1"/>
  <c r="R14" i="8" a="1"/>
  <c r="R14" i="8" s="1"/>
  <c r="R23" i="8" a="1"/>
  <c r="R23" i="8" s="1"/>
  <c r="R45" i="8" a="1"/>
  <c r="R45" i="8" s="1"/>
  <c r="R10" i="8" a="1"/>
  <c r="R10" i="8" s="1"/>
  <c r="R42" i="8" a="1"/>
  <c r="R42" i="8" s="1"/>
  <c r="R44" i="8" a="1"/>
  <c r="R44" i="8" s="1"/>
  <c r="R6" i="8" a="1"/>
  <c r="R6" i="8" s="1"/>
  <c r="R11" i="8" a="1"/>
  <c r="R11" i="8" s="1"/>
  <c r="R25" i="8" a="1"/>
  <c r="R25" i="8" s="1"/>
  <c r="R5" i="8" a="1"/>
  <c r="R5" i="8" s="1"/>
  <c r="R17" i="8" a="1"/>
  <c r="R17" i="8" s="1"/>
  <c r="R34" i="8" a="1"/>
  <c r="R34" i="8" s="1"/>
  <c r="R27" i="8" a="1"/>
  <c r="R27" i="8" s="1"/>
  <c r="R13" i="8" a="1"/>
  <c r="R13" i="8" s="1"/>
  <c r="R30" i="8" a="1"/>
  <c r="R30" i="8" s="1"/>
  <c r="R3" i="8" a="1"/>
  <c r="R3" i="8" s="1"/>
  <c r="R21" i="8" a="1"/>
  <c r="R21" i="8" s="1"/>
  <c r="R49" i="8" a="1"/>
  <c r="R49" i="8" s="1"/>
  <c r="R43" i="8" a="1"/>
  <c r="R43" i="8" s="1"/>
  <c r="R31" i="8" a="1"/>
  <c r="R31" i="8" s="1"/>
  <c r="R15" i="8" a="1"/>
  <c r="R15" i="8" s="1"/>
  <c r="R24" i="8" a="1"/>
  <c r="R24" i="8" s="1"/>
  <c r="R47" i="8" a="1"/>
  <c r="R47" i="8" s="1"/>
  <c r="R40" i="8" a="1"/>
  <c r="R40" i="8" s="1"/>
  <c r="R18" i="8" a="1"/>
  <c r="R18" i="8" s="1"/>
  <c r="R7" i="8" a="1"/>
  <c r="R7" i="8" s="1"/>
  <c r="R48" i="8" a="1"/>
  <c r="R48" i="8" s="1"/>
  <c r="R39" i="8" a="1"/>
  <c r="R39" i="8" s="1"/>
  <c r="R12" i="8" a="1"/>
  <c r="R12" i="8" s="1"/>
  <c r="R29" i="8" a="1"/>
  <c r="R29" i="8" s="1"/>
  <c r="R36" i="8" a="1"/>
  <c r="R36" i="8" s="1"/>
  <c r="R38" i="8" a="1"/>
  <c r="R38" i="8" s="1"/>
  <c r="R26" i="8" a="1"/>
  <c r="R26" i="8" s="1"/>
  <c r="R22" i="8" a="1"/>
  <c r="R22" i="8" s="1"/>
  <c r="R46" i="8" a="1"/>
  <c r="R46" i="8" s="1"/>
  <c r="R8" i="8" a="1"/>
  <c r="R8" i="8" s="1"/>
  <c r="R32" i="8" a="1"/>
  <c r="R32" i="8" s="1"/>
  <c r="R41" i="8" a="1"/>
  <c r="R41" i="8" s="1"/>
  <c r="R20" i="8" a="1"/>
  <c r="R20" i="8" s="1"/>
  <c r="R35" i="8" a="1"/>
  <c r="R35" i="8" s="1"/>
  <c r="R37" i="8" a="1"/>
  <c r="R37" i="8" s="1"/>
  <c r="R19" i="8" a="1"/>
  <c r="R19" i="8" s="1"/>
  <c r="R9" i="8" a="1"/>
  <c r="R9" i="8" s="1"/>
  <c r="L19" i="8" a="1"/>
  <c r="L19" i="8" s="1"/>
  <c r="L49" i="8" a="1"/>
  <c r="L49" i="8" s="1"/>
  <c r="L23" i="8" a="1"/>
  <c r="L23" i="8" s="1"/>
  <c r="L39" i="8" a="1"/>
  <c r="L39" i="8" s="1"/>
  <c r="L41" i="8" a="1"/>
  <c r="L41" i="8" s="1"/>
  <c r="L16" i="8" a="1"/>
  <c r="L16" i="8" s="1"/>
  <c r="L40" i="8" a="1"/>
  <c r="L40" i="8" s="1"/>
  <c r="L22" i="8" a="1"/>
  <c r="L22" i="8" s="1"/>
  <c r="L15" i="8" a="1"/>
  <c r="L15" i="8" s="1"/>
  <c r="L4" i="8" a="1"/>
  <c r="L4" i="8" s="1"/>
  <c r="L32" i="8" a="1"/>
  <c r="L32" i="8" s="1"/>
  <c r="L14" i="8" a="1"/>
  <c r="L14" i="8" s="1"/>
  <c r="L47" i="8" a="1"/>
  <c r="L47" i="8" s="1"/>
  <c r="L31" i="8" a="1"/>
  <c r="L31" i="8" s="1"/>
  <c r="L18" i="8" a="1"/>
  <c r="L18" i="8" s="1"/>
  <c r="L45" i="8" a="1"/>
  <c r="L45" i="8" s="1"/>
  <c r="L38" i="8" a="1"/>
  <c r="L38" i="8" s="1"/>
  <c r="L35" i="8" a="1"/>
  <c r="L35" i="8" s="1"/>
  <c r="L17" i="8" a="1"/>
  <c r="L17" i="8" s="1"/>
  <c r="L3" i="8" a="1"/>
  <c r="L3" i="8" s="1"/>
  <c r="L37" i="8" a="1"/>
  <c r="L37" i="8" s="1"/>
  <c r="L21" i="8" a="1"/>
  <c r="L21" i="8" s="1"/>
  <c r="L25" i="8" a="1"/>
  <c r="L25" i="8" s="1"/>
  <c r="L26" i="8" a="1"/>
  <c r="L26" i="8" s="1"/>
  <c r="L30" i="8" a="1"/>
  <c r="L30" i="8" s="1"/>
  <c r="L48" i="8" a="1"/>
  <c r="L48" i="8" s="1"/>
  <c r="L12" i="8" a="1"/>
  <c r="L12" i="8" s="1"/>
  <c r="L46" i="8" a="1"/>
  <c r="L46" i="8" s="1"/>
  <c r="L8" i="8" a="1"/>
  <c r="L8" i="8" s="1"/>
  <c r="L24" i="8" a="1"/>
  <c r="L24" i="8" s="1"/>
  <c r="L11" i="8" a="1"/>
  <c r="L11" i="8" s="1"/>
  <c r="L10" i="8" a="1"/>
  <c r="L10" i="8" s="1"/>
  <c r="L36" i="8" a="1"/>
  <c r="L36" i="8" s="1"/>
  <c r="L29" i="8" a="1"/>
  <c r="L29" i="8" s="1"/>
  <c r="L27" i="8" a="1"/>
  <c r="L27" i="8" s="1"/>
  <c r="L50" i="8" a="1"/>
  <c r="L50" i="8" s="1"/>
  <c r="L34" i="8" a="1"/>
  <c r="L34" i="8" s="1"/>
  <c r="L43" i="8" a="1"/>
  <c r="L43" i="8" s="1"/>
  <c r="L20" i="8" a="1"/>
  <c r="L20" i="8" s="1"/>
  <c r="L44" i="8" a="1"/>
  <c r="L44" i="8" s="1"/>
  <c r="L9" i="8" a="1"/>
  <c r="L9" i="8" s="1"/>
  <c r="L28" i="8" a="1"/>
  <c r="L28" i="8" s="1"/>
  <c r="L13" i="8" a="1"/>
  <c r="L13" i="8" s="1"/>
  <c r="L5" i="8" a="1"/>
  <c r="L5" i="8" s="1"/>
  <c r="L6" i="8" a="1"/>
  <c r="L6" i="8" s="1"/>
  <c r="L42" i="8" a="1"/>
  <c r="L42" i="8" s="1"/>
  <c r="L33" i="8" a="1"/>
  <c r="L33" i="8" s="1"/>
  <c r="L7" i="8" a="1"/>
  <c r="L7" i="8" s="1"/>
  <c r="I370" i="8" a="1"/>
  <c r="I370" i="8" s="1"/>
  <c r="I350" i="8" a="1"/>
  <c r="I350" i="8" s="1"/>
  <c r="I356" i="8" a="1"/>
  <c r="I356" i="8" s="1"/>
  <c r="I373" i="8" a="1"/>
  <c r="I373" i="8" s="1"/>
  <c r="I368" i="8" a="1"/>
  <c r="I368" i="8" s="1"/>
  <c r="I358" i="8" a="1"/>
  <c r="I358" i="8" s="1"/>
  <c r="I375" i="8" a="1"/>
  <c r="I375" i="8" s="1"/>
  <c r="I372" i="8" a="1"/>
  <c r="I372" i="8" s="1"/>
  <c r="I347" i="8" a="1"/>
  <c r="I347" i="8" s="1"/>
  <c r="I378" i="8" a="1"/>
  <c r="I378" i="8" s="1"/>
  <c r="I338" i="8" a="1"/>
  <c r="I338" i="8" s="1"/>
  <c r="I381" i="8" a="1"/>
  <c r="I381" i="8" s="1"/>
  <c r="I361" i="8" a="1"/>
  <c r="I361" i="8" s="1"/>
  <c r="I341" i="8" a="1"/>
  <c r="I341" i="8" s="1"/>
  <c r="I383" i="8" a="1"/>
  <c r="I383" i="8" s="1"/>
  <c r="I369" i="8" a="1"/>
  <c r="I369" i="8" s="1"/>
  <c r="I351" i="8" a="1"/>
  <c r="I351" i="8" s="1"/>
  <c r="I343" i="8" a="1"/>
  <c r="I343" i="8" s="1"/>
  <c r="I344" i="8" a="1"/>
  <c r="I344" i="8" s="1"/>
  <c r="I366" i="8" a="1"/>
  <c r="I366" i="8" s="1"/>
  <c r="I346" i="8" a="1"/>
  <c r="I346" i="8" s="1"/>
  <c r="I348" i="8" a="1"/>
  <c r="I348" i="8" s="1"/>
  <c r="I352" i="8" a="1"/>
  <c r="I352" i="8" s="1"/>
  <c r="I364" i="8" a="1"/>
  <c r="I364" i="8" s="1"/>
  <c r="I349" i="8" a="1"/>
  <c r="I349" i="8" s="1"/>
  <c r="I360" i="8" a="1"/>
  <c r="I360" i="8" s="1"/>
  <c r="I371" i="8" a="1"/>
  <c r="I371" i="8" s="1"/>
  <c r="I353" i="8" a="1"/>
  <c r="I353" i="8" s="1"/>
  <c r="I354" i="8" a="1"/>
  <c r="I354" i="8" s="1"/>
  <c r="I376" i="8" a="1"/>
  <c r="I376" i="8" s="1"/>
  <c r="I377" i="8" a="1"/>
  <c r="I377" i="8" s="1"/>
  <c r="I357" i="8" a="1"/>
  <c r="I357" i="8" s="1"/>
  <c r="I380" i="8" a="1"/>
  <c r="I380" i="8" s="1"/>
  <c r="I374" i="8" a="1"/>
  <c r="I374" i="8" s="1"/>
  <c r="I359" i="8" a="1"/>
  <c r="I359" i="8" s="1"/>
  <c r="I339" i="8" a="1"/>
  <c r="I339" i="8" s="1"/>
  <c r="I382" i="8" a="1"/>
  <c r="I382" i="8" s="1"/>
  <c r="I362" i="8" a="1"/>
  <c r="I362" i="8" s="1"/>
  <c r="I342" i="8" a="1"/>
  <c r="I342" i="8" s="1"/>
  <c r="I336" i="8" a="1"/>
  <c r="I336" i="8" s="1"/>
  <c r="I365" i="8" a="1"/>
  <c r="I365" i="8" s="1"/>
  <c r="I345" i="8" a="1"/>
  <c r="I345" i="8" s="1"/>
  <c r="I340" i="8" a="1"/>
  <c r="I340" i="8" s="1"/>
  <c r="I367" i="8" a="1"/>
  <c r="I367" i="8" s="1"/>
  <c r="I363" i="8" a="1"/>
  <c r="I363" i="8" s="1"/>
  <c r="I337" i="8" a="1"/>
  <c r="I337" i="8" s="1"/>
  <c r="I355" i="8" a="1"/>
  <c r="I355" i="8" s="1"/>
  <c r="I379" i="8" a="1"/>
  <c r="I379" i="8" s="1"/>
  <c r="AX304" i="8" a="1"/>
  <c r="AX304" i="8" s="1"/>
  <c r="AX299" i="8" a="1"/>
  <c r="AX299" i="8" s="1"/>
  <c r="AX317" i="8" a="1"/>
  <c r="AX317" i="8" s="1"/>
  <c r="AX298" i="8" a="1"/>
  <c r="AX298" i="8" s="1"/>
  <c r="AX305" i="8" a="1"/>
  <c r="AX305" i="8" s="1"/>
  <c r="AX311" i="8" a="1"/>
  <c r="AX311" i="8" s="1"/>
  <c r="AX276" i="8" a="1"/>
  <c r="AX276" i="8" s="1"/>
  <c r="AX308" i="8" a="1"/>
  <c r="AX308" i="8" s="1"/>
  <c r="AX307" i="8" a="1"/>
  <c r="AX307" i="8" s="1"/>
  <c r="AX278" i="8" a="1"/>
  <c r="AX278" i="8" s="1"/>
  <c r="AX274" i="8" a="1"/>
  <c r="AX274" i="8" s="1"/>
  <c r="AX319" i="8" a="1"/>
  <c r="AX319" i="8" s="1"/>
  <c r="AX280" i="8" a="1"/>
  <c r="AX280" i="8" s="1"/>
  <c r="AX312" i="8" a="1"/>
  <c r="AX312" i="8" s="1"/>
  <c r="AX315" i="8" a="1"/>
  <c r="AX315" i="8" s="1"/>
  <c r="AX286" i="8" a="1"/>
  <c r="AX286" i="8" s="1"/>
  <c r="AX313" i="8" a="1"/>
  <c r="AX313" i="8" s="1"/>
  <c r="AX281" i="8" a="1"/>
  <c r="AX281" i="8" s="1"/>
  <c r="AX316" i="8" a="1"/>
  <c r="AX316" i="8" s="1"/>
  <c r="AX301" i="8" a="1"/>
  <c r="AX301" i="8" s="1"/>
  <c r="AX303" i="8" a="1"/>
  <c r="AX303" i="8" s="1"/>
  <c r="AX297" i="8" a="1"/>
  <c r="AX297" i="8" s="1"/>
  <c r="AX284" i="8" a="1"/>
  <c r="AX284" i="8" s="1"/>
  <c r="AX283" i="8" a="1"/>
  <c r="AX283" i="8" s="1"/>
  <c r="AX302" i="8" a="1"/>
  <c r="AX302" i="8" s="1"/>
  <c r="AX290" i="8" a="1"/>
  <c r="AX290" i="8" s="1"/>
  <c r="AX296" i="8" a="1"/>
  <c r="AX296" i="8" s="1"/>
  <c r="AX309" i="8" a="1"/>
  <c r="AX309" i="8" s="1"/>
  <c r="AX295" i="8" a="1"/>
  <c r="AX295" i="8" s="1"/>
  <c r="AX300" i="8" a="1"/>
  <c r="AX300" i="8" s="1"/>
  <c r="AX294" i="8" a="1"/>
  <c r="AX294" i="8" s="1"/>
  <c r="AX306" i="8" a="1"/>
  <c r="AX306" i="8" s="1"/>
  <c r="AX320" i="8" a="1"/>
  <c r="AX320" i="8" s="1"/>
  <c r="AX310" i="8" a="1"/>
  <c r="AX310" i="8" s="1"/>
  <c r="AX282" i="8" a="1"/>
  <c r="AX282" i="8" s="1"/>
  <c r="AX275" i="8" a="1"/>
  <c r="AX275" i="8" s="1"/>
  <c r="AX318" i="8" a="1"/>
  <c r="AX318" i="8" s="1"/>
  <c r="AX321" i="8" a="1"/>
  <c r="AX321" i="8" s="1"/>
  <c r="AX291" i="8" a="1"/>
  <c r="AX291" i="8" s="1"/>
  <c r="AX287" i="8" a="1"/>
  <c r="AX287" i="8" s="1"/>
  <c r="AX277" i="8" a="1"/>
  <c r="AX277" i="8" s="1"/>
  <c r="AX289" i="8" a="1"/>
  <c r="AX289" i="8" s="1"/>
  <c r="AX288" i="8" a="1"/>
  <c r="AX288" i="8" s="1"/>
  <c r="AX285" i="8" a="1"/>
  <c r="AX285" i="8" s="1"/>
  <c r="AX314" i="8" a="1"/>
  <c r="AX314" i="8" s="1"/>
  <c r="AX292" i="8" a="1"/>
  <c r="AX292" i="8" s="1"/>
  <c r="AX293" i="8" a="1"/>
  <c r="AX293" i="8" s="1"/>
  <c r="AX279" i="8" a="1"/>
  <c r="AX279" i="8" s="1"/>
  <c r="F347" i="8" a="1"/>
  <c r="F347" i="8" s="1"/>
  <c r="F379" i="8" a="1"/>
  <c r="F379" i="8" s="1"/>
  <c r="F360" i="8" a="1"/>
  <c r="F360" i="8" s="1"/>
  <c r="F366" i="8" a="1"/>
  <c r="F366" i="8" s="1"/>
  <c r="F380" i="8" a="1"/>
  <c r="F380" i="8" s="1"/>
  <c r="F368" i="8" a="1"/>
  <c r="F368" i="8" s="1"/>
  <c r="F351" i="8" a="1"/>
  <c r="F351" i="8" s="1"/>
  <c r="F383" i="8" a="1"/>
  <c r="F383" i="8" s="1"/>
  <c r="F338" i="8" a="1"/>
  <c r="F338" i="8" s="1"/>
  <c r="F370" i="8" a="1"/>
  <c r="F370" i="8" s="1"/>
  <c r="F349" i="8" a="1"/>
  <c r="F349" i="8" s="1"/>
  <c r="F376" i="8" a="1"/>
  <c r="F376" i="8" s="1"/>
  <c r="F339" i="8" a="1"/>
  <c r="F339" i="8" s="1"/>
  <c r="F336" i="8" a="1"/>
  <c r="F336" i="8" s="1"/>
  <c r="F350" i="8" a="1"/>
  <c r="F350" i="8" s="1"/>
  <c r="F361" i="8" a="1"/>
  <c r="F361" i="8" s="1"/>
  <c r="F341" i="8" a="1"/>
  <c r="F341" i="8" s="1"/>
  <c r="F359" i="8" a="1"/>
  <c r="F359" i="8" s="1"/>
  <c r="F348" i="8" a="1"/>
  <c r="F348" i="8" s="1"/>
  <c r="F362" i="8" a="1"/>
  <c r="F362" i="8" s="1"/>
  <c r="F365" i="8" a="1"/>
  <c r="F365" i="8" s="1"/>
  <c r="F377" i="8" a="1"/>
  <c r="F377" i="8" s="1"/>
  <c r="F343" i="8" a="1"/>
  <c r="F343" i="8" s="1"/>
  <c r="F352" i="8" a="1"/>
  <c r="F352" i="8" s="1"/>
  <c r="F382" i="8" a="1"/>
  <c r="F382" i="8" s="1"/>
  <c r="F357" i="8" a="1"/>
  <c r="F357" i="8" s="1"/>
  <c r="F355" i="8" a="1"/>
  <c r="F355" i="8" s="1"/>
  <c r="F356" i="8" a="1"/>
  <c r="F356" i="8" s="1"/>
  <c r="F345" i="8" a="1"/>
  <c r="F345" i="8" s="1"/>
  <c r="F369" i="8" a="1"/>
  <c r="F369" i="8" s="1"/>
  <c r="F363" i="8" a="1"/>
  <c r="F363" i="8" s="1"/>
  <c r="F342" i="8" a="1"/>
  <c r="F342" i="8" s="1"/>
  <c r="F372" i="8" a="1"/>
  <c r="F372" i="8" s="1"/>
  <c r="F367" i="8" a="1"/>
  <c r="F367" i="8" s="1"/>
  <c r="F346" i="8" a="1"/>
  <c r="F346" i="8" s="1"/>
  <c r="F364" i="8" a="1"/>
  <c r="F364" i="8" s="1"/>
  <c r="F371" i="8" a="1"/>
  <c r="F371" i="8" s="1"/>
  <c r="F354" i="8" a="1"/>
  <c r="F354" i="8" s="1"/>
  <c r="F373" i="8" a="1"/>
  <c r="F373" i="8" s="1"/>
  <c r="F375" i="8" a="1"/>
  <c r="F375" i="8" s="1"/>
  <c r="F358" i="8" a="1"/>
  <c r="F358" i="8" s="1"/>
  <c r="F381" i="8" a="1"/>
  <c r="F381" i="8" s="1"/>
  <c r="F340" i="8" a="1"/>
  <c r="F340" i="8" s="1"/>
  <c r="F374" i="8" a="1"/>
  <c r="F374" i="8" s="1"/>
  <c r="F337" i="8" a="1"/>
  <c r="F337" i="8" s="1"/>
  <c r="F344" i="8" a="1"/>
  <c r="F344" i="8" s="1"/>
  <c r="F378" i="8" a="1"/>
  <c r="F378" i="8" s="1"/>
  <c r="F353" i="8" a="1"/>
  <c r="F353" i="8" s="1"/>
  <c r="K128" i="8" a="1"/>
  <c r="K128" i="8" s="1"/>
  <c r="K150" i="8" a="1"/>
  <c r="K150" i="8" s="1"/>
  <c r="K156" i="8" a="1"/>
  <c r="K156" i="8" s="1"/>
  <c r="K118" i="8" a="1"/>
  <c r="K118" i="8" s="1"/>
  <c r="K132" i="8" a="1"/>
  <c r="K132" i="8" s="1"/>
  <c r="K112" i="8" a="1"/>
  <c r="K112" i="8" s="1"/>
  <c r="K143" i="8" a="1"/>
  <c r="K143" i="8" s="1"/>
  <c r="K125" i="8" a="1"/>
  <c r="K125" i="8" s="1"/>
  <c r="K137" i="8" a="1"/>
  <c r="K137" i="8" s="1"/>
  <c r="K142" i="8" a="1"/>
  <c r="K142" i="8" s="1"/>
  <c r="K153" i="8" a="1"/>
  <c r="K153" i="8" s="1"/>
  <c r="K117" i="8" a="1"/>
  <c r="K117" i="8" s="1"/>
  <c r="K151" i="8" a="1"/>
  <c r="K151" i="8" s="1"/>
  <c r="K141" i="8" a="1"/>
  <c r="K141" i="8" s="1"/>
  <c r="K145" i="8" a="1"/>
  <c r="K145" i="8" s="1"/>
  <c r="K129" i="8" a="1"/>
  <c r="K129" i="8" s="1"/>
  <c r="K114" i="8" a="1"/>
  <c r="K114" i="8" s="1"/>
  <c r="K139" i="8" a="1"/>
  <c r="K139" i="8" s="1"/>
  <c r="K122" i="8" a="1"/>
  <c r="K122" i="8" s="1"/>
  <c r="K116" i="8" a="1"/>
  <c r="K116" i="8" s="1"/>
  <c r="K135" i="8" a="1"/>
  <c r="K135" i="8" s="1"/>
  <c r="K123" i="8" a="1"/>
  <c r="K123" i="8" s="1"/>
  <c r="K154" i="8" a="1"/>
  <c r="K154" i="8" s="1"/>
  <c r="K136" i="8" a="1"/>
  <c r="K136" i="8" s="1"/>
  <c r="K152" i="8" a="1"/>
  <c r="K152"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<sst xmlns="http://schemas.openxmlformats.org/spreadsheetml/2006/main" count="3734" uniqueCount="1397">
  <si>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</si>
  <si>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</si>
  <si>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</si>
  <si>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</si>
  <si>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</si>
  <si>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</si>
  <si>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t>Step 3</t>
  </si>
  <si>
    <t>Step 4</t>
  </si>
  <si>
    <t>Step 5</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</si>
  <si>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</si>
  <si>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</si>
  <si>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</si>
  <si>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</si>
  <si>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</si>
  <si>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</si>
  <si>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</si>
  <si>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</si>
  <si>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</si>
  <si>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</si>
  <si>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</si>
  <si>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 xml:space="preserve">New </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</si>
  <si>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</si>
  <si>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</si>
  <si>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</si>
  <si>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</si>
  <si>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</si>
  <si>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</si>
  <si>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</si>
  <si>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</si>
  <si>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</si>
  <si>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</si>
  <si>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</si>
  <si>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</si>
  <si>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</si>
  <si>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</si>
  <si>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CSA</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</si>
  <si>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</si>
  <si>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</si>
  <si>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</si>
  <si>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</si>
  <si>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</si>
  <si>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</si>
  <si>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</si>
  <si>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2. Zero hunger</t>
  </si>
  <si>
    <t>Crop yield in kilograms per hectare and year as result of the project’s intervention</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</si>
  <si>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</si>
  <si>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</si>
  <si>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</si>
  <si>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</si>
  <si>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</si>
  <si>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</si>
  <si>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</si>
  <si>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</si>
  <si>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</si>
  <si>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</si>
  <si>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</si>
  <si>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</si>
  <si>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</si>
  <si>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</si>
  <si>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</si>
  <si>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</si>
  <si>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</si>
  <si>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</si>
  <si>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</si>
  <si>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</si>
  <si>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</si>
  <si>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</si>
  <si>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</si>
  <si>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</si>
  <si>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</si>
  <si>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</si>
  <si>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</si>
  <si>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</si>
  <si>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</si>
  <si>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</si>
  <si>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</si>
  <si>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</si>
  <si>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</si>
  <si>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</si>
  <si>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</si>
  <si>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</si>
  <si>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</si>
  <si>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</si>
  <si>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</si>
  <si>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</si>
  <si>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</si>
  <si>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</si>
  <si>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</si>
  <si>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</si>
  <si>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</si>
  <si>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</si>
  <si>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</si>
  <si>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</si>
  <si>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</si>
  <si>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</si>
  <si>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</si>
  <si>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</si>
  <si>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</si>
  <si>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</si>
  <si>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</si>
  <si>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</si>
  <si>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</si>
  <si>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</si>
  <si>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</si>
  <si>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</si>
  <si>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</si>
  <si>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</si>
  <si>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</si>
  <si>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</si>
  <si>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</si>
  <si>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</si>
  <si>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</si>
  <si>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</si>
  <si>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</si>
  <si>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</si>
  <si>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</si>
  <si>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</si>
  <si>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</si>
  <si>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</si>
  <si>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</si>
  <si>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</si>
  <si>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</si>
  <si>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</si>
  <si>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</si>
  <si>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</si>
  <si>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</si>
  <si>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</si>
  <si>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</si>
  <si>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</si>
  <si>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</si>
  <si>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</si>
  <si>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</si>
  <si>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</si>
  <si>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</si>
  <si>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</si>
  <si>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</si>
  <si>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</si>
  <si>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</si>
  <si>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</si>
  <si>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</si>
  <si>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</si>
  <si>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</si>
  <si>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</si>
  <si>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</si>
  <si>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</si>
  <si>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</si>
  <si>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</si>
  <si>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</si>
  <si>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</si>
  <si>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</si>
  <si>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</si>
  <si>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</si>
  <si>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</si>
  <si>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</si>
  <si>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</si>
  <si>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</si>
  <si>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</si>
  <si>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</si>
  <si>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</si>
  <si>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</si>
  <si>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</si>
  <si>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</si>
  <si>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</si>
  <si>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</si>
  <si>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</si>
  <si>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</si>
  <si>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</si>
  <si>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</si>
  <si>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</si>
  <si>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</si>
  <si>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</si>
  <si>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</si>
  <si>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</si>
  <si>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Wastewater treatment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</si>
  <si>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</si>
  <si>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</si>
  <si>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</si>
  <si>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</si>
  <si>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</si>
  <si>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</si>
  <si>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</si>
  <si>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</si>
  <si>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</si>
  <si>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</si>
  <si>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</si>
  <si>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</si>
  <si>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</si>
  <si>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</si>
  <si>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</si>
  <si>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</si>
  <si>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</si>
  <si>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</si>
  <si>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</si>
  <si>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</si>
  <si>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</si>
  <si>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</si>
  <si>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</si>
  <si>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</si>
  <si>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</si>
  <si>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</si>
  <si>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</si>
  <si>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</si>
  <si>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</si>
  <si>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</si>
  <si>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</si>
  <si>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</si>
  <si>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</si>
  <si>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</si>
  <si>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</si>
  <si>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</si>
  <si>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</si>
  <si>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</si>
  <si>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</si>
  <si>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</si>
  <si>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</si>
  <si>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</si>
  <si>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</si>
  <si>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</si>
  <si>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</si>
  <si>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</si>
  <si>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</si>
  <si>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</si>
  <si>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</si>
  <si>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</si>
  <si>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</si>
  <si>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</si>
  <si>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</si>
  <si>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</si>
  <si>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</si>
  <si>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</si>
  <si>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</si>
  <si>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</si>
  <si>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</si>
  <si>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</si>
  <si>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</si>
  <si>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</si>
  <si>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</si>
  <si>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</si>
  <si>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</si>
  <si>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</si>
  <si>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</si>
  <si>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</si>
  <si>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</si>
  <si>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</si>
  <si>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</si>
  <si>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</si>
  <si>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</si>
  <si>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</si>
  <si>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</si>
  <si>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</si>
  <si>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</si>
  <si>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</si>
  <si>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</si>
  <si>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</si>
  <si>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</si>
  <si>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</si>
  <si>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</si>
  <si>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</si>
  <si>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</si>
  <si>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</si>
  <si>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</si>
  <si>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</si>
  <si>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</si>
  <si>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</si>
  <si>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</si>
  <si>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</si>
  <si>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</si>
  <si>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</si>
  <si>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</si>
  <si>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</si>
  <si>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</si>
  <si>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</si>
  <si>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</si>
  <si>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</si>
  <si>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</si>
  <si>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</si>
  <si>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</si>
  <si>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</si>
  <si>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</si>
  <si>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</si>
  <si>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</si>
  <si>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</si>
  <si>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</si>
  <si>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</si>
  <si>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</si>
  <si>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</si>
  <si>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</si>
  <si>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</si>
  <si>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</si>
  <si>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</si>
  <si>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</si>
  <si>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</si>
  <si>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</si>
  <si>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</si>
  <si>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</si>
  <si>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</si>
  <si>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</si>
  <si>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</si>
  <si>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</si>
  <si>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</si>
  <si>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</si>
  <si>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</si>
  <si>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</si>
  <si>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</si>
  <si>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</si>
  <si>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</si>
  <si>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</si>
  <si>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</si>
  <si>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</si>
  <si>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</si>
  <si>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</si>
  <si>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</si>
  <si>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</si>
  <si>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</si>
  <si>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</si>
  <si>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</si>
  <si>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</si>
  <si>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</si>
  <si>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</si>
  <si>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</si>
  <si>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</si>
  <si>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</si>
  <si>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</si>
  <si>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</si>
  <si>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</si>
  <si>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</si>
  <si>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</si>
  <si>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</si>
  <si>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</si>
  <si>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</si>
  <si>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</si>
  <si>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</si>
  <si>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</si>
  <si>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</si>
  <si>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</si>
  <si>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</si>
  <si>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</si>
  <si>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</si>
  <si>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</si>
  <si>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</si>
  <si>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</si>
  <si>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</si>
  <si>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</si>
  <si>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</si>
  <si>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</si>
  <si>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</si>
  <si>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</si>
  <si>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</si>
  <si>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</si>
  <si>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</si>
  <si>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</si>
  <si>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</si>
  <si>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</si>
  <si>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</si>
  <si>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</si>
  <si>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</si>
  <si>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</si>
  <si>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</si>
  <si>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</si>
  <si>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</si>
  <si>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</si>
  <si>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</si>
  <si>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</si>
  <si>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</si>
  <si>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</si>
  <si>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</si>
  <si>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</si>
  <si>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</si>
  <si>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</si>
  <si>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</si>
  <si>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</si>
  <si>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</si>
  <si>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</si>
  <si>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</si>
  <si>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</si>
  <si>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</si>
  <si>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</si>
  <si>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</si>
  <si>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</si>
  <si>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</si>
  <si>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</si>
  <si>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</si>
  <si>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</si>
  <si>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</si>
  <si>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</si>
  <si>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</si>
  <si>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</si>
  <si>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</si>
  <si>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</si>
  <si>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</si>
  <si>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</si>
  <si>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</si>
  <si>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</si>
  <si>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</si>
  <si>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</si>
  <si>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</si>
  <si>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</si>
  <si>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</si>
  <si>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</si>
  <si>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</si>
  <si>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</si>
  <si>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</si>
  <si>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</si>
  <si>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</si>
  <si>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</si>
  <si>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</si>
  <si>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</si>
  <si>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</si>
  <si>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</si>
  <si>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</si>
  <si>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</si>
  <si>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</si>
  <si>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</si>
  <si>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</si>
  <si>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</si>
  <si>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</si>
  <si>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</si>
  <si>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</si>
  <si>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</si>
  <si>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</si>
  <si>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</si>
  <si>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</si>
  <si>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</si>
  <si>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</si>
  <si>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</si>
  <si>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</si>
  <si>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</si>
  <si>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</si>
  <si>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</si>
  <si>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</si>
  <si>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</si>
  <si>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</si>
  <si>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</si>
  <si>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</si>
  <si>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</si>
  <si>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</si>
  <si>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</si>
  <si>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</si>
  <si>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</si>
  <si>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</si>
  <si>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</si>
  <si>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</si>
  <si>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</si>
  <si>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</si>
  <si>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</si>
  <si>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</si>
  <si>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</si>
  <si>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</si>
  <si>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</si>
  <si>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</si>
  <si>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</si>
  <si>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</si>
  <si>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</si>
  <si>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</si>
  <si>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</si>
  <si>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</si>
  <si>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</si>
  <si>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</si>
  <si>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</si>
  <si>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</si>
  <si>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</si>
  <si>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</si>
  <si>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</si>
  <si>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</si>
  <si>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</si>
  <si>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</si>
  <si>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</si>
  <si>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</si>
  <si>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</si>
  <si>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</si>
  <si>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</si>
  <si>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</si>
  <si>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</si>
  <si>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</si>
  <si>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</si>
  <si>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</si>
  <si>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</si>
  <si>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</si>
  <si>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</si>
  <si>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</si>
  <si>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</si>
  <si>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</si>
  <si>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</si>
  <si>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</si>
  <si>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</si>
  <si>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</si>
  <si>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</si>
  <si>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</si>
  <si>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</si>
  <si>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</si>
  <si>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</si>
  <si>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</si>
  <si>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</si>
  <si>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</si>
  <si>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</si>
  <si>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</si>
  <si>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</si>
  <si>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</si>
  <si>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</si>
  <si>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</si>
  <si>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</si>
  <si>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</si>
  <si>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</si>
  <si>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</si>
  <si>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</si>
  <si>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</si>
  <si>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</si>
  <si>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</si>
  <si>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</si>
  <si>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</si>
  <si>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</si>
  <si>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</si>
  <si>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</si>
  <si>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</si>
  <si>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</si>
  <si>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</si>
  <si>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</si>
  <si>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</si>
  <si>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</si>
  <si>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</si>
  <si>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</si>
  <si>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</si>
  <si>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</si>
  <si>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</si>
  <si>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</si>
  <si>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</si>
  <si>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</si>
  <si>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</si>
  <si>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</si>
  <si>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</si>
  <si>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</si>
  <si>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</si>
  <si>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</si>
  <si>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</si>
  <si>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</si>
  <si>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</si>
  <si>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</si>
  <si>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</si>
  <si>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</si>
  <si>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</si>
  <si>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</si>
  <si>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</si>
  <si>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</si>
  <si>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</si>
  <si>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</si>
  <si>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</si>
  <si>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</si>
  <si>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</si>
  <si>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</si>
  <si>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</si>
  <si>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</si>
  <si>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</si>
  <si>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</si>
  <si>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</si>
  <si>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</si>
  <si>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</si>
  <si>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</si>
  <si>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</si>
  <si>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</si>
  <si>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</si>
  <si>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</si>
  <si>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</si>
  <si>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</si>
  <si>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</si>
  <si>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</si>
  <si>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</si>
  <si>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</si>
  <si>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</si>
  <si>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</si>
  <si>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</si>
  <si>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</si>
  <si>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</si>
  <si>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</si>
  <si>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</si>
  <si>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</si>
  <si>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</si>
  <si>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</si>
  <si>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</si>
  <si>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</si>
  <si>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</si>
  <si>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</si>
  <si>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</si>
  <si>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</si>
  <si>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</si>
  <si>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</si>
  <si>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</si>
  <si>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</si>
  <si>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</si>
  <si>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</si>
  <si>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</si>
  <si>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</si>
  <si>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</si>
  <si>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</si>
  <si>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</si>
  <si>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</si>
  <si>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</si>
  <si>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</si>
  <si>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</si>
  <si>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</si>
  <si>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</si>
  <si>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</si>
  <si>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</si>
  <si>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</si>
  <si>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</si>
  <si>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</si>
  <si>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</si>
  <si>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</si>
  <si>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</si>
  <si>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</si>
  <si>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</si>
  <si>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</si>
  <si>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</si>
  <si>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</si>
  <si>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</si>
  <si>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</si>
  <si>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</si>
  <si>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</si>
  <si>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</si>
  <si>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</si>
  <si>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</si>
  <si>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</si>
  <si>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</si>
  <si>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</si>
  <si>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</si>
  <si>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</si>
  <si>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</si>
  <si>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</si>
  <si>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</si>
  <si>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</si>
  <si>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</si>
  <si>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</si>
  <si>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</si>
  <si>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</si>
  <si>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</si>
  <si>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</si>
  <si>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</si>
  <si>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</si>
  <si>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</si>
  <si>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</si>
  <si>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</si>
  <si>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</si>
  <si>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</si>
  <si>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</si>
  <si>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</si>
  <si>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</si>
  <si>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</si>
  <si>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</si>
  <si>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</si>
  <si>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</si>
  <si>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</si>
  <si>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</si>
  <si>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</si>
  <si>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</si>
  <si>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</si>
  <si>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</si>
  <si>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</si>
  <si>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</si>
  <si>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</si>
  <si>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</si>
  <si>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</si>
  <si>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</si>
  <si>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</si>
  <si>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</si>
  <si>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</si>
  <si>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</si>
  <si>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</si>
  <si>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</si>
  <si>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</si>
  <si>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</si>
  <si>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</si>
  <si>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</si>
  <si>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</si>
  <si>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</si>
  <si>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</si>
  <si>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</si>
  <si>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</si>
  <si>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</si>
  <si>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</si>
  <si>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</si>
  <si>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</si>
  <si>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</si>
  <si>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</si>
  <si>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</si>
  <si>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</si>
  <si>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</si>
  <si>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</si>
  <si>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</si>
  <si>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</si>
  <si>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</si>
  <si>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</si>
  <si>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</si>
  <si>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</si>
  <si>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</si>
  <si>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</si>
  <si>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</si>
  <si>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</si>
  <si>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</si>
  <si>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</si>
  <si>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</si>
  <si>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</si>
  <si>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</si>
  <si>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</si>
  <si>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</si>
  <si>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</si>
  <si>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</si>
  <si>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</si>
  <si>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</si>
  <si>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</si>
  <si>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</si>
  <si>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</si>
  <si>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</si>
  <si>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</si>
  <si>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</si>
  <si>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</si>
  <si>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</si>
  <si>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</si>
  <si>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</si>
  <si>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</si>
  <si>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</si>
  <si>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</si>
  <si>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</si>
  <si>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</si>
  <si>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</si>
  <si>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</si>
  <si>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</si>
  <si>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</si>
  <si>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</si>
  <si>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</si>
  <si>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</si>
  <si>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</si>
  <si>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</si>
  <si>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</si>
  <si>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</si>
  <si>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</si>
  <si>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</si>
  <si>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</si>
  <si>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</si>
  <si>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</si>
  <si>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</si>
  <si>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</si>
  <si>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</si>
  <si>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</si>
  <si>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</si>
  <si>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</si>
  <si>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</si>
  <si>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</si>
  <si>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</si>
  <si>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</si>
  <si>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</si>
  <si>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</si>
  <si>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</si>
  <si>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</si>
  <si>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</si>
  <si>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</si>
  <si>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</si>
  <si>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</si>
  <si>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</si>
  <si>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</si>
  <si>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</si>
  <si>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</si>
  <si>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</si>
  <si>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</si>
  <si>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</si>
  <si>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</si>
  <si>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</si>
  <si>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</si>
  <si>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</si>
  <si>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</si>
  <si>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</si>
  <si>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</si>
  <si>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</si>
  <si>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</si>
  <si>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</si>
  <si>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</si>
  <si>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</si>
  <si>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</si>
  <si>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</si>
  <si>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</si>
  <si>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</si>
  <si>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</si>
  <si>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</si>
  <si>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</si>
  <si>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</si>
  <si>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</si>
  <si>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</si>
  <si>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</si>
  <si>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</si>
  <si>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</si>
  <si>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</si>
  <si>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</si>
  <si>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</si>
  <si>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</si>
  <si>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</si>
  <si>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</si>
  <si>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</si>
  <si>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</si>
  <si>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</si>
  <si>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</si>
  <si>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</si>
  <si>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</si>
  <si>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</si>
  <si>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</si>
  <si>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</si>
  <si>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</si>
  <si>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</si>
  <si>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</si>
  <si>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</si>
  <si>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</si>
  <si>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</si>
  <si>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</si>
  <si>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</si>
  <si>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</si>
  <si>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</si>
  <si>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</si>
  <si>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</si>
  <si>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</si>
  <si>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</si>
  <si>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</si>
  <si>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</si>
  <si>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</si>
  <si>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</si>
  <si>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</si>
  <si>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</si>
  <si>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</si>
  <si>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</si>
  <si>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</si>
  <si>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</si>
  <si>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</si>
  <si>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</si>
  <si>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</si>
  <si>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</si>
  <si>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</si>
  <si>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</si>
  <si>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</si>
  <si>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</si>
  <si>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</si>
  <si>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</si>
  <si>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</si>
  <si>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</si>
  <si>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</si>
  <si>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</si>
  <si>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</si>
  <si>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</si>
  <si>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</si>
  <si>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</si>
  <si>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</si>
  <si>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</si>
  <si>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</si>
  <si>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</si>
  <si>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</si>
  <si>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</si>
  <si>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</si>
  <si>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</si>
  <si>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</si>
  <si>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</si>
  <si>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</si>
  <si>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</si>
  <si>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</si>
  <si>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</si>
  <si>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</si>
  <si>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</si>
  <si>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</si>
  <si>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</si>
  <si>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</si>
  <si>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</si>
  <si>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</si>
  <si>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</si>
  <si>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</si>
  <si>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</si>
  <si>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</si>
  <si>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</si>
  <si>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</si>
  <si>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</si>
  <si>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</si>
  <si>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</si>
  <si>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</si>
  <si>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</si>
  <si>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</si>
  <si>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</si>
  <si>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</si>
  <si>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</si>
  <si>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</si>
  <si>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</si>
  <si>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</si>
  <si>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</si>
  <si>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</si>
  <si>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</si>
  <si>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</si>
  <si>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</si>
  <si>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</si>
  <si>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</si>
  <si>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</si>
  <si>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</si>
  <si>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</si>
  <si>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</si>
  <si>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</si>
  <si>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</si>
  <si>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</si>
  <si>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</si>
  <si>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</si>
  <si>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</si>
  <si>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</si>
  <si>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</si>
  <si>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</si>
  <si>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</si>
  <si>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</si>
  <si>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</si>
  <si>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</si>
  <si>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</si>
  <si>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</si>
  <si>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</si>
  <si>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</si>
  <si>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</si>
  <si>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</si>
  <si>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</si>
  <si>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</si>
  <si>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</si>
  <si>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</si>
  <si>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</si>
  <si>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</si>
  <si>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</si>
  <si>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</si>
  <si>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</si>
  <si>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</si>
  <si>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</si>
  <si>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</si>
  <si>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</si>
  <si>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</si>
  <si>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</si>
  <si>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</si>
  <si>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</si>
  <si>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</si>
  <si>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</si>
  <si>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</si>
  <si>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</si>
  <si>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</si>
  <si>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</si>
  <si>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</si>
  <si>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</si>
  <si>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</si>
  <si>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</si>
  <si>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</si>
  <si>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</si>
  <si>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</si>
  <si>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</si>
  <si>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</si>
  <si>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</si>
  <si>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</si>
  <si>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</si>
  <si>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</si>
  <si>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</si>
  <si>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</si>
  <si>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</si>
  <si>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</si>
  <si>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</si>
  <si>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</si>
  <si>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</si>
  <si>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</si>
  <si>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</si>
  <si>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</si>
  <si>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</si>
  <si>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</si>
  <si>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</si>
  <si>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</si>
  <si>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</si>
  <si>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</si>
  <si>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</si>
  <si>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</si>
  <si>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</si>
  <si>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</si>
  <si>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</si>
  <si>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</si>
  <si>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</si>
  <si>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</si>
  <si>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</si>
  <si>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</si>
  <si>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</si>
  <si>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</si>
  <si>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</si>
  <si>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</si>
  <si>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</si>
  <si>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</si>
  <si>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</si>
  <si>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</si>
  <si>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</si>
  <si>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</si>
  <si>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</si>
  <si>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</si>
  <si>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</si>
  <si>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</si>
  <si>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</si>
  <si>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</si>
  <si>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</si>
  <si>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</si>
  <si>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</si>
  <si>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</si>
  <si>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</si>
  <si>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</si>
  <si>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</si>
  <si>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</si>
  <si>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</si>
  <si>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</si>
  <si>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</si>
  <si>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</si>
  <si>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</si>
  <si>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</si>
  <si>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</si>
  <si>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</si>
  <si>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</si>
  <si>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</si>
  <si>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</si>
  <si>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</si>
  <si>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</si>
  <si>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</si>
  <si>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</si>
  <si>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</si>
  <si>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</si>
  <si>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</si>
  <si>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</si>
  <si>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</si>
  <si>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</si>
  <si>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</si>
  <si>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</si>
  <si>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</si>
  <si>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</si>
  <si>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</si>
  <si>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</si>
  <si>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</si>
  <si>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</si>
  <si>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</si>
  <si>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</si>
  <si>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</si>
  <si>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</si>
  <si>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</si>
  <si>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</si>
  <si>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</si>
  <si>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</si>
  <si>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</si>
  <si>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</si>
  <si>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</si>
  <si>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</si>
  <si>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</si>
  <si>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</si>
  <si>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</si>
  <si>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</si>
  <si>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</si>
  <si>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</si>
  <si>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</si>
  <si>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</si>
  <si>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</si>
  <si>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</si>
  <si>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</si>
  <si>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</si>
  <si>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</si>
  <si>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</si>
  <si>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</si>
  <si>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</si>
  <si>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</si>
  <si>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</si>
  <si>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</si>
  <si>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</si>
  <si>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</si>
  <si>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</si>
  <si>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</si>
  <si>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</si>
  <si>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</si>
  <si>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</si>
  <si>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</si>
  <si>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</si>
  <si>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</si>
  <si>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</si>
  <si>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</si>
  <si>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</si>
  <si>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</si>
  <si>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</si>
  <si>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</si>
  <si>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</si>
  <si>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</si>
  <si>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</si>
  <si>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</si>
  <si>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</si>
  <si>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</si>
  <si>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</si>
  <si>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</si>
  <si>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</si>
  <si>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</si>
  <si>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</si>
  <si>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</si>
  <si>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</si>
  <si>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</si>
  <si>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</si>
  <si>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</si>
  <si>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</si>
  <si>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</si>
  <si>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</si>
  <si>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</si>
  <si>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</si>
  <si>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</si>
  <si>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</si>
  <si>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</si>
  <si>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</si>
  <si>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</si>
  <si>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</si>
  <si>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</si>
  <si>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</si>
  <si>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</si>
  <si>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</si>
  <si>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</si>
  <si>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</si>
  <si>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</si>
  <si>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</si>
  <si>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</si>
  <si>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</si>
  <si>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</si>
  <si>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</si>
  <si>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</si>
  <si>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</si>
  <si>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</si>
  <si>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</si>
  <si>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</si>
  <si>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</si>
  <si>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</si>
  <si>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</si>
  <si>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</si>
  <si>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</si>
  <si>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</si>
  <si>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</si>
  <si>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</si>
  <si>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</si>
  <si>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</si>
  <si>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</si>
  <si>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</si>
  <si>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</si>
  <si>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</si>
  <si>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</si>
  <si>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</si>
  <si>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</si>
  <si>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</si>
  <si>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</si>
  <si>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</si>
  <si>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</si>
  <si>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</si>
  <si>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</si>
  <si>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</si>
  <si>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</si>
  <si>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</si>
  <si>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</si>
  <si>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</si>
  <si>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</si>
  <si>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</si>
  <si>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</si>
  <si>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</si>
  <si>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</si>
  <si>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</si>
  <si>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</si>
  <si>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</si>
  <si>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</si>
  <si>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</si>
  <si>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</si>
  <si>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</si>
  <si>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</si>
  <si>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</si>
  <si>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</si>
  <si>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</si>
  <si>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</si>
  <si>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</si>
  <si>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</si>
  <si>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</si>
  <si>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</si>
  <si>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</si>
  <si>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</si>
  <si>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</si>
  <si>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</si>
  <si>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</si>
  <si>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</si>
  <si>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</si>
  <si>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</si>
  <si>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</si>
  <si>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</si>
  <si>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</si>
  <si>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</si>
  <si>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</si>
  <si>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</si>
  <si>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</si>
  <si>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</si>
  <si>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</si>
  <si>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</si>
  <si>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</si>
  <si>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</si>
  <si>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</si>
  <si>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</si>
  <si>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</si>
  <si>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</si>
  <si>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</si>
  <si>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</si>
  <si>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</si>
  <si>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</si>
  <si>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</si>
  <si>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</si>
  <si>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</si>
  <si>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</si>
  <si>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</si>
  <si>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</si>
  <si>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</si>
  <si>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</si>
  <si>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</si>
  <si>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</si>
  <si>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</si>
  <si>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</si>
  <si>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</si>
  <si>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</si>
  <si>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</si>
  <si>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</si>
  <si>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</si>
  <si>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</si>
  <si>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</si>
  <si>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</si>
  <si>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</si>
  <si>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</si>
  <si>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</si>
  <si>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</si>
  <si>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</si>
  <si>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</si>
  <si>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</si>
  <si>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</si>
  <si>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</si>
  <si>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</si>
  <si>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</si>
  <si>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</si>
  <si>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</si>
  <si>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</si>
  <si>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</si>
  <si>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</si>
  <si>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</si>
  <si>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</si>
  <si>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</si>
  <si>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</si>
  <si>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</si>
  <si>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</si>
  <si>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</si>
  <si>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</si>
  <si>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</si>
  <si>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</si>
  <si>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</si>
  <si>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</si>
  <si>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</si>
  <si>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</si>
  <si>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</si>
  <si>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</si>
  <si>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</si>
  <si>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</si>
  <si>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</si>
  <si>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</si>
  <si>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</si>
  <si>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</si>
  <si>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</si>
  <si>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</si>
  <si>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</si>
  <si>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</si>
  <si>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</si>
  <si>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</si>
  <si>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</si>
  <si>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</si>
  <si>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</si>
  <si>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</si>
  <si>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</si>
  <si>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</si>
  <si>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</si>
  <si>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</si>
  <si>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</si>
  <si>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</si>
  <si>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</si>
  <si>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</si>
  <si>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</si>
  <si>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</si>
  <si>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</si>
  <si>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</si>
  <si>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</si>
  <si>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</si>
  <si>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</si>
  <si>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</si>
  <si>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</si>
  <si>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</si>
  <si>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</si>
  <si>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</si>
  <si>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</si>
  <si>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</si>
  <si>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</si>
  <si>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</si>
  <si>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</si>
  <si>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</si>
  <si>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</si>
  <si>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</si>
  <si>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</si>
  <si>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</si>
  <si>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</si>
  <si>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</si>
  <si>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</si>
  <si>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</si>
  <si>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</si>
  <si>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</si>
  <si>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</si>
  <si>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</si>
  <si>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</si>
  <si>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</si>
  <si>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</si>
  <si>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</si>
  <si>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</si>
  <si>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</si>
  <si>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</si>
  <si>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</si>
  <si>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</si>
  <si>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</si>
  <si>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</si>
  <si>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</si>
  <si>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</si>
  <si>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</si>
  <si>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</si>
  <si>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</si>
  <si>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</si>
  <si>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</si>
  <si>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</si>
  <si>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</si>
  <si>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</si>
  <si>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</si>
  <si>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</si>
  <si>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</si>
  <si>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</si>
  <si>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</si>
  <si>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</si>
  <si>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MANDATORY for all project (don’t change this monitoring parameter)</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</si>
  <si>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</si>
  <si>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</si>
  <si>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</si>
  <si>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</si>
  <si>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</si>
  <si>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</si>
  <si>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</si>
  <si>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</si>
  <si>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</si>
  <si>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t>Change in farmer income as a result of project, by gender and and indigenous status</t>
  </si>
  <si>
    <t>PM 2.5 micro-gram/m3 and CO (mg per m3) or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</si>
  <si>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</si>
  <si>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Measure indoor pollution in kitchens among a representative group of households participating in the project. 
Samp;e survey (For stove rated Tier 3 or above only)</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</si>
  <si>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</si>
  <si>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</si>
  <si>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</si>
  <si>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r>
      <t xml:space="preserve">If </t>
    </r>
    <r>
      <rPr>
        <b/>
        <i/>
        <u/>
        <sz val="8"/>
        <color theme="1"/>
        <rFont val="Verdana"/>
        <family val="2"/>
      </rPr>
      <t>no</t>
    </r>
    <r>
      <rPr>
        <i/>
        <sz val="8"/>
        <color theme="1"/>
        <rFont val="Verdana"/>
        <family val="2"/>
      </rPr>
      <t xml:space="preserve"> monitoring indicator is assigned, the list will appear blank.</t>
    </r>
  </si>
  <si>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</si>
  <si>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</si>
  <si>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</si>
  <si>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</si>
  <si>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t>GSDM-I3.9.6</t>
  </si>
  <si>
    <t>Percentage of project population using polluting fuels</t>
  </si>
  <si>
    <t>biennial</t>
  </si>
  <si>
    <t xml:space="preserve">% of end user households </t>
  </si>
  <si>
    <t>To monitor this indicator, the developer shall conduct household surveys among project participants every 2 years. The unit of measurement shall be the percentage (%) of end users. The developer should follow the 'Guidelines for sampling and surveys for CDM project activities and programme of activities' for sampling and conducting the surveys.
This monitoring plan ensures that the project developer collects relevant data to track the progress of the indicator over time and aligns with established guidelines for accurate and consistent monitoring practices.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</si>
  <si>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Refers to the end user cook using open fires or inefficient stoves fuelled by kerosene, biomass (wood, animal dung and crop waste) and coal, which generates harmful household air pollution. 
As per WHO gudieliens clean fuels and technologies reduce household air pollution and protect health. These include solar, electricity, biogas, liquefied petroleum gas (LPG), natural gas, alcohol fuels, as well as biomass stoves that meet the emission targets in the WHO Guidelines.
The combined effects of ambient air pollution and household air pollution are associated with 6.7 million premature deaths annually. Household air pollution exposure leads to noncommunicable diseases including stroke, ischaemic heart disease, chronic obstructive pulmonary disease (COPD) and lung cancer. Women and children, typically responsible for household chores such as cooking collecting firewood, bear the greatest health burden from the use of polluting fuels and technologies in homes. (https://www.who.int/news-room/fact-sheets/detail/household-air-pollution-and-health)</t>
  </si>
  <si>
    <t/>
  </si>
  <si>
    <t>Number of unique households (HHs) that received on grid renewable, sustainable energy services during the reporting period</t>
  </si>
  <si>
    <t>Calculation method key:
HH(RE) = no of unique HHs receiving on grid renewable, sustainable energy that was introduced by the project; source (s)
kWh = number of kilowatt hours generated 
μC = conservative average household energy consumption</t>
  </si>
  <si>
    <t xml:space="preserve">Calculate the no of unique HHs receiving off grid renewable, sustainable energy that was introduced by the project; source (s), disaggregating the no of unique HHs between rural and urban populations, by using data collected from regional or national statistics.  </t>
  </si>
  <si>
    <t>GSDM-I11.6.1</t>
  </si>
  <si>
    <t>Access to clean energy</t>
  </si>
  <si>
    <t>Access to improved waste management services</t>
  </si>
  <si>
    <t>Number of unique households (HHs) that benefitted from improved waste management services during the reporting period</t>
  </si>
  <si>
    <t>HH(WM) = no of unique HHs (disaggregated by rural and urban) benefitting from improved waste management introduced by the project; source (s)</t>
  </si>
  <si>
    <r>
      <t xml:space="preserve">Calculate the no of unique HHs </t>
    </r>
    <r>
      <rPr>
        <sz val="12"/>
        <color rgb="FF515151"/>
        <rFont val="Verdana"/>
        <family val="2"/>
      </rPr>
      <t>benefitting from improved waste management</t>
    </r>
    <r>
      <rPr>
        <sz val="12"/>
        <color rgb="FF323232"/>
        <rFont val="Verdana"/>
        <family val="2"/>
      </rPr>
      <t xml:space="preserve"> introduced by the project; source (s), disaggregating the no of unique HHs between rural and urban populations, by using data collected from regional or national statistics.  </t>
    </r>
  </si>
  <si>
    <t>GSDM-I11.1.1</t>
  </si>
  <si>
    <t>Number of unique households (HHs) that received off grid renewable, sustainable energy services during the reporting period</t>
  </si>
  <si>
    <t>GSDM-I11.b.1</t>
  </si>
  <si>
    <t>Number of unique households (HHs) that received improved agriculture techniques during the reporting period</t>
  </si>
  <si>
    <t>HH(AGR) = no of unique HHs (disaggregated by rural and urban) using improved agriculture techniques introduced by the project; source (s)</t>
  </si>
  <si>
    <r>
      <t xml:space="preserve">Calculate the no of unique HHs </t>
    </r>
    <r>
      <rPr>
        <sz val="12"/>
        <color rgb="FF515151"/>
        <rFont val="Verdana"/>
        <family val="2"/>
      </rPr>
      <t>using improved agriculture techniques</t>
    </r>
    <r>
      <rPr>
        <sz val="12"/>
        <color rgb="FF323232"/>
        <rFont val="Verdana"/>
        <family val="2"/>
      </rPr>
      <t xml:space="preserve"> introduced by the project; source (s), disaggregating the no of unique HHs between rural and urban populations, by using data collected from regional or national statistics.  </t>
    </r>
  </si>
  <si>
    <t>GSDM-I11.1.2</t>
  </si>
  <si>
    <t>GSDM-I11.1.3</t>
  </si>
  <si>
    <t>Access to improved services</t>
  </si>
  <si>
    <t>Number of unique households (HHs) that benefitted from urban development solutions during the reporting period</t>
  </si>
  <si>
    <t>HH(UD) = no of unique HHs (disaggregated by rural and urban) benefitting from urban development solutions introduced by the project; source (s)</t>
  </si>
  <si>
    <r>
      <t xml:space="preserve">Calculate the no of unique HHs </t>
    </r>
    <r>
      <rPr>
        <sz val="12"/>
        <color rgb="FF515151"/>
        <rFont val="Verdana"/>
        <family val="2"/>
      </rPr>
      <t xml:space="preserve">benefitting from urban development solutions </t>
    </r>
    <r>
      <rPr>
        <sz val="12"/>
        <color rgb="FF323232"/>
        <rFont val="Verdana"/>
        <family val="2"/>
      </rPr>
      <t xml:space="preserve">introduced by the project; source (s), disaggregating the no of unique HHs between rural and urban populations, by using data collected from regional or national statistics.  </t>
    </r>
  </si>
  <si>
    <r>
      <t xml:space="preserve">VERSION  </t>
    </r>
    <r>
      <rPr>
        <b/>
        <sz val="11"/>
        <rFont val="Verdana"/>
        <family val="2"/>
      </rPr>
      <t>v.1.3</t>
    </r>
  </si>
  <si>
    <t>Version History</t>
  </si>
  <si>
    <t>V 1.0</t>
  </si>
  <si>
    <t>Initial adoption </t>
  </si>
  <si>
    <t>V 1.1</t>
  </si>
  <si>
    <t>CSA, access to finance indicators updates</t>
  </si>
  <si>
    <t>Addition of new indicators</t>
  </si>
  <si>
    <t>V 1.2</t>
  </si>
  <si>
    <t>V 1.3</t>
  </si>
  <si>
    <r>
      <t xml:space="preserve">PUBLICATION DATE  </t>
    </r>
    <r>
      <rPr>
        <b/>
        <sz val="11"/>
        <rFont val="Verdana"/>
        <family val="2"/>
      </rPr>
      <t>05/10/2023</t>
    </r>
  </si>
  <si>
    <t>Project Activity</t>
  </si>
  <si>
    <t>EPIAS Records</t>
  </si>
  <si>
    <t>Continous measurements</t>
  </si>
  <si>
    <t>01/08/2021 - 31/12/2021</t>
  </si>
  <si>
    <t>01/01/2022 - 30/06/2022</t>
  </si>
  <si>
    <t>No infrastructure in the baseline.</t>
  </si>
  <si>
    <t>Continuation of innovative built infrastructure which is reliable, sustainable and resilient which provides sustainable electricity generation.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</si>
</sst>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0">
    <font>
      <sz val="11"/>
      <color theme="1"/>
      <name val="Calibri"/>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sz val="8"/>
      <color theme="10"/>
      <name val="Calibri"/>
      <family val="2"/>
      <scheme val="minor"/>
    </font>
    <font>
      <i/>
      <u/>
      <sz val="8"/>
      <color theme="10"/>
      <name val="Abadi"/>
      <family val="2"/>
    </font>
    <font>
      <i/>
      <u/>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
      <sz val="12"/>
      <color rgb="FF323232"/>
      <name val="Verdana"/>
      <family val="2"/>
    </font>
    <font>
      <b/>
      <sz val="10"/>
      <color rgb="FF515151"/>
      <name val="Verdana"/>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344">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applyAlignment="1">
      <alignment horizontal="right"/>
    </xf>
    <xf numFmtId="0" fontId="57" fillId="19" borderId="26" xfId="0" applyFont="1" applyFill="1" applyBorder="1" applyAlignment="1">
      <alignment horizontal="center"/>
    </xf>
    <xf numFmtId="0" fontId="57" fillId="14" borderId="0" xfId="0" applyFont="1" applyFill="1"/>
    <xf numFmtId="0" fontId="58" fillId="25" borderId="0" xfId="0" applyFont="1" applyFill="1"/>
    <xf numFmtId="0" fontId="56" fillId="14" borderId="1" xfId="0" applyFont="1" applyFill="1" applyBorder="1"/>
    <xf numFmtId="0" fontId="56" fillId="2" borderId="0" xfId="0" applyFont="1" applyFill="1"/>
    <xf numFmtId="14" fontId="59" fillId="19" borderId="1" xfId="0" applyNumberFormat="1" applyFont="1" applyFill="1" applyBorder="1" applyAlignment="1">
      <alignment horizontal="left"/>
    </xf>
    <xf numFmtId="0" fontId="58" fillId="12" borderId="0" xfId="0" applyFont="1" applyFill="1"/>
    <xf numFmtId="0" fontId="58" fillId="12" borderId="0" xfId="0" applyFont="1" applyFill="1" applyAlignment="1">
      <alignment wrapText="1"/>
    </xf>
    <xf numFmtId="0" fontId="60" fillId="2" borderId="0" xfId="0" applyFont="1" applyFill="1"/>
    <xf numFmtId="0" fontId="54" fillId="0" borderId="0" xfId="0" applyFont="1"/>
    <xf numFmtId="0" fontId="61" fillId="2" borderId="0" xfId="0" applyFont="1" applyFill="1"/>
    <xf numFmtId="0" fontId="62" fillId="2" borderId="2" xfId="2" applyFont="1" applyFill="1" applyBorder="1"/>
    <xf numFmtId="0" fontId="63" fillId="2" borderId="0" xfId="0" applyFont="1" applyFill="1"/>
    <xf numFmtId="0" fontId="63" fillId="2" borderId="15" xfId="0" applyFont="1" applyFill="1" applyBorder="1"/>
    <xf numFmtId="0" fontId="61" fillId="2" borderId="15" xfId="0" applyFont="1" applyFill="1" applyBorder="1"/>
    <xf numFmtId="0" fontId="58" fillId="9" borderId="16" xfId="0" applyFont="1" applyFill="1" applyBorder="1"/>
    <xf numFmtId="0" fontId="58" fillId="9" borderId="13" xfId="0" applyFont="1" applyFill="1" applyBorder="1"/>
    <xf numFmtId="0" fontId="54" fillId="9" borderId="17" xfId="0" applyFont="1" applyFill="1" applyBorder="1"/>
    <xf numFmtId="0" fontId="54" fillId="9" borderId="13" xfId="0" applyFont="1" applyFill="1" applyBorder="1"/>
    <xf numFmtId="0" fontId="54" fillId="9" borderId="16" xfId="0" applyFont="1" applyFill="1" applyBorder="1"/>
    <xf numFmtId="0" fontId="65" fillId="2" borderId="0" xfId="2" applyFont="1" applyFill="1" applyAlignment="1">
      <alignment vertical="top" wrapText="1"/>
    </xf>
    <xf numFmtId="0" fontId="54" fillId="0" borderId="15" xfId="0" applyFont="1" applyBorder="1"/>
    <xf numFmtId="0" fontId="54" fillId="19" borderId="1" xfId="0" applyFont="1" applyFill="1" applyBorder="1"/>
    <xf numFmtId="14" fontId="66" fillId="19" borderId="1" xfId="0" applyNumberFormat="1" applyFont="1" applyFill="1" applyBorder="1" applyAlignment="1">
      <alignment horizontal="left"/>
    </xf>
    <xf numFmtId="0" fontId="62" fillId="2" borderId="0" xfId="2" applyFont="1" applyFill="1" applyAlignment="1">
      <alignment wrapText="1"/>
    </xf>
    <xf numFmtId="0" fontId="67" fillId="2" borderId="0" xfId="0" applyFont="1" applyFill="1"/>
    <xf numFmtId="0" fontId="62" fillId="2" borderId="0" xfId="2" applyFont="1" applyFill="1"/>
    <xf numFmtId="0" fontId="58" fillId="14" borderId="1" xfId="0" applyFont="1" applyFill="1" applyBorder="1"/>
    <xf numFmtId="0" fontId="58" fillId="2" borderId="0" xfId="0" applyFont="1" applyFill="1"/>
    <xf numFmtId="0" fontId="54" fillId="2" borderId="2" xfId="0" applyFont="1" applyFill="1" applyBorder="1" applyAlignment="1">
      <alignment horizontal="left"/>
    </xf>
    <xf numFmtId="0" fontId="54" fillId="2" borderId="0" xfId="0" applyFont="1" applyFill="1" applyAlignment="1">
      <alignment horizontal="left"/>
    </xf>
    <xf numFmtId="0" fontId="54" fillId="2" borderId="15" xfId="0" applyFont="1" applyFill="1" applyBorder="1" applyAlignment="1">
      <alignment horizontal="left"/>
    </xf>
    <xf numFmtId="0" fontId="54" fillId="2" borderId="2" xfId="0" applyFont="1" applyFill="1" applyBorder="1"/>
    <xf numFmtId="0" fontId="54" fillId="2" borderId="15" xfId="0" applyFont="1" applyFill="1" applyBorder="1"/>
    <xf numFmtId="0" fontId="58" fillId="9" borderId="20" xfId="0" applyFont="1" applyFill="1" applyBorder="1"/>
    <xf numFmtId="0" fontId="54" fillId="9" borderId="20" xfId="0" applyFont="1" applyFill="1" applyBorder="1"/>
    <xf numFmtId="0" fontId="54" fillId="2" borderId="20" xfId="0" applyFont="1" applyFill="1" applyBorder="1"/>
    <xf numFmtId="0" fontId="54" fillId="9" borderId="24" xfId="0" applyFont="1" applyFill="1" applyBorder="1"/>
    <xf numFmtId="0" fontId="66" fillId="0" borderId="0" xfId="0" applyFont="1"/>
    <xf numFmtId="0" fontId="54" fillId="2" borderId="0" xfId="0" applyFont="1" applyFill="1" applyAlignment="1">
      <alignment horizontal="right"/>
    </xf>
    <xf numFmtId="0" fontId="68" fillId="2" borderId="0" xfId="0" applyFont="1" applyFill="1"/>
    <xf numFmtId="0" fontId="66" fillId="2" borderId="0" xfId="0" applyFont="1" applyFill="1" applyAlignment="1">
      <alignment horizontal="left" vertical="top"/>
    </xf>
    <xf numFmtId="0" fontId="69" fillId="2" borderId="0" xfId="0" applyFont="1" applyFill="1" applyAlignment="1">
      <alignment vertical="top"/>
    </xf>
    <xf numFmtId="0" fontId="58" fillId="2" borderId="0" xfId="0" applyFont="1" applyFill="1" applyAlignment="1">
      <alignment wrapText="1"/>
    </xf>
    <xf numFmtId="0" fontId="58" fillId="12" borderId="0" xfId="0" applyFont="1" applyFill="1" applyAlignment="1">
      <alignment horizontal="right" wrapText="1"/>
    </xf>
    <xf numFmtId="0" fontId="66" fillId="0" borderId="1" xfId="0" applyFont="1" applyBorder="1"/>
    <xf numFmtId="0" fontId="56" fillId="15" borderId="19" xfId="0" applyFont="1" applyFill="1" applyBorder="1" applyAlignment="1">
      <alignment horizontal="left" vertical="top"/>
    </xf>
    <xf numFmtId="0" fontId="56" fillId="0" borderId="0" xfId="0" applyFont="1"/>
    <xf numFmtId="0" fontId="56" fillId="15" borderId="25" xfId="0" applyFont="1" applyFill="1" applyBorder="1" applyAlignment="1">
      <alignment horizontal="left" vertical="top"/>
    </xf>
    <xf numFmtId="0" fontId="56" fillId="15" borderId="25" xfId="0" applyFont="1" applyFill="1" applyBorder="1" applyAlignment="1">
      <alignment horizontal="left" vertical="top" wrapText="1"/>
    </xf>
    <xf numFmtId="0" fontId="56" fillId="15" borderId="25" xfId="0" applyFont="1" applyFill="1" applyBorder="1"/>
    <xf numFmtId="0" fontId="56" fillId="15" borderId="19" xfId="0" applyFont="1" applyFill="1" applyBorder="1"/>
    <xf numFmtId="0" fontId="59" fillId="2" borderId="0" xfId="0" applyFont="1" applyFill="1"/>
    <xf numFmtId="0" fontId="59" fillId="0" borderId="0" xfId="0" applyFont="1"/>
    <xf numFmtId="0" fontId="59" fillId="14" borderId="1" xfId="0" applyFont="1" applyFill="1" applyBorder="1" applyAlignment="1">
      <alignment horizontal="center"/>
    </xf>
    <xf numFmtId="0" fontId="59" fillId="0" borderId="1" xfId="0" applyFont="1" applyBorder="1" applyAlignment="1">
      <alignment horizontal="center"/>
    </xf>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0" fontId="78" fillId="0" borderId="30" xfId="0" applyFont="1" applyBorder="1" applyAlignment="1">
      <alignment vertical="center" wrapText="1"/>
    </xf>
    <xf numFmtId="49" fontId="51" fillId="2" borderId="0" xfId="0" applyNumberFormat="1" applyFont="1" applyFill="1"/>
    <xf numFmtId="0" fontId="73" fillId="0" borderId="0" xfId="0" applyFont="1"/>
    <xf numFmtId="49" fontId="53" fillId="2" borderId="0" xfId="0" applyNumberFormat="1" applyFont="1" applyFill="1" applyAlignment="1">
      <alignment horizontal="left"/>
    </xf>
    <xf numFmtId="0" fontId="79" fillId="11" borderId="0" xfId="0" applyFont="1" applyFill="1" applyAlignment="1">
      <alignment horizontal="center" vertical="center" wrapText="1"/>
    </xf>
    <xf numFmtId="0" fontId="59" fillId="2" borderId="1" xfId="0" applyFont="1" applyFill="1" applyBorder="1" applyAlignment="1">
      <alignment horizontal="center" vertical="top"/>
    </xf>
    <xf numFmtId="0" fontId="66" fillId="0" borderId="21" xfId="0" applyFont="1" applyBorder="1" applyAlignment="1">
      <alignment horizontal="center"/>
    </xf>
    <xf numFmtId="0" fontId="66" fillId="0" borderId="22" xfId="0" applyFont="1" applyBorder="1" applyAlignment="1">
      <alignment horizontal="center"/>
    </xf>
    <xf numFmtId="0" fontId="66" fillId="0" borderId="23" xfId="0" applyFont="1" applyBorder="1" applyAlignment="1">
      <alignment horizontal="center"/>
    </xf>
    <xf numFmtId="0" fontId="70" fillId="0" borderId="0" xfId="0" applyFont="1" applyAlignment="1">
      <alignment vertical="top" wrapText="1"/>
    </xf>
    <xf numFmtId="0" fontId="70" fillId="0" borderId="0" xfId="0" applyFont="1" applyAlignment="1">
      <alignment horizontal="left" wrapText="1"/>
    </xf>
    <xf numFmtId="0" fontId="56" fillId="19" borderId="26" xfId="0" applyFont="1" applyFill="1" applyBorder="1" applyAlignment="1">
      <alignment horizontal="center"/>
    </xf>
    <xf numFmtId="0" fontId="56" fillId="19" borderId="29" xfId="0" applyFont="1" applyFill="1" applyBorder="1" applyAlignment="1">
      <alignment horizontal="center"/>
    </xf>
    <xf numFmtId="0" fontId="62" fillId="0" borderId="0" xfId="2" applyFont="1" applyFill="1" applyAlignment="1">
      <alignment wrapText="1"/>
    </xf>
    <xf numFmtId="0" fontId="71" fillId="15" borderId="4" xfId="0" applyFont="1" applyFill="1" applyBorder="1" applyAlignment="1">
      <alignment horizontal="center" vertical="top"/>
    </xf>
    <xf numFmtId="0" fontId="71" fillId="15" borderId="18" xfId="0" applyFont="1" applyFill="1" applyBorder="1" applyAlignment="1">
      <alignment horizontal="center" vertical="top"/>
    </xf>
    <xf numFmtId="0" fontId="71" fillId="15" borderId="19" xfId="0" applyFont="1" applyFill="1" applyBorder="1" applyAlignment="1">
      <alignment horizontal="center" vertical="top"/>
    </xf>
    <xf numFmtId="0" fontId="54" fillId="0" borderId="2" xfId="0" applyFont="1" applyBorder="1" applyAlignment="1">
      <alignment horizontal="left" wrapText="1"/>
    </xf>
    <xf numFmtId="0" fontId="54" fillId="0" borderId="0" xfId="0" applyFont="1" applyAlignment="1">
      <alignment horizontal="left" wrapText="1"/>
    </xf>
    <xf numFmtId="0" fontId="54" fillId="0" borderId="15" xfId="0" applyFont="1" applyBorder="1" applyAlignment="1">
      <alignment horizontal="left" wrapText="1"/>
    </xf>
    <xf numFmtId="0" fontId="54" fillId="0" borderId="4" xfId="0" applyFont="1" applyBorder="1" applyAlignment="1">
      <alignment horizontal="center"/>
    </xf>
    <xf numFmtId="0" fontId="54" fillId="0" borderId="18" xfId="0" applyFont="1" applyBorder="1" applyAlignment="1">
      <alignment horizontal="center"/>
    </xf>
    <xf numFmtId="0" fontId="54" fillId="0" borderId="19" xfId="0" applyFont="1" applyBorder="1" applyAlignment="1">
      <alignment horizontal="center"/>
    </xf>
    <xf numFmtId="0" fontId="54" fillId="0" borderId="2" xfId="0" applyFont="1" applyBorder="1" applyAlignment="1">
      <alignment horizontal="center"/>
    </xf>
    <xf numFmtId="0" fontId="54" fillId="0" borderId="0" xfId="0" applyFont="1" applyAlignment="1">
      <alignment horizontal="center"/>
    </xf>
    <xf numFmtId="0" fontId="54" fillId="0" borderId="15" xfId="0" applyFont="1" applyBorder="1" applyAlignment="1">
      <alignment horizontal="center"/>
    </xf>
    <xf numFmtId="0" fontId="54" fillId="0" borderId="2" xfId="0" applyFont="1" applyBorder="1" applyAlignment="1">
      <alignment horizontal="left"/>
    </xf>
    <xf numFmtId="0" fontId="54" fillId="0" borderId="0" xfId="0" applyFont="1" applyAlignment="1">
      <alignment horizontal="left"/>
    </xf>
    <xf numFmtId="0" fontId="54" fillId="0" borderId="15" xfId="0" applyFont="1" applyBorder="1" applyAlignment="1">
      <alignment horizontal="left"/>
    </xf>
    <xf numFmtId="0" fontId="56" fillId="0" borderId="2" xfId="0" applyFont="1" applyBorder="1" applyAlignment="1">
      <alignment horizontal="left" wrapText="1"/>
    </xf>
    <xf numFmtId="0" fontId="56" fillId="0" borderId="0" xfId="0" applyFont="1" applyAlignment="1">
      <alignment horizontal="left" wrapText="1"/>
    </xf>
    <xf numFmtId="0" fontId="56" fillId="0" borderId="15" xfId="0" applyFont="1" applyBorder="1" applyAlignment="1">
      <alignment horizontal="left" wrapText="1"/>
    </xf>
    <xf numFmtId="0" fontId="56" fillId="0" borderId="2" xfId="0" applyFont="1" applyBorder="1" applyAlignment="1">
      <alignment horizontal="left" vertical="top" wrapText="1"/>
    </xf>
    <xf numFmtId="0" fontId="56" fillId="0" borderId="0" xfId="0" applyFont="1" applyAlignment="1">
      <alignment horizontal="left" vertical="top" wrapText="1"/>
    </xf>
    <xf numFmtId="0" fontId="56" fillId="0" borderId="15" xfId="0" applyFont="1" applyBorder="1" applyAlignment="1">
      <alignment horizontal="left" vertical="top" wrapText="1"/>
    </xf>
    <xf numFmtId="0" fontId="58" fillId="14" borderId="26" xfId="0" applyFont="1" applyFill="1" applyBorder="1" applyAlignment="1">
      <alignment horizontal="left" vertical="top" wrapText="1"/>
    </xf>
    <xf numFmtId="0" fontId="58" fillId="14" borderId="29" xfId="0" applyFont="1" applyFill="1" applyBorder="1" applyAlignment="1">
      <alignment horizontal="left" vertical="top" wrapText="1"/>
    </xf>
    <xf numFmtId="0" fontId="58" fillId="14" borderId="25" xfId="0" applyFont="1" applyFill="1" applyBorder="1" applyAlignment="1">
      <alignment horizontal="left" vertical="top" wrapText="1"/>
    </xf>
    <xf numFmtId="0" fontId="58" fillId="14" borderId="26" xfId="0" applyFont="1" applyFill="1" applyBorder="1" applyAlignment="1">
      <alignment horizontal="center" vertical="top" wrapText="1"/>
    </xf>
    <xf numFmtId="0" fontId="58" fillId="14" borderId="29" xfId="0" applyFont="1" applyFill="1" applyBorder="1" applyAlignment="1">
      <alignment horizontal="center" vertical="top" wrapText="1"/>
    </xf>
    <xf numFmtId="0" fontId="58" fillId="14" borderId="25" xfId="0" applyFont="1" applyFill="1" applyBorder="1" applyAlignment="1">
      <alignment horizontal="center" vertical="top" wrapText="1"/>
    </xf>
    <xf numFmtId="0" fontId="58" fillId="14" borderId="2" xfId="0" applyFont="1" applyFill="1" applyBorder="1" applyAlignment="1">
      <alignment horizontal="left" vertical="top" wrapText="1"/>
    </xf>
    <xf numFmtId="0" fontId="58" fillId="14" borderId="0" xfId="0" applyFont="1" applyFill="1" applyAlignment="1">
      <alignment horizontal="left" vertical="top" wrapText="1"/>
    </xf>
    <xf numFmtId="0" fontId="58" fillId="14" borderId="15" xfId="0" applyFont="1" applyFill="1" applyBorder="1" applyAlignment="1">
      <alignment horizontal="left" vertical="top" wrapText="1"/>
    </xf>
    <xf numFmtId="0" fontId="58" fillId="9" borderId="3" xfId="0" applyFont="1" applyFill="1" applyBorder="1" applyAlignment="1">
      <alignment horizontal="center"/>
    </xf>
    <xf numFmtId="0" fontId="58" fillId="9" borderId="9" xfId="0" applyFont="1" applyFill="1" applyBorder="1" applyAlignment="1">
      <alignment horizontal="center"/>
    </xf>
    <xf numFmtId="0" fontId="58" fillId="9" borderId="14" xfId="0" applyFont="1" applyFill="1" applyBorder="1" applyAlignment="1">
      <alignment horizontal="center"/>
    </xf>
    <xf numFmtId="0" fontId="55" fillId="24" borderId="0" xfId="0" applyFont="1" applyFill="1" applyAlignment="1">
      <alignment horizontal="center" wrapText="1"/>
    </xf>
    <xf numFmtId="0" fontId="58" fillId="22" borderId="3" xfId="0" applyFont="1" applyFill="1" applyBorder="1" applyAlignment="1">
      <alignment horizontal="center"/>
    </xf>
    <xf numFmtId="0" fontId="58" fillId="22" borderId="9" xfId="0" applyFont="1" applyFill="1" applyBorder="1" applyAlignment="1">
      <alignment horizontal="center"/>
    </xf>
    <xf numFmtId="0" fontId="58" fillId="22" borderId="14" xfId="0" applyFont="1" applyFill="1" applyBorder="1" applyAlignment="1">
      <alignment horizontal="center"/>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2" borderId="29" xfId="0" applyFont="1" applyFill="1" applyBorder="1" applyAlignment="1">
      <alignment horizontal="left" wrapText="1"/>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1" fillId="19" borderId="26" xfId="0" applyFont="1" applyFill="1" applyBorder="1" applyAlignment="1">
      <alignment horizontal="center"/>
    </xf>
    <xf numFmtId="0" fontId="1" fillId="19" borderId="29" xfId="0" applyFont="1" applyFill="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36" fillId="0" borderId="0" xfId="2" applyFont="1" applyFill="1" applyAlignment="1">
      <alignment wrapText="1"/>
    </xf>
    <xf numFmtId="0" fontId="37" fillId="0" borderId="0" xfId="0" applyFont="1" applyAlignment="1">
      <alignment vertical="top" wrapText="1"/>
    </xf>
    <xf numFmtId="0" fontId="47" fillId="21" borderId="0" xfId="0" applyFont="1" applyFill="1" applyAlignment="1">
      <alignment horizontal="center" wrapText="1"/>
    </xf>
    <xf numFmtId="0" fontId="37" fillId="0" borderId="0" xfId="0" applyFont="1" applyAlignment="1">
      <alignment horizontal="left" wrapText="1"/>
    </xf>
    <xf numFmtId="0" fontId="19" fillId="2" borderId="1" xfId="0" applyFont="1" applyFill="1" applyBorder="1" applyAlignment="1">
      <alignment horizontal="left" vertical="top" wrapText="1"/>
    </xf>
    <xf numFmtId="0" fontId="1" fillId="19" borderId="26" xfId="0" applyFont="1" applyFill="1" applyBorder="1" applyAlignment="1">
      <alignment horizontal="center" wrapText="1"/>
    </xf>
    <xf numFmtId="0" fontId="1" fillId="19" borderId="29" xfId="0" applyFont="1" applyFill="1" applyBorder="1" applyAlignment="1">
      <alignment horizontal="center" wrapText="1"/>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4" fontId="59" fillId="0" borderId="1" xfId="0" applyNumberFormat="1" applyFont="1" applyBorder="1" applyAlignment="1">
      <alignment horizontal="center"/>
    </xf>
    <xf numFmtId="3" fontId="59" fillId="0" borderId="1" xfId="0" applyNumberFormat="1" applyFont="1" applyBorder="1" applyAlignment="1">
      <alignment horizontal="center"/>
    </xf>
    <xf numFmtId="0" fontId="59" fillId="0" borderId="21" xfId="0" applyFont="1" applyBorder="1" applyAlignment="1">
      <alignment horizontal="center" vertical="center"/>
    </xf>
    <xf numFmtId="0" fontId="59" fillId="0" borderId="23" xfId="0" applyFont="1" applyBorder="1" applyAlignment="1">
      <alignment horizontal="center" vertical="center"/>
    </xf>
    <xf numFmtId="0" fontId="59" fillId="0" borderId="21" xfId="0" applyFont="1" applyBorder="1" applyAlignment="1">
      <alignment horizontal="left" vertical="center" wrapText="1"/>
    </xf>
    <xf numFmtId="0" fontId="59" fillId="0" borderId="23" xfId="0" applyFont="1" applyBorder="1" applyAlignment="1">
      <alignment horizontal="left" vertical="center" wrapText="1"/>
    </xf>
    <xf numFmtId="0" fontId="59" fillId="0" borderId="21" xfId="0" applyFont="1" applyBorder="1" applyAlignment="1">
      <alignment horizontal="left" vertical="top" wrapText="1"/>
    </xf>
    <xf numFmtId="0" fontId="59" fillId="0" borderId="23" xfId="0" applyFont="1" applyBorder="1" applyAlignment="1">
      <alignment horizontal="left" vertical="top" wrapText="1"/>
    </xf>
  </cellXfs>
  <cellStyles count="4">
    <cellStyle name="Hyperlink"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81927</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1_IQ_SDG-Impact-too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
          </cell>
          <cell r="BI3" t="str">
            <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IF(ROWS(BA!$L$2:L257)&lt;=B$1,INDEX(BA!$P$2:$P$63,_xlfn.AGGREGATE(15,3,(BA!$L$2:$L$63=Mapping!$A$3)/(BA!$L$2:$L$63=Mapping!$A$3)*ROW(BA!$L$2:$L$247)-ROWS(BA!$L$2),ROWS(BA!$L$2:L257))),"")</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Column1" dataDxfId="191" dataCellStyle="Normal 2"/>
    <tableColumn id="9" xr3:uid="{A1CD917A-6FE8-4A1D-AD64-DF9279113069}" name="Column2" dataDxfId="190" dataCellStyle="Normal 2"/>
    <tableColumn id="10" xr3:uid="{F9603CB0-AC68-4574-BC68-F2542107C4C4}" name="Column3" dataDxfId="189" dataCellStyle="Normal 2"/>
    <tableColumn id="11" xr3:uid="{BD20895D-F78B-453B-8E97-7B7A5A4288A8}" name="Column4" dataDxfId="188" dataCellStyle="Normal 2"/>
    <tableColumn id="12" xr3:uid="{EDE6F944-7F5E-4F29-BC36-CA3C15990C0E}" name="Column5" dataDxfId="187" dataCellStyle="Normal 2"/>
    <tableColumn id="13" xr3:uid="{172831DF-9565-4F9C-857A-9E42809CDB6B}" name="Column6" dataDxfId="186" dataCellStyle="Normal 2"/>
    <tableColumn id="14" xr3:uid="{960835BF-9411-4B70-BBCB-128D334CE994}" name="Column7" dataDxfId="185" dataCellStyle="Normal 2"/>
    <tableColumn id="15" xr3:uid="{20A002E7-0DD2-4178-83CB-D679A5A8C0FA}" name="Column8" dataDxfId="184" dataCellStyle="Normal 2"/>
    <tableColumn id="16" xr3:uid="{22012279-62B4-48B2-9263-4DD0686B1FA4}" name="Column9" dataDxfId="183" dataCellStyle="Normal 2"/>
    <tableColumn id="17" xr3:uid="{5E4EC721-A7E7-48A7-B730-2A63648DB402}" name="Column10" dataDxfId="182" dataCellStyle="Normal 2"/>
    <tableColumn id="18" xr3:uid="{4A8E1210-E06C-457F-964E-83909A513D8F}" name="Column11" dataDxfId="181" dataCellStyle="Normal 2"/>
    <tableColumn id="19" xr3:uid="{EABC9C54-FA82-4964-9B2F-5D2B308558AD}"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IF(ROWS(BA!$L$2:L312)&lt;=B$1,INDEX(BA!$P$2:$P$63,_xlfn.AGGREGATE(15,3,(BA!$L$2:$L$63=Mapping!$A$3)/(BA!$L$2:$L$63=Mapping!$A$3)*ROW(BA!$L$2:$L$247)-ROWS(BA!$L$2),ROWS(BA!$L$2:L312))),"")</calculatedColumnFormula>
    </tableColumn>
    <tableColumn id="3" xr3:uid="{964C1D67-D74D-47C1-B903-5A5049507F62}" name="Indicator" dataDxfId="136" dataCellStyle="Normal 2">
      <calculatedColumnFormula array="1">IF(ROWS(BA!$F$4:F4)&lt;=AB$272,INDEX(BA!$P$2:$P$547,_xlfn.AGGREGATE(15,3,(BA!$F$2:$F$547=Mapping!$AA$274)/(BA!$F$2:$F$547=Mapping!$AA$274)*ROW(BA!$F$2:$F$547)-ROWS(BA!$F$2),ROWS(BA!$F$2:F2))),"")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IFERROR(INDEX(BA!$L$2:$L$1001,MATCH($AB274,BA!$P$2:$P$1001,0)),"")</calculatedColumnFormula>
    </tableColumn>
    <tableColumn id="5" xr3:uid="{FA595E8E-5490-4807-8A64-F2AFB890E331}" name="SDG" dataDxfId="134" dataCellStyle="Normal 2">
      <calculatedColumnFormula>INDEX(BA!$M$2:$M$1001,MATCH($AB274,BA!$P$2:$P$1001,0))</calculatedColumnFormula>
    </tableColumn>
    <tableColumn id="6" xr3:uid="{D411F278-9217-460A-B3D8-A8B37464E25F}" name="Impact indicator" dataDxfId="133" dataCellStyle="Normal 2">
      <calculatedColumnFormula>INDEX(BA!$O$2:$O$1001,MATCH($AB274,BA!$P$2:$P$1001,0))</calculatedColumnFormula>
    </tableColumn>
    <tableColumn id="7" xr3:uid="{596EFDDD-FD55-452B-8366-05DDA92714ED}" name="SDG_Target" dataDxfId="132" dataCellStyle="Normal 2">
      <calculatedColumnFormula>INDEX(BA!$N$2:$N$1001,MATCH($AB274,BA!$P$2:$P$1001,0))</calculatedColumnFormula>
    </tableColumn>
    <tableColumn id="8" xr3:uid="{28609CD5-468C-4287-89BA-B29BD01A1C98}" name="SDG_Indicator " dataDxfId="131" dataCellStyle="Normal 2"/>
    <tableColumn id="9" xr3:uid="{49E58576-11DF-444B-A6B2-FE6A90D68A72}" name="Indicator2" dataDxfId="130" dataCellStyle="Normal 2"/>
    <tableColumn id="10" xr3:uid="{862597D9-FDA0-4B82-8863-3A42C2916434}" name="Indicator_description " dataDxfId="129" dataCellStyle="Normal 2"/>
    <tableColumn id="11" xr3:uid="{B9144967-0FC1-4D8F-8114-A15F381E54DB}" name="Assessment_method" dataDxfId="128" dataCellStyle="Normal 2"/>
    <tableColumn id="12" xr3:uid="{D7F29B39-0364-4D47-B764-9C3685803A07}" name="Data disaggregation" dataDxfId="127" dataCellStyle="Normal 2"/>
    <tableColumn id="13" xr3:uid="{EA89DFA4-38B3-4D42-B4EB-FC1FAF3720F1}" name="Example_methods" dataDxfId="126" dataCellStyle="Normal 2"/>
    <tableColumn id="14" xr3:uid="{4A1F74DB-09AF-40CE-8B20-497DF990324F}" name="Monitoring_frequency" dataDxfId="125" dataCellStyle="Normal 2"/>
    <tableColumn id="15" xr3:uid="{181A3C6D-6C8B-4284-A1CE-F99FC93F16B0}" name="Guidance" dataDxfId="124" dataCellStyle="Normal 2"/>
    <tableColumn id="16" xr3:uid="{360DFAF2-2EE1-441D-A8AD-20B75527890B}" name="References" dataDxfId="123" dataCellStyle="Normal 2"/>
    <tableColumn id="17" xr3:uid="{898DC05E-E0D4-492E-BA12-F84DB2210DDB}" name="Column4" dataDxfId="122" dataCellStyle="Normal 2"/>
    <tableColumn id="18" xr3:uid="{EF39A3DC-C4BC-440F-BA0F-975029611199}" name="Column5" dataDxfId="121" dataCellStyle="Normal 2"/>
    <tableColumn id="19" xr3:uid="{5DC860CA-498C-4973-8AFB-F02B65C48B22}"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IF(ROWS($AD$273:AD273)&lt;=AX$272,INDEX($AB$273:$AB$321,_xlfn.AGGREGATE(15,3,($AD$273:$AD$321=Mapping!$AX$273)/($AD$273:$AD$321=Mapping!$AX$273)*ROW($AD$2:$AD$50)-ROWS($AD$273),ROWS($AD273:AD$273))),"")</calculatedColumnFormula>
    </tableColumn>
    <tableColumn id="2" xr3:uid="{DB7F9010-862D-47D6-90AF-8DB788FE2A96}" name="2. Zero Hunger" dataDxfId="116" dataCellStyle="Normal 2">
      <calculatedColumnFormula array="1">IF(ROWS($AD$273:AE273)&lt;=AY$272,INDEX($AB$273:$AB$321,_xlfn.AGGREGATE(15,3,($AD$273:$AD$321=Mapping!$AY$273)/($AD$273:$AD$321=Mapping!$AY$273)*ROW($AD$2:$AD$50)-ROWS($AD$273),ROWS($AD273:AE$273))),"")</calculatedColumnFormula>
    </tableColumn>
    <tableColumn id="3" xr3:uid="{3F1CDEAF-2504-49F7-8723-E480C13AD0D5}"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1C4425E7-DC56-4FA2-BBC7-E860D5224ED8}"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C81A6E86-D934-4D77-8FB5-1A0DA083C9C6}" name="5. Gender Equality " dataDxfId="113" dataCellStyle="Normal 2">
      <calculatedColumnFormula array="1">IF(ROWS($AD$273:AH273)&lt;=BB$272,INDEX($AB$273:$AB$321,_xlfn.AGGREGATE(15,3,($AD$273:$AD$321=Mapping!$BB$273)/($AD$273:$AD$321=Mapping!$BB$273)*ROW($AD$2:$AD$50)-ROWS($AD$273),ROWS($AD273:AH$273))),"")</calculatedColumnFormula>
    </tableColumn>
    <tableColumn id="6" xr3:uid="{6DAE7D50-DCA7-475F-9142-62320962A884}"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CFF6F267-4B16-4D93-B831-A830163E4D8F}"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E285E745-862D-4739-90CD-88F4A8BB2F5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4E794699-2BC9-406F-A017-03C61E5DE152}"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4EA8BA5A-1F3B-44AB-A579-547F83519CF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409DD8DC-514E-4AF0-A1E8-C985B5591952}"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FA69B905-F9B3-4226-975D-3D4A8FC05D61}"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315540AC-BC48-4208-8EAF-5AB4C1A7A81D}" name="13. Climate action" dataDxfId="105" dataCellStyle="Normal 2">
      <calculatedColumnFormula array="1">IF(ROWS($AD$273:AP273)&lt;=BJ$272,INDEX($AB$273:$AB$321,_xlfn.AGGREGATE(15,3,($AD$273:$AD$321=Mapping!$BJ$273)/($AD$273:$AD$321=Mapping!$BJ$273)*ROW($AD$2:$AD$50)-ROWS($AD$273),ROWS($AD273:AP$273))),"")</calculatedColumnFormula>
    </tableColumn>
    <tableColumn id="14" xr3:uid="{D7B0A669-353E-4CCD-9453-E5724ACE0CD4}"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8F642144-FF18-4916-B8F5-BEF0239615B6}" name="15. Life on land" dataDxfId="103" dataCellStyle="Normal 2">
      <calculatedColumnFormula array="1">IF(ROWS($AD$273:AR273)&lt;=BL$272,INDEX($AB$273:$AB$321,_xlfn.AGGREGATE(15,3,($AD$273:$AD$321=Mapping!$BL$273)/($AD$273:$AD$321=Mapping!$BL$273)*ROW($AD$2:$AD$50)-ROWS($AD$273),ROWS($AD273:AR$273))),"")</calculatedColumnFormula>
    </tableColumn>
    <tableColumn id="16" xr3:uid="{F9A359BE-2C6F-48F2-8E6F-53E91BC37085}"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35066B70-CB84-485B-A038-7FC696969723}"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DBBD5A53-4656-4B66-AA9E-42AD7FFFA921}"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E2BBFD21-1B5A-42CE-ACA2-B61036175B5C}" name="Air quality" dataDxfId="95" dataCellStyle="Normal 2">
      <calculatedColumnFormula array="1">IF(ROWS($AC$273:AE273)&lt;=D$272,INDEX($AB$273:$AB$310,_xlfn.AGGREGATE(15,3,($AC$273:$AC$310=Mapping!$D$273)/($AC$273:$AC$310=Mapping!$D$273)*ROW($AC$2:$AC$50)-ROWS($AC$273),ROWS($AC$273:AE273))),"")</calculatedColumnFormula>
    </tableColumn>
    <tableColumn id="5" xr3:uid="{EC183057-0603-4652-BDBA-C18F9287D566}"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B11D7904-082E-4865-B0BC-9BC6753E73A9}" name="Soil quality" dataDxfId="93" dataCellStyle="Normal 2">
      <calculatedColumnFormula array="1">IF(ROWS($AC$273:AG273)&lt;=F$272,INDEX($AB$273:$AB$310,_xlfn.AGGREGATE(15,3,($AC$273:$AC$310=Mapping!$F$273)/($AC$273:$AC$310=Mapping!$F$273)*ROW($AC$2:$AC$50)-ROWS($AC$273),ROWS($AC$273:AG273))),"")</calculatedColumnFormula>
    </tableColumn>
    <tableColumn id="7" xr3:uid="{C8D124B8-C543-4470-97B6-D137C533A57E}" name="Waste" dataDxfId="92" dataCellStyle="Normal 2">
      <calculatedColumnFormula array="1">IF(ROWS($AC$273:AH273)&lt;=G$272,INDEX($AB$273:$AB$310,_xlfn.AGGREGATE(15,3,($AC$273:$AC$310=Mapping!$G$273)/($AC$273:$AC$310=Mapping!$G$273)*ROW($AC$2:$AC$50)-ROWS($AC$273),ROWS($AC$273:AH273))),"")</calculatedColumnFormula>
    </tableColumn>
    <tableColumn id="8" xr3:uid="{5E39E7C0-78AF-42EC-928B-89EE99A325ED}"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8BE0A9DC-45A0-4156-9297-DFC724451086}" name="Health &amp; safety" dataDxfId="90" dataCellStyle="Normal 2">
      <calculatedColumnFormula array="1">IF(ROWS($AC$273:AJ273)&lt;=I$272,INDEX($AB$273:$AB$310,_xlfn.AGGREGATE(15,3,($AC$273:$AC$310=Mapping!$I$273)/($AC$273:$AC$310=Mapping!$I$273)*ROW($AC$2:$AC$50)-ROWS($AC$273),ROWS($AC$273:AJ273))),"")</calculatedColumnFormula>
    </tableColumn>
    <tableColumn id="9" xr3:uid="{5A293AC4-08A4-4AFD-9CF9-5ED96404E796}" name="Employment" dataDxfId="89" dataCellStyle="Normal 2">
      <calculatedColumnFormula array="1">IF(ROWS($AC$273:AK273)&lt;=J$272,INDEX($AB$273:$AB$310,_xlfn.AGGREGATE(15,3,($AC$273:$AC$310=Mapping!$J$273)/($AC$273:$AC$310=Mapping!$J$273)*ROW($AC$2:$AC$50)-ROWS($AC$273),ROWS($AC$273:AK273))),"")</calculatedColumnFormula>
    </tableColumn>
    <tableColumn id="11" xr3:uid="{ECDEE86F-D18E-4A50-8732-E6F5253C0DE9}" name="Livelihood" dataDxfId="88" dataCellStyle="Normal 2">
      <calculatedColumnFormula array="1">IF(ROWS($AC$273:AL273)&lt;=K$272,INDEX($AB$273:$AB$310,_xlfn.AGGREGATE(15,3,($AC$273:$AC$310=Mapping!$K$273)/($AC$273:$AC$310=Mapping!$K$273)*ROW($AC$2:$AC$50)-ROWS($AC$273),ROWS($AC$273:AL273))),"")</calculatedColumnFormula>
    </tableColumn>
    <tableColumn id="12" xr3:uid="{808B3EE6-52BD-4F30-8D48-431EF327F642}" name="Gender" dataDxfId="87" dataCellStyle="Normal 2">
      <calculatedColumnFormula array="1">IF(ROWS($AC$273:AM273)&lt;=L$272,INDEX($AB$273:$AB$310,_xlfn.AGGREGATE(15,3,($AC$273:$AC$310=Mapping!$L$273)/($AC$273:$AC$310=Mapping!$L$273)*ROW($AC$2:$AC$50)-ROWS($AC$273),ROWS($AC$273:AM273))),"")</calculatedColumnFormula>
    </tableColumn>
    <tableColumn id="13" xr3:uid="{F579C03E-3083-4CB9-B7DB-55266BE9DB3F}"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5872669D-7353-4904-B83F-FD846AF23FFE}"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B46C99DF-477C-43F6-931C-D94C97187F98}"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A8D026B9-38D1-455D-990B-60E1FC74AED2}" name="Food security" dataDxfId="83" dataCellStyle="Normal 2">
      <calculatedColumnFormula array="1">IF(ROWS($AC$273:AQ273)&lt;=P$272,INDEX($AB$273:$AB$310,_xlfn.AGGREGATE(15,3,($AC$273:$AC$310=Mapping!$P$273)/($AC$273:$AC$310=Mapping!$P$273)*ROW($AC$2:$AC$50)-ROWS($AC$273),ROWS($AC$273:AQ273))),"")</calculatedColumnFormula>
    </tableColumn>
    <tableColumn id="17" xr3:uid="{F31F59D6-689C-4802-9EB4-852DF20258FC}" name="Technology transfer" dataDxfId="82" dataCellStyle="Normal 2">
      <calculatedColumnFormula array="1">IF(ROWS($AC$273:AR273)&lt;=Q$272,INDEX($AB$273:$AB$310,_xlfn.AGGREGATE(15,3,($AC$273:$AC$310=Mapping!$Q$273)/($AC$273:$AC$310=Mapping!$Q$273)*ROW($AC$2:$AC$50)-ROWS($AC$273),ROWS($AC$273:AR273))),"")</calculatedColumnFormula>
    </tableColumn>
    <tableColumn id="19" xr3:uid="{10B32491-9F84-43B2-8D42-57F19A8C9772}" name="Capacity building" dataDxfId="81" dataCellStyle="Normal 2">
      <calculatedColumnFormula array="1">IF(ROWS($AC$273:AS273)&lt;=R$272,INDEX($AB$273:$AB$310,_xlfn.AGGREGATE(15,3,($AC$273:$AC$310=Mapping!$R$273)/($AC$273:$AC$310=Mapping!$R$273)*ROW($AC$2:$AC$50)-ROWS($AC$273),ROWS($AC$273:AS273))),"")</calculatedColumnFormula>
    </tableColumn>
    <tableColumn id="20" xr3:uid="{18E4BA25-9E7D-466F-B5CC-CBCD44EAB5A4}"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IF(ROWS(BA!$L$2:L374)&lt;=B$1,INDEX(BA!$P$2:$P$63,_xlfn.AGGREGATE(15,3,(BA!$L$2:$L$63=Mapping!$A$3)/(BA!$L$2:$L$63=Mapping!$A$3)*ROW(BA!$L$2:$L$247)-ROWS(BA!$L$2),ROWS(BA!$L$2:L374))),"")</calculatedColumnFormula>
    </tableColumn>
    <tableColumn id="3" xr3:uid="{57A564B8-0F8F-4150-90AB-0A3807462D44}" name="Indicator" dataDxfId="76" dataCellStyle="Normal 2">
      <calculatedColumnFormula array="1">IF(ROWS(BA!$G$4:G4)&lt;=AB$334,INDEX(BA!$P$2:$P$547,_xlfn.AGGREGATE(15,3,(BA!$G$2:$G$547=Mapping!$AA$336)/(BA!$G$2:$G$547=Mapping!$AA$336)*ROW(BA!$G$2:$G$547)-ROWS(BA!$G$2),ROWS(BA!$G$2:G2))),"")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IFERROR(INDEX(BA!$L$4:$L$1001,MATCH($AB336,BA!$P$4:$P$1001,0)),"")</calculatedColumnFormula>
    </tableColumn>
    <tableColumn id="5" xr3:uid="{23D7C621-475B-48A3-9D2E-8DC24297D0B0}" name="SDG" dataDxfId="74" dataCellStyle="Normal 2">
      <calculatedColumnFormula>INDEX(BA!$M$4:$M$1001,MATCH($AB336,BA!$P$4:$P$1001,0))</calculatedColumnFormula>
    </tableColumn>
    <tableColumn id="6" xr3:uid="{B650AA2E-A3E8-4684-B4C2-96E3DAF51AE8}" name="Impact indicator" dataDxfId="73" dataCellStyle="Normal 2">
      <calculatedColumnFormula>INDEX(BA!$O$4:$O$1001,MATCH($AB336,BA!$P$4:$P$1001,0))</calculatedColumnFormula>
    </tableColumn>
    <tableColumn id="7" xr3:uid="{360359D5-8EC2-4A7D-B13D-BCD99A6C8838}" name="SDG_Target" dataDxfId="72" dataCellStyle="Normal 2">
      <calculatedColumnFormula>INDEX(BA!$N$4:$N$1001,MATCH($AB336,BA!$P$4:$P$1001,0))</calculatedColumnFormula>
    </tableColumn>
    <tableColumn id="8" xr3:uid="{B5450151-8598-4251-94AB-756AB18561E1}" name="SDG_Indicator " dataDxfId="71" dataCellStyle="Normal 2"/>
    <tableColumn id="9" xr3:uid="{C01C5BA5-2965-4A27-AEE3-885B14C71D0E}" name="Indicator2" dataDxfId="70" dataCellStyle="Normal 2"/>
    <tableColumn id="10" xr3:uid="{3CB43763-6998-469E-B55A-79077EF37CB4}" name="Indicator_description " dataDxfId="69" dataCellStyle="Normal 2"/>
    <tableColumn id="11" xr3:uid="{C50715C9-041C-43DC-A6A1-168942F50B7F}" name="Assessment_method" dataDxfId="68" dataCellStyle="Normal 2"/>
    <tableColumn id="12" xr3:uid="{82A2CFC1-93ED-4F0A-91FB-541AA5124020}" name="Data disaggregation" dataDxfId="67" dataCellStyle="Normal 2"/>
    <tableColumn id="13" xr3:uid="{6D1D16BA-7864-40EC-B76C-00AAA6EC10E1}" name="Example_methods" dataDxfId="66" dataCellStyle="Normal 2"/>
    <tableColumn id="14" xr3:uid="{4EB53AF9-D94B-4FE6-82F0-EC7E1DB848BC}" name="Monitoring_frequency" dataDxfId="65" dataCellStyle="Normal 2"/>
    <tableColumn id="15" xr3:uid="{8A3F2028-EC54-4519-AB99-FFA90C37C375}" name="Guidance" dataDxfId="64" dataCellStyle="Normal 2"/>
    <tableColumn id="16" xr3:uid="{2F17C16C-4939-4485-84DD-0847A7030B59}" name="References" dataDxfId="63" dataCellStyle="Normal 2"/>
    <tableColumn id="17" xr3:uid="{2598A2AA-9F70-4B00-8BBD-9C84B8E7405C}" name="Column4" dataDxfId="62" dataCellStyle="Normal 2"/>
    <tableColumn id="18" xr3:uid="{36026463-9E2F-41B0-9E8F-0C790B127CC4}" name="Column5" dataDxfId="61" dataCellStyle="Normal 2"/>
    <tableColumn id="19" xr3:uid="{719556F6-BC1E-4E1E-86EA-FC83D5E81CDE}"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IF(ROWS($AD$335:AD335)&lt;=AX$334,INDEX($AB$335:$AB$386,_xlfn.AGGREGATE(15,3,($AD$335:$AD$386=Mapping!$AX$335)/($AD$335:$AD$386=Mapping!$AX$335)*ROW($AD$2:$AD$50)-ROWS($AD$335),ROWS($AD$335:AD335))),"")</calculatedColumnFormula>
    </tableColumn>
    <tableColumn id="2" xr3:uid="{756AB1A8-D1CC-431F-972B-2A0E8DF96E28}" name="2. Zero Hunger" dataDxfId="56" dataCellStyle="Normal 2">
      <calculatedColumnFormula array="1">IF(ROWS($AD$335:AE335)&lt;=AY$334,INDEX($AB$335:$AB$386,_xlfn.AGGREGATE(15,3,($AD$335:$AD$386=Mapping!$AY$335)/($AD$335:$AD$386=Mapping!$AY$335)*ROW($AD$2:$AD$50)-ROWS($AD$335),ROWS($AD$335:AE335))),"")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IF(ROWS($AD$335:AG335)&lt;=BA$334,INDEX($AB$335:$AB$386,_xlfn.AGGREGATE(15,3,($AD$335:$AD$386=Mapping!$BA$335)/($AD$335:$AD$386=Mapping!$BA$335)*ROW($AD$2:$AD$50)-ROWS($AD$335),ROWS($AD$335:AG335))),"")</calculatedColumnFormula>
    </tableColumn>
    <tableColumn id="5" xr3:uid="{F24F2B25-EEAD-4250-B24A-B9C06A22B9C4}" name="5. Gender Equality " dataDxfId="53" dataCellStyle="Normal 2">
      <calculatedColumnFormula array="1">IF(ROWS($AD$335:AH335)&lt;=BB$334,INDEX($AB$335:$AB$386,_xlfn.AGGREGATE(15,3,($AD$335:$AD$386=Mapping!$BB$335)/($AD$335:$AD$386=Mapping!$BB$335)*ROW($AD$2:$AD$50)-ROWS($AD$335),ROWS($AD$335:AH335))),"")</calculatedColumnFormula>
    </tableColumn>
    <tableColumn id="6" xr3:uid="{DFD4490A-750F-46A3-B075-C2FCA8D0A5E9}"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A269D06F-3377-44B9-9324-D7223FBA4C5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47B0B0BF-91E4-46D1-AA25-A44733B4F5EE}"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D1850394-EFDE-46E6-B370-1B329BD20962}"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D01755B8-8AB6-49C7-98A4-1DFA8010CDF2}"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2A86A4DD-3CFC-4E27-9CBF-42606EA3AE89}"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24BCC24A-D9F9-4D93-A030-FCE673A79C17}"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C07774B-AC24-40B0-887E-855BD96171C0}" name="13. Climate action" dataDxfId="45" dataCellStyle="Normal 2">
      <calculatedColumnFormula array="1">IF(ROWS($AD$335:AP335)&lt;=BJ$334,INDEX($AB$335:$AB$386,_xlfn.AGGREGATE(15,3,($AD$335:$AD$386=Mapping!$BJ$335)/($AD$335:$AD$386=Mapping!$BJ$335)*ROW($AD$2:$AD$50)-ROWS($AD$335),ROWS($AD$335:AP335))),"")</calculatedColumnFormula>
    </tableColumn>
    <tableColumn id="14" xr3:uid="{41DE0257-A425-4657-93C4-FD8DBE386C58}"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6E8E2866-FFBC-4333-B2B0-63701A8CD92F}" name="15. Life on land" dataDxfId="43" dataCellStyle="Normal 2">
      <calculatedColumnFormula array="1">IF(ROWS($AD$335:AR335)&lt;=BL$334,INDEX($AB$335:$AB$386,_xlfn.AGGREGATE(15,3,($AD$335:$AD$386=Mapping!$BL$335)/($AD$335:$AD$386=Mapping!$BL$335)*ROW($AD$2:$AD$50)-ROWS($AD$335),ROWS($AD$335:AR335))),"")</calculatedColumnFormula>
    </tableColumn>
    <tableColumn id="16" xr3:uid="{1C6D694B-B00A-48B2-844B-1B2FE591FBB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1B420489-2A5F-463A-BEFB-6F4141FD24D5}"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59305C71-83FE-46F9-BD7A-FF75223518CC}"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2B5C13C7-5BB7-470A-BE5C-6DF41DE60B82}" name="Air quality" dataDxfId="35" dataCellStyle="Normal 2">
      <calculatedColumnFormula array="1">IF(ROWS($AC$335:AE335)&lt;=D$334,INDEX($AB$335:$AB$386,_xlfn.AGGREGATE(15,3,($AC$335:$AC$386=Mapping!$D$335)/($AC$335:$AC$386=Mapping!$D$335)*ROW($AC$2:$AC$50)-ROWS($AC$335),ROWS($AC$335:AE335))),"")</calculatedColumnFormula>
    </tableColumn>
    <tableColumn id="5" xr3:uid="{B4EB1812-2C22-4018-B16D-856607848484}"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842B2EE4-34C4-4859-9010-5614E4B29CEA}" name="Soil quality" dataDxfId="33" dataCellStyle="Normal 2">
      <calculatedColumnFormula array="1">IF(ROWS($AC$335:AG335)&lt;=F$334,INDEX($AB$335:$AB$386,_xlfn.AGGREGATE(15,3,($AC$335:$AC$386=Mapping!$F$335)/($AC$335:$AC$386=Mapping!$F$335)*ROW($AC$2:$AC$50)-ROWS($AC$335),ROWS($AC$335:AG335))),"")</calculatedColumnFormula>
    </tableColumn>
    <tableColumn id="7" xr3:uid="{AFA0AD0E-820E-4235-A55E-934B58A641BC}" name="Waste" dataDxfId="32" dataCellStyle="Normal 2">
      <calculatedColumnFormula array="1">IF(ROWS($AC$335:AH335)&lt;=G$334,INDEX($AB$335:$AB$386,_xlfn.AGGREGATE(15,3,($AC$335:$AC$386=Mapping!$G$335)/($AC$335:$AC$386=Mapping!$G$335)*ROW($AC$2:$AC$50)-ROWS($AC$335),ROWS($AC$335:AH335))),"")</calculatedColumnFormula>
    </tableColumn>
    <tableColumn id="8" xr3:uid="{AFFB5B12-5815-48D2-AAE5-451EECEBBC5D}"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3BE1DB4F-DFB8-4C4F-8911-FBEDACD28770}" name="Health &amp; safety" dataDxfId="30" dataCellStyle="Normal 2">
      <calculatedColumnFormula array="1">IF(ROWS($AC$335:AJ335)&lt;=I$334,INDEX($AB$335:$AB$386,_xlfn.AGGREGATE(15,3,($AC$335:$AC$386=Mapping!$I$335)/($AC$335:$AC$386=Mapping!$I$335)*ROW($AC$2:$AC$50)-ROWS($AC$335),ROWS($AC$335:AJ335))),"")</calculatedColumnFormula>
    </tableColumn>
    <tableColumn id="9" xr3:uid="{63132C40-E9D6-4816-9A8A-4AC706BF3E0F}" name="Employment" dataDxfId="29" dataCellStyle="Normal 2">
      <calculatedColumnFormula array="1">IF(ROWS($AC$335:AK335)&lt;=J$334,INDEX($AB$335:$AB$386,_xlfn.AGGREGATE(15,3,($AC$335:$AC$386=Mapping!$J$335)/($AC$335:$AC$386=Mapping!$J$335)*ROW($AC$2:$AC$50)-ROWS($AC$335),ROWS($AC$335:AK335))),"")</calculatedColumnFormula>
    </tableColumn>
    <tableColumn id="11" xr3:uid="{CC123591-C90F-4C78-AF9E-6E65B6A056E5}" name="Livelihood" dataDxfId="28" dataCellStyle="Normal 2">
      <calculatedColumnFormula array="1">IF(ROWS($AC$335:AL335)&lt;=K$334,INDEX($AB$335:$AB$386,_xlfn.AGGREGATE(15,3,($AC$335:$AC$386=Mapping!$K$335)/($AC$335:$AC$386=Mapping!$K$335)*ROW($AC$2:$AC$50)-ROWS($AC$335),ROWS($AC$335:AL335))),"")</calculatedColumnFormula>
    </tableColumn>
    <tableColumn id="12" xr3:uid="{5B0A4437-462A-4B14-B134-E05E10AAA297}" name="Gender" dataDxfId="27" dataCellStyle="Normal 2">
      <calculatedColumnFormula array="1">IF(ROWS($AC$335:AM335)&lt;=L$334,INDEX($AB$335:$AB$386,_xlfn.AGGREGATE(15,3,($AC$335:$AC$386=Mapping!$L$335)/($AC$335:$AC$386=Mapping!$L$335)*ROW($AC$2:$AC$50)-ROWS($AC$335),ROWS($AC$335:AM335))),"")</calculatedColumnFormula>
    </tableColumn>
    <tableColumn id="13" xr3:uid="{810FE3E7-B638-4DB7-80A6-210700BD492B}"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47FA114F-E418-4D3C-80A4-91F63A1E76BC}"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67B03116-728F-45E8-984A-1641D57D872F}"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7B15BDEF-2E80-4D2D-9EA3-69A291D2F961}" name="Food security" dataDxfId="23" dataCellStyle="Normal 2">
      <calculatedColumnFormula array="1">IF(ROWS($AC$335:AQ335)&lt;=P$334,INDEX($AB$335:$AB$386,_xlfn.AGGREGATE(15,3,($AC$335:$AC$386=Mapping!$P$335)/($AC$335:$AC$386=Mapping!$P$335)*ROW($AC$2:$AC$50)-ROWS($AC$335),ROWS($AC$335:AQ335))),"")</calculatedColumnFormula>
    </tableColumn>
    <tableColumn id="17" xr3:uid="{D3682151-D0D7-47D5-BA19-556E9CDAE187}" name="Technology transfer" dataDxfId="22" dataCellStyle="Normal 2">
      <calculatedColumnFormula array="1">IF(ROWS($AC$335:AR335)&lt;=Q$334,INDEX($AB$335:$AB$386,_xlfn.AGGREGATE(15,3,($AC$335:$AC$386=Mapping!$Q$335)/($AC$335:$AC$386=Mapping!$Q$335)*ROW($AC$2:$AC$50)-ROWS($AC$335),ROWS($AC$335:AR335))),"")</calculatedColumnFormula>
    </tableColumn>
    <tableColumn id="19" xr3:uid="{07BF6DBD-8CA5-4907-A09C-1189F961C27F}" name="Capacity building" dataDxfId="21" dataCellStyle="Normal 2">
      <calculatedColumnFormula array="1">IF(ROWS($AC$335:AS335)&lt;=R$334,INDEX($AB$335:$AB$386,_xlfn.AGGREGATE(15,3,($AC$335:$AC$386=Mapping!$R$335)/($AC$335:$AC$386=Mapping!$R$335)*ROW($AC$2:$AC$50)-ROWS($AC$335),ROWS($AC$335:AS335))),"")</calculatedColumnFormula>
    </tableColumn>
    <tableColumn id="20" xr3:uid="{003102CA-CFD6-4E0E-97A2-FB35D60316FF}"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IF(ROWS(BA!$L$2:L2)&lt;=B$1,INDEX(BA!$P$2:$P$63,_xlfn.AGGREGATE(15,3,(BA!$L$2:$L$63=Mapping!$A$3)/(BA!$L$2:$L$63=Mapping!$A$3)*ROW(BA!$L$2:$L$247)-ROWS(BA!$L$2),ROWS(BA!$L$2:L2))),"")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IF(ROWS(BA!$L$2:L93)&lt;=B$1,INDEX(BA!$P$2:$P$63,_xlfn.AGGREGATE(15,3,(BA!$L$2:$L$63=Mapping!$A$3)/(BA!$L$2:$L$63=Mapping!$A$3)*ROW(BA!$L$2:$L$247)-ROWS(BA!$L$2),ROWS(BA!$L$2:L93))),"")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IF(ROWS(BA!$L$2:L151)&lt;=B$1,INDEX(BA!$P$2:$P$63,_xlfn.AGGREGATE(15,3,(BA!$L$2:$L$63=Mapping!$A$3)/(BA!$L$2:$L$63=Mapping!$A$3)*ROW(BA!$L$2:$L$247)-ROWS(BA!$L$2),ROWS(BA!$L$2:L151))),"")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tableColumn id="9" xr3:uid="{A2235C2A-32B7-4350-B609-9F6833016CFE}" name="Indicator2" dataDxfId="329" dataCellStyle="Normal 2"/>
    <tableColumn id="10" xr3:uid="{7B643930-B335-4FBB-86A1-4D1E249C1818}" name="Indicator_description " dataDxfId="328" dataCellStyle="Normal 2"/>
    <tableColumn id="11" xr3:uid="{B1CFE621-A561-4149-8F5A-CDA965A52D1A}" name="Assessment_method" dataDxfId="327" dataCellStyle="Normal 2"/>
    <tableColumn id="12" xr3:uid="{23A72E2E-E083-4E44-AAAB-194D7CE209C1}" name="Data disaggregation" dataDxfId="326" dataCellStyle="Normal 2"/>
    <tableColumn id="13" xr3:uid="{347C8A5D-DDF9-4DEB-A3B8-C8B15CFAEC4B}" name="Example_methods" dataDxfId="325" dataCellStyle="Normal 2"/>
    <tableColumn id="14" xr3:uid="{AD2919FC-87D9-4D15-8157-3F02C8B8E2AE}" name="Monitoring_frequency" dataDxfId="324" dataCellStyle="Normal 2"/>
    <tableColumn id="15" xr3:uid="{DA9A20E6-59B0-4702-93CE-3744CDE47502}" name="Guidance" dataDxfId="323" dataCellStyle="Normal 2"/>
    <tableColumn id="16" xr3:uid="{920A37DC-5FD1-449C-AF0E-9653DA2E7AF2}" name="References" dataDxfId="322" dataCellStyle="Normal 2"/>
    <tableColumn id="17" xr3:uid="{A9E5B448-2188-4B72-830C-117B459AF29B}" name="Column4" dataDxfId="321" dataCellStyle="Normal 2"/>
    <tableColumn id="18" xr3:uid="{D1CA3CA1-16FD-4EFB-A908-606566A6B3D5}" name="Column5" dataDxfId="320" dataCellStyle="Normal 2"/>
    <tableColumn id="19" xr3:uid="{A1CA68CE-3B0A-4639-8BAA-98F989422389}"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IF(ROWS(BA!$L$2:L205)&lt;=B$1,INDEX(BA!$P$2:$P$63,_xlfn.AGGREGATE(15,3,(BA!$L$2:$L$63=Mapping!$A$3)/(BA!$L$2:$L$63=Mapping!$A$3)*ROW(BA!$L$2:$L$247)-ROWS(BA!$L$2),ROWS(BA!$L$2:L205))),"")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Column1" dataDxfId="251" dataCellStyle="Normal 2"/>
    <tableColumn id="9" xr3:uid="{C54EEECE-A83D-4303-88D9-E8AB4DC83650}" name="Column2" dataDxfId="250" dataCellStyle="Normal 2"/>
    <tableColumn id="10" xr3:uid="{56F86B9B-B0CE-4107-89AA-11D19C350077}" name="Column3" dataDxfId="249" dataCellStyle="Normal 2"/>
    <tableColumn id="11" xr3:uid="{F5F339C4-A0FC-481C-9C5C-B85FF6A37D3A}" name="Column4" dataDxfId="248" dataCellStyle="Normal 2"/>
    <tableColumn id="12" xr3:uid="{12CE5098-C0A5-47F7-AC50-C37CE62E4CAF}" name="Column5" dataDxfId="247" dataCellStyle="Normal 2"/>
    <tableColumn id="13" xr3:uid="{6BD3B595-3205-47E5-924F-3FF11EBB6EFD}" name="Column6" dataDxfId="246" dataCellStyle="Normal 2"/>
    <tableColumn id="14" xr3:uid="{FE4DC9D5-07C0-4C8F-A999-05FB79B88973}" name="Column7" dataDxfId="245" dataCellStyle="Normal 2"/>
    <tableColumn id="15" xr3:uid="{5A73518F-7CEE-4AF0-8A54-93907204B0CA}" name="Column8" dataDxfId="244" dataCellStyle="Normal 2"/>
    <tableColumn id="16" xr3:uid="{8FD3590D-A9F2-4C68-A582-D1063DB453E5}" name="Column9" dataDxfId="243" dataCellStyle="Normal 2"/>
    <tableColumn id="17" xr3:uid="{54B7788D-4697-45C0-8F19-DDCC78BB1010}" name="Column10" dataDxfId="242" dataCellStyle="Normal 2"/>
    <tableColumn id="18" xr3:uid="{C8EE0C9B-4A84-4AE5-AC6B-53F105F9F1F0}" name="Column11" dataDxfId="241" dataCellStyle="Normal 2"/>
    <tableColumn id="19" xr3:uid="{049362FC-130A-4C37-BF31-A9B73C3FD2AD}"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84EE-2AB8-3942-AC86-939B25C7B97B}">
  <dimension ref="A1:H34"/>
  <sheetViews>
    <sheetView topLeftCell="A15" zoomScale="110" zoomScaleNormal="110" workbookViewId="0"/>
  </sheetViews>
  <sheetFormatPr defaultColWidth="10.42578125" defaultRowHeight="15"/>
  <cols>
    <col min="1" max="1" width="1.7109375" style="161" customWidth="1"/>
    <col min="2" max="2" width="14.28515625" style="219" customWidth="1"/>
    <col min="3" max="3" width="75.42578125" style="161" customWidth="1"/>
    <col min="4" max="4" width="1.28515625" style="161" customWidth="1"/>
    <col min="5" max="6" width="1.7109375" style="161" customWidth="1"/>
    <col min="7" max="7" width="59" style="161" customWidth="1"/>
    <col min="8" max="8" width="30.28515625" style="161" customWidth="1"/>
    <col min="9" max="10" width="10.42578125" style="161"/>
    <col min="11" max="11" width="29.140625" style="161" customWidth="1"/>
    <col min="12" max="16384" width="10.42578125" style="161"/>
  </cols>
  <sheetData>
    <row r="1" spans="1:8" ht="135" customHeight="1"/>
    <row r="2" spans="1:8" ht="20.100000000000001" customHeight="1">
      <c r="A2" s="160"/>
      <c r="B2" s="233" t="s">
        <v>1380</v>
      </c>
      <c r="C2" s="234"/>
      <c r="D2" s="160"/>
      <c r="E2" s="160"/>
      <c r="F2" s="160"/>
    </row>
    <row r="3" spans="1:8" ht="20.100000000000001" customHeight="1">
      <c r="A3" s="160"/>
      <c r="B3" s="233" t="s">
        <v>1389</v>
      </c>
      <c r="C3" s="234"/>
      <c r="D3" s="160"/>
      <c r="E3" s="160"/>
      <c r="F3" s="160"/>
    </row>
    <row r="4" spans="1:8" ht="56.1" customHeight="1">
      <c r="A4" s="160"/>
      <c r="B4" s="235" t="s">
        <v>0</v>
      </c>
      <c r="C4" s="235"/>
      <c r="D4" s="235"/>
      <c r="E4" s="235"/>
      <c r="F4" s="235"/>
      <c r="G4" s="235"/>
      <c r="H4" s="235"/>
    </row>
    <row r="5" spans="1:8">
      <c r="A5" s="160"/>
      <c r="B5" s="220" t="s">
        <v>1</v>
      </c>
      <c r="C5" s="226" t="s">
        <v>2</v>
      </c>
      <c r="D5" s="160"/>
      <c r="E5" s="160"/>
      <c r="F5" s="160"/>
    </row>
    <row r="6" spans="1:8">
      <c r="A6" s="160"/>
      <c r="B6" s="221"/>
      <c r="C6" s="227"/>
      <c r="D6" s="160"/>
      <c r="E6" s="160"/>
      <c r="F6" s="160"/>
    </row>
    <row r="7" spans="1:8" ht="26.25" customHeight="1">
      <c r="A7" s="160"/>
      <c r="B7" s="220" t="s">
        <v>3</v>
      </c>
      <c r="C7" s="228" t="s">
        <v>4</v>
      </c>
      <c r="D7" s="160"/>
      <c r="E7" s="160"/>
      <c r="F7" s="160"/>
    </row>
    <row r="8" spans="1:8">
      <c r="B8" s="222"/>
      <c r="C8" s="167"/>
    </row>
    <row r="9" spans="1:8" ht="126" customHeight="1">
      <c r="B9" s="220" t="s">
        <v>5</v>
      </c>
      <c r="C9" s="229" t="s">
        <v>1348</v>
      </c>
    </row>
    <row r="10" spans="1:8" ht="20.25" customHeight="1">
      <c r="B10" s="222"/>
      <c r="C10" s="167"/>
    </row>
    <row r="11" spans="1:8" ht="141.75" customHeight="1">
      <c r="B11" s="220" t="s">
        <v>6</v>
      </c>
      <c r="C11" s="230" t="s">
        <v>1349</v>
      </c>
    </row>
    <row r="12" spans="1:8" ht="20.25" customHeight="1">
      <c r="B12" s="222"/>
      <c r="C12" s="167"/>
    </row>
    <row r="13" spans="1:8" ht="232.5" customHeight="1">
      <c r="B13" s="220" t="s">
        <v>7</v>
      </c>
      <c r="C13" s="229" t="s">
        <v>1350</v>
      </c>
    </row>
    <row r="14" spans="1:8" ht="23.25" customHeight="1">
      <c r="B14" s="223"/>
      <c r="C14" s="231"/>
    </row>
    <row r="15" spans="1:8" ht="169.5" customHeight="1">
      <c r="B15" s="220" t="s">
        <v>8</v>
      </c>
      <c r="C15" s="229" t="s">
        <v>1351</v>
      </c>
    </row>
    <row r="16" spans="1:8">
      <c r="B16" s="222"/>
      <c r="G16" s="224"/>
    </row>
    <row r="17" spans="2:7">
      <c r="B17" s="222"/>
    </row>
    <row r="18" spans="2:7">
      <c r="B18" s="222"/>
      <c r="G18" s="225"/>
    </row>
    <row r="19" spans="2:7">
      <c r="B19" s="222"/>
    </row>
    <row r="20" spans="2:7" ht="17.100000000000001" customHeight="1">
      <c r="B20" s="236" t="s">
        <v>1381</v>
      </c>
      <c r="C20" s="236"/>
      <c r="G20" s="225"/>
    </row>
    <row r="21" spans="2:7" ht="12.75">
      <c r="B21" s="229" t="s">
        <v>1382</v>
      </c>
      <c r="C21" s="229" t="s">
        <v>1383</v>
      </c>
    </row>
    <row r="22" spans="2:7" ht="12.75">
      <c r="B22" s="229" t="s">
        <v>1384</v>
      </c>
      <c r="C22" s="229" t="s">
        <v>1385</v>
      </c>
      <c r="G22" s="225"/>
    </row>
    <row r="23" spans="2:7" ht="12.75">
      <c r="B23" s="229" t="s">
        <v>1387</v>
      </c>
      <c r="C23" s="229" t="s">
        <v>1386</v>
      </c>
    </row>
    <row r="24" spans="2:7" ht="12.75">
      <c r="B24" s="229" t="s">
        <v>1388</v>
      </c>
      <c r="C24" s="229" t="s">
        <v>1386</v>
      </c>
      <c r="G24" s="225"/>
    </row>
    <row r="26" spans="2:7">
      <c r="G26" s="225"/>
    </row>
    <row r="29" spans="2:7">
      <c r="G29" s="225"/>
    </row>
    <row r="31" spans="2:7">
      <c r="G31" s="225"/>
    </row>
    <row r="32" spans="2:7">
      <c r="G32" s="225"/>
    </row>
    <row r="34" spans="7:7">
      <c r="G34" s="225"/>
    </row>
  </sheetData>
  <mergeCells count="4">
    <mergeCell ref="B2:C2"/>
    <mergeCell ref="B3:C3"/>
    <mergeCell ref="B4:H4"/>
    <mergeCell ref="B20:C20"/>
  </mergeCells>
  <dataValidations count="6">
    <dataValidation type="list" allowBlank="1" showInputMessage="1" sqref="E3 E5:E7" xr:uid="{22EBF262-E701-D14D-9272-06DBF8A3EE03}">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6743100C-C4C5-0C40-BA66-33299B51DA25}"/>
    <dataValidation allowBlank="1" showInputMessage="1" showErrorMessage="1" promptTitle="Process Step Description" prompt="Enter text for the process step that will appear in the shape." sqref="B2" xr:uid="{6D4DFF1A-6213-AB49-A15C-B16200163CDB}"/>
    <dataValidation allowBlank="1" showInputMessage="1" showErrorMessage="1" promptTitle="Connector Label" prompt="If desired, label the connector to the next step. Use commas to separate multiple next steps, such as &quot;Yes,No&quot;." sqref="D2" xr:uid="{2AD9BB1E-5533-2347-AB19-62825AE702C0}"/>
    <dataValidation allowBlank="1" showInputMessage="1" showErrorMessage="1" promptTitle="Shape Type" prompt="Enter the type of shape you'd like each process step to use." sqref="E2" xr:uid="{098A8A57-276A-AB40-BF67-CA688C6C4545}"/>
    <dataValidation allowBlank="1" showInputMessage="1" showErrorMessage="1" promptTitle="Alt Text" prompt="Alt Text helps people with visual impairments understand your diagram. Describe each process step." sqref="F2" xr:uid="{128C64C7-F5E6-AF4D-8BE7-7436A0119FDA}"/>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85" zoomScaleNormal="85" workbookViewId="0">
      <pane xSplit="2" ySplit="2" topLeftCell="C3" activePane="bottomRight" state="frozen"/>
      <selection pane="topRight" activeCell="C1" sqref="C1"/>
      <selection pane="bottomLeft" activeCell="A3" sqref="A3"/>
      <selection pane="bottomRight" activeCell="A36" sqref="A36"/>
    </sheetView>
  </sheetViews>
  <sheetFormatPr defaultColWidth="9.140625" defaultRowHeight="12.75"/>
  <cols>
    <col min="1" max="1" width="29.42578125" style="8" customWidth="1"/>
    <col min="2" max="2" width="32.140625" style="8" customWidth="1"/>
    <col min="3" max="3" width="25.7109375" style="8" customWidth="1"/>
    <col min="4" max="4" width="27.28515625" style="8" customWidth="1"/>
    <col min="5" max="5" width="25.7109375" style="8" customWidth="1"/>
    <col min="6" max="6" width="3.7109375" style="14" customWidth="1"/>
    <col min="7" max="9" width="25.7109375" style="8" customWidth="1"/>
    <col min="10" max="10" width="3.7109375" style="8" customWidth="1"/>
    <col min="11" max="13" width="25.7109375" style="8" customWidth="1"/>
    <col min="14" max="14" width="3.7109375" style="8" customWidth="1"/>
    <col min="15" max="17" width="25.7109375" style="8" customWidth="1"/>
    <col min="18" max="18" width="3.7109375" style="8" customWidth="1"/>
    <col min="19" max="21" width="25.7109375" style="8" customWidth="1"/>
    <col min="22" max="22" width="3.7109375" style="8" customWidth="1"/>
    <col min="23" max="25" width="25.7109375" style="8" customWidth="1"/>
    <col min="26" max="26" width="3.7109375" style="8" customWidth="1"/>
    <col min="27" max="29" width="25.7109375" style="8" customWidth="1"/>
    <col min="30" max="30" width="3.7109375" style="8" customWidth="1"/>
    <col min="31" max="33" width="25.7109375" style="8" customWidth="1"/>
    <col min="34" max="34" width="3.7109375" style="8" customWidth="1"/>
    <col min="35" max="37" width="25.7109375" style="8" customWidth="1"/>
    <col min="38" max="38" width="3.7109375" style="8" customWidth="1"/>
    <col min="39" max="41" width="25.7109375" style="8" customWidth="1"/>
    <col min="42" max="55" width="9.140625" style="14"/>
    <col min="56" max="16384" width="9.140625" style="8"/>
  </cols>
  <sheetData>
    <row r="1" spans="1:5" s="14" customFormat="1" ht="12.75" customHeight="1">
      <c r="A1" s="328" t="s">
        <v>9</v>
      </c>
      <c r="B1" s="59"/>
      <c r="C1" s="148"/>
      <c r="D1" s="148"/>
      <c r="E1" s="149"/>
    </row>
    <row r="2" spans="1:5" s="14" customFormat="1" ht="15.75">
      <c r="A2" s="328"/>
      <c r="B2" s="59" t="s">
        <v>10</v>
      </c>
      <c r="C2" s="144" t="s">
        <v>11</v>
      </c>
      <c r="D2" s="145" t="s">
        <v>12</v>
      </c>
    </row>
    <row r="3" spans="1:5" s="14" customFormat="1" ht="12.75" customHeight="1">
      <c r="A3" s="146"/>
    </row>
    <row r="4" spans="1:5" s="14" customFormat="1">
      <c r="A4" s="9" t="s">
        <v>13</v>
      </c>
      <c r="B4" s="10" t="s">
        <v>14</v>
      </c>
    </row>
    <row r="5" spans="1:5" s="14" customFormat="1">
      <c r="B5" s="59" t="s">
        <v>15</v>
      </c>
      <c r="C5" s="87">
        <v>1111</v>
      </c>
      <c r="D5" s="14" t="s">
        <v>16</v>
      </c>
      <c r="E5" s="87"/>
    </row>
    <row r="6" spans="1:5" s="14" customFormat="1">
      <c r="B6" s="59" t="s">
        <v>17</v>
      </c>
      <c r="C6" s="87"/>
      <c r="D6" s="14" t="s">
        <v>18</v>
      </c>
      <c r="E6" s="87"/>
    </row>
    <row r="7" spans="1:5" s="14" customFormat="1">
      <c r="B7" s="59" t="s">
        <v>19</v>
      </c>
      <c r="C7" s="88" t="s">
        <v>922</v>
      </c>
    </row>
    <row r="8" spans="1:5" s="14" customFormat="1">
      <c r="B8" s="59" t="s">
        <v>21</v>
      </c>
      <c r="C8" s="14" t="s">
        <v>22</v>
      </c>
      <c r="D8" s="14" t="s">
        <v>23</v>
      </c>
    </row>
    <row r="9" spans="1:5" s="14" customFormat="1">
      <c r="B9" s="59"/>
      <c r="C9" s="147">
        <v>43466</v>
      </c>
      <c r="D9" s="147" t="s">
        <v>1328</v>
      </c>
      <c r="E9" s="14" t="s">
        <v>24</v>
      </c>
    </row>
    <row r="10" spans="1:5" s="14" customFormat="1">
      <c r="B10" s="59" t="s">
        <v>25</v>
      </c>
      <c r="C10" s="14" t="s">
        <v>22</v>
      </c>
      <c r="D10" s="14" t="s">
        <v>23</v>
      </c>
    </row>
    <row r="11" spans="1:5" s="14" customFormat="1">
      <c r="B11" s="59" t="s">
        <v>26</v>
      </c>
      <c r="C11" s="147">
        <v>43466</v>
      </c>
      <c r="D11" s="147" t="s">
        <v>1329</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33.75">
      <c r="A18" s="9" t="s">
        <v>3</v>
      </c>
      <c r="B18" s="10" t="s">
        <v>34</v>
      </c>
      <c r="C18" s="88" t="s">
        <v>35</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287" t="s">
        <v>5</v>
      </c>
      <c r="B20" s="11" t="s">
        <v>38</v>
      </c>
      <c r="C20" s="88" t="s">
        <v>39</v>
      </c>
      <c r="E20" s="94" t="s">
        <v>40</v>
      </c>
      <c r="O20" s="57"/>
    </row>
    <row r="21" spans="1:41 16384:16384" s="14" customFormat="1">
      <c r="A21" s="287"/>
      <c r="B21" s="17"/>
    </row>
    <row r="22" spans="1:41 16384:16384">
      <c r="A22" s="287"/>
      <c r="C22" s="320" t="s">
        <v>1330</v>
      </c>
      <c r="D22" s="321"/>
      <c r="E22" s="322"/>
      <c r="G22" s="311" t="s">
        <v>42</v>
      </c>
      <c r="H22" s="312"/>
      <c r="I22" s="313"/>
      <c r="K22" s="311" t="s">
        <v>42</v>
      </c>
      <c r="L22" s="312"/>
      <c r="M22" s="313"/>
      <c r="O22" s="311" t="s">
        <v>42</v>
      </c>
      <c r="P22" s="312"/>
      <c r="Q22" s="313"/>
      <c r="S22" s="311" t="s">
        <v>42</v>
      </c>
      <c r="T22" s="312"/>
      <c r="U22" s="313"/>
      <c r="W22" s="311" t="s">
        <v>42</v>
      </c>
      <c r="X22" s="312"/>
      <c r="Y22" s="313"/>
      <c r="AA22" s="311" t="s">
        <v>42</v>
      </c>
      <c r="AB22" s="312"/>
      <c r="AC22" s="313"/>
      <c r="AE22" s="311" t="s">
        <v>42</v>
      </c>
      <c r="AF22" s="312"/>
      <c r="AG22" s="313"/>
      <c r="AI22" s="311" t="s">
        <v>42</v>
      </c>
      <c r="AJ22" s="312"/>
      <c r="AK22" s="313"/>
      <c r="AM22" s="311" t="s">
        <v>42</v>
      </c>
      <c r="AN22" s="312"/>
      <c r="AO22" s="313"/>
    </row>
    <row r="23" spans="1:41 16384:16384">
      <c r="A23" s="287"/>
      <c r="B23" s="150" t="str">
        <f>IF(C20="Start with impact category","Select Impact category &gt;&gt;","")</f>
        <v/>
      </c>
      <c r="C23" s="305"/>
      <c r="D23" s="306"/>
      <c r="E23" s="307"/>
      <c r="F23" s="101" t="str">
        <f>IF($B$23="Select Impact category &gt;&gt;", "&gt;&gt;","")</f>
        <v/>
      </c>
      <c r="G23" s="305"/>
      <c r="H23" s="306"/>
      <c r="I23" s="307"/>
      <c r="J23" s="101" t="str">
        <f>IF($B$23="Select Impact category &gt;&gt;", "&gt;&gt;","")</f>
        <v/>
      </c>
      <c r="K23" s="305"/>
      <c r="L23" s="306"/>
      <c r="M23" s="307"/>
      <c r="N23" s="101" t="str">
        <f>IF($B$23="Select Impact category &gt;&gt;", "&gt;&gt;","")</f>
        <v/>
      </c>
      <c r="O23" s="305"/>
      <c r="P23" s="306"/>
      <c r="Q23" s="307"/>
      <c r="R23" s="101" t="str">
        <f>IF($B$23="Select Impact category &gt;&gt;", "&gt;&gt;","")</f>
        <v/>
      </c>
      <c r="S23" s="305"/>
      <c r="T23" s="306"/>
      <c r="U23" s="307"/>
      <c r="V23" s="101" t="str">
        <f>IF($B$23="Select Impact category &gt;&gt;", "&gt;&gt;","")</f>
        <v/>
      </c>
      <c r="W23" s="305"/>
      <c r="X23" s="306"/>
      <c r="Y23" s="307"/>
      <c r="Z23" s="101" t="str">
        <f>IF($B$23="Select Impact category &gt;&gt;", "&gt;&gt;","")</f>
        <v/>
      </c>
      <c r="AA23" s="305"/>
      <c r="AB23" s="306"/>
      <c r="AC23" s="307"/>
      <c r="AD23" s="101" t="str">
        <f>IF($B$23="Select Impact category &gt;&gt;", "&gt;&gt;","")</f>
        <v/>
      </c>
      <c r="AE23" s="305"/>
      <c r="AF23" s="306"/>
      <c r="AG23" s="307"/>
      <c r="AH23" s="101" t="str">
        <f>IF($B$23="Select Impact category &gt;&gt;", "&gt;&gt;","")</f>
        <v/>
      </c>
      <c r="AI23" s="305"/>
      <c r="AJ23" s="306"/>
      <c r="AK23" s="307"/>
      <c r="AL23" s="101" t="str">
        <f>IF($B$23="Select Impact category &gt;&gt;", "&gt;&gt;","")</f>
        <v/>
      </c>
      <c r="AM23" s="305"/>
      <c r="AN23" s="306"/>
      <c r="AO23" s="307"/>
    </row>
    <row r="24" spans="1:41 16384:16384" ht="12.75" customHeight="1">
      <c r="A24" s="287"/>
      <c r="B24" s="150" t="str">
        <f>IF(C20="Start with SDG","Select SDG &gt;&gt;","")</f>
        <v>Select SDG &gt;&gt;</v>
      </c>
      <c r="C24" s="308" t="s">
        <v>129</v>
      </c>
      <c r="D24" s="309"/>
      <c r="E24" s="310"/>
      <c r="F24" s="101" t="str">
        <f>IF($B$24="Select SDG &gt;&gt;","&gt;&gt;","")</f>
        <v>&gt;&gt;</v>
      </c>
      <c r="G24" s="308" t="s">
        <v>43</v>
      </c>
      <c r="H24" s="309"/>
      <c r="I24" s="310"/>
      <c r="J24" s="101" t="str">
        <f>IF($B$24="Select SDG &gt;&gt;","&gt;&gt;","")</f>
        <v>&gt;&gt;</v>
      </c>
      <c r="K24" s="308" t="s">
        <v>122</v>
      </c>
      <c r="L24" s="309"/>
      <c r="M24" s="310"/>
      <c r="N24" s="101" t="str">
        <f>IF($B$24="Select SDG &gt;&gt;","&gt;&gt;","")</f>
        <v>&gt;&gt;</v>
      </c>
      <c r="O24" s="308" t="s">
        <v>128</v>
      </c>
      <c r="P24" s="309"/>
      <c r="Q24" s="310"/>
      <c r="R24" s="101" t="str">
        <f>IF($B$24="Select SDG &gt;&gt;","&gt;&gt;","")</f>
        <v>&gt;&gt;</v>
      </c>
      <c r="S24" s="308"/>
      <c r="T24" s="309"/>
      <c r="U24" s="310"/>
      <c r="V24" s="101" t="str">
        <f>IF($B$24="Select SDG &gt;&gt;","&gt;&gt;","")</f>
        <v>&gt;&gt;</v>
      </c>
      <c r="W24" s="308"/>
      <c r="X24" s="309"/>
      <c r="Y24" s="310"/>
      <c r="Z24" s="101" t="str">
        <f>IF($B$24="Select SDG &gt;&gt;","&gt;&gt;","")</f>
        <v>&gt;&gt;</v>
      </c>
      <c r="AA24" s="308"/>
      <c r="AB24" s="309"/>
      <c r="AC24" s="310"/>
      <c r="AD24" s="101" t="str">
        <f>IF($B$24="Select SDG &gt;&gt;","&gt;&gt;","")</f>
        <v>&gt;&gt;</v>
      </c>
      <c r="AE24" s="308"/>
      <c r="AF24" s="309"/>
      <c r="AG24" s="310"/>
      <c r="AH24" s="101" t="str">
        <f>IF($B$24="Select SDG &gt;&gt;","&gt;&gt;","")</f>
        <v>&gt;&gt;</v>
      </c>
      <c r="AI24" s="308"/>
      <c r="AJ24" s="309"/>
      <c r="AK24" s="310"/>
      <c r="AL24" s="101" t="str">
        <f>IF($B$24="Select SDG &gt;&gt;","&gt;&gt;","")</f>
        <v>&gt;&gt;</v>
      </c>
      <c r="AM24" s="308"/>
      <c r="AN24" s="309"/>
      <c r="AO24" s="310"/>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33"/>
      <c r="D26" s="334"/>
      <c r="E26" s="335"/>
      <c r="F26" s="101" t="str">
        <f>IF($B$26="Select Monitoring indicator &gt;&gt;", "&gt;&gt;","")</f>
        <v/>
      </c>
      <c r="G26" s="305"/>
      <c r="H26" s="306"/>
      <c r="I26" s="307"/>
      <c r="J26" s="101" t="str">
        <f>IF($B$26="Select Monitoring indicator &gt;&gt;","&gt;&gt;","")</f>
        <v/>
      </c>
      <c r="K26" s="305"/>
      <c r="L26" s="306"/>
      <c r="M26" s="307"/>
      <c r="N26" s="101" t="str">
        <f>IF($B$26="Select Monitoring indicator &gt;&gt;","&gt;&gt;","")</f>
        <v/>
      </c>
      <c r="O26" s="305"/>
      <c r="P26" s="306"/>
      <c r="Q26" s="307"/>
      <c r="R26" s="101" t="str">
        <f>IF($B$26="Select Monitoring indicator &gt;&gt;","&gt;&gt;","")</f>
        <v/>
      </c>
      <c r="S26" s="305"/>
      <c r="T26" s="306"/>
      <c r="U26" s="307"/>
      <c r="V26" s="101" t="str">
        <f>IF($B$26="Select Monitoring indicator &gt;&gt;","&gt;&gt;","")</f>
        <v/>
      </c>
      <c r="W26" s="305"/>
      <c r="X26" s="306"/>
      <c r="Y26" s="307"/>
      <c r="Z26" s="101" t="str">
        <f>IF($B$26="Select Monitoring indicator &gt;&gt;","&gt;&gt;","")</f>
        <v/>
      </c>
      <c r="AA26" s="305"/>
      <c r="AB26" s="306"/>
      <c r="AC26" s="307"/>
      <c r="AD26" s="101" t="str">
        <f>IF($B$26="Select Monitoring indicator &gt;&gt;","&gt;&gt;","")</f>
        <v/>
      </c>
      <c r="AE26" s="305"/>
      <c r="AF26" s="306"/>
      <c r="AG26" s="307"/>
      <c r="AH26" s="101" t="str">
        <f>IF($B$26="Select Monitoring indicator &gt;&gt;","&gt;&gt;","")</f>
        <v/>
      </c>
      <c r="AI26" s="305"/>
      <c r="AJ26" s="306"/>
      <c r="AK26" s="307"/>
      <c r="AL26" s="101" t="str">
        <f>IF($B$26="Select Monitoring indicator &gt;&gt;","&gt;&gt;","")</f>
        <v/>
      </c>
      <c r="AM26" s="305"/>
      <c r="AN26" s="306"/>
      <c r="AO26" s="307"/>
    </row>
    <row r="27" spans="1:41 16384:16384" ht="12.75" customHeight="1">
      <c r="B27" s="151" t="str">
        <f>IF(C24&lt;&gt;"","Select Monitoring indicator &gt;&gt;","")</f>
        <v>Select Monitoring indicator &gt;&gt;</v>
      </c>
      <c r="C27" s="302" t="s">
        <v>218</v>
      </c>
      <c r="D27" s="303"/>
      <c r="E27" s="304"/>
      <c r="F27" s="101" t="str">
        <f>IF($B$27="Select Monitoring indicator &gt;&gt;","&gt;&gt;","")</f>
        <v>&gt;&gt;</v>
      </c>
      <c r="G27" s="308" t="s">
        <v>1340</v>
      </c>
      <c r="H27" s="309"/>
      <c r="I27" s="310"/>
      <c r="J27" s="101" t="str">
        <f>IF($B$27="Select Monitoring indicator &gt;&gt;","&gt;&gt;","")</f>
        <v>&gt;&gt;</v>
      </c>
      <c r="K27" s="308" t="s">
        <v>1056</v>
      </c>
      <c r="L27" s="309"/>
      <c r="M27" s="310"/>
      <c r="N27" s="101" t="str">
        <f>IF($B$27="Select Monitoring indicator &gt;&gt;","&gt;&gt;","")</f>
        <v>&gt;&gt;</v>
      </c>
      <c r="O27" s="308" t="s">
        <v>1176</v>
      </c>
      <c r="P27" s="309"/>
      <c r="Q27" s="310"/>
      <c r="R27" s="101" t="str">
        <f>IF($B$27="Select Monitoring indicator &gt;&gt;","&gt;&gt;","")</f>
        <v>&gt;&gt;</v>
      </c>
      <c r="S27" s="308"/>
      <c r="T27" s="309"/>
      <c r="U27" s="310"/>
      <c r="V27" s="101" t="str">
        <f>IF($B$27="Select Monitoring indicator &gt;&gt;","&gt;&gt;","")</f>
        <v>&gt;&gt;</v>
      </c>
      <c r="W27" s="308"/>
      <c r="X27" s="309"/>
      <c r="Y27" s="310"/>
      <c r="Z27" s="101" t="str">
        <f>IF($B$27="Select Monitoring indicator &gt;&gt;","&gt;&gt;","")</f>
        <v>&gt;&gt;</v>
      </c>
      <c r="AA27" s="308"/>
      <c r="AB27" s="309"/>
      <c r="AC27" s="310"/>
      <c r="AD27" s="101" t="str">
        <f>IF($B$27="Select Monitoring indicator &gt;&gt;","&gt;&gt;","")</f>
        <v>&gt;&gt;</v>
      </c>
      <c r="AE27" s="308"/>
      <c r="AF27" s="309"/>
      <c r="AG27" s="310"/>
      <c r="AH27" s="101" t="str">
        <f>IF($B$27="Select Monitoring indicator &gt;&gt;","&gt;&gt;","")</f>
        <v>&gt;&gt;</v>
      </c>
      <c r="AI27" s="308"/>
      <c r="AJ27" s="309"/>
      <c r="AK27" s="310"/>
      <c r="AL27" s="101" t="str">
        <f>IF($B$27="Select Monitoring indicator &gt;&gt;","&gt;&gt;","")</f>
        <v>&gt;&gt;</v>
      </c>
      <c r="AM27" s="308"/>
      <c r="AN27" s="309"/>
      <c r="AO27" s="310"/>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5"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300" t="str" cm="1">
        <f t="array" ref="C30">IFERROR(_xlfn.IFS(C23&lt;&gt;"",IFERROR(INDEX(BA!$J$4:$J$952,MATCH(C26,BA!$P$4:$P$952,0)),""),C24&lt;&gt;"",IFERROR(INDEX(BA!$J$4:$J$952,MATCH(C27,BA!$P$4:$P$952,0)),"")),"")</f>
        <v>GSDM-I13.2.1</v>
      </c>
      <c r="D30" s="285"/>
      <c r="E30" s="301"/>
      <c r="G30" s="300" t="str" cm="1">
        <f t="array" ref="G30">IFERROR(_xlfn.IFS(G23&lt;&gt;"",IFERROR(INDEX(BA!$J$4:$J$952,MATCH(G26,BA!$P$4:$P$952,0)),""),G24&lt;&gt;"",IFERROR(INDEX(BA!$J$4:$J$952,MATCH(G27,BA!$P$4:$P$952,0)),"")),"")</f>
        <v>GSDM-I2.3.2</v>
      </c>
      <c r="H30" s="285"/>
      <c r="I30" s="301"/>
      <c r="K30" s="300" t="str" cm="1">
        <f t="array" ref="K30">IFERROR(_xlfn.IFS(K23&lt;&gt;"",IFERROR(INDEX(BA!$J$4:$J$952,MATCH(K26,BA!$P$4:$P$952,0)),""),K24&lt;&gt;"",IFERROR(INDEX(BA!$J$4:$J$952,MATCH(K27,BA!$P$4:$P$952,0)),"")),"")</f>
        <v>GSDG-I6.1.1</v>
      </c>
      <c r="L30" s="285"/>
      <c r="M30" s="301"/>
      <c r="O30" s="300" t="str" cm="1">
        <f t="array" ref="O30">IFERROR(_xlfn.IFS(O23&lt;&gt;"",IFERROR(INDEX(BA!$J$4:$J$952,MATCH(O26,BA!$P$4:$P$952,0)),""),O24&lt;&gt;"",IFERROR(INDEX(BA!$J$4:$J$952,MATCH(O27,BA!$P$4:$P$952,0)),"")),"")</f>
        <v>GSDG-I12.2.1</v>
      </c>
      <c r="P30" s="285"/>
      <c r="Q30" s="301"/>
      <c r="S30" s="300" t="str" cm="1">
        <f t="array" ref="S30">IFERROR(_xlfn.IFS(S23&lt;&gt;"",IFERROR(INDEX(BA!$J$4:$J$952,MATCH(S26,BA!$P$4:$P$952,0)),""),S24&lt;&gt;"",IFERROR(INDEX(BA!$J$4:$J$952,MATCH(S27,BA!$P$4:$P$952,0)),"")),"")</f>
        <v/>
      </c>
      <c r="T30" s="285"/>
      <c r="U30" s="301"/>
      <c r="W30" s="300" t="str" cm="1">
        <f t="array" ref="W30">IFERROR(_xlfn.IFS(W23&lt;&gt;"",IFERROR(INDEX(BA!$J$4:$J$952,MATCH(W26,BA!$P$4:$P$952,0)),""),W24&lt;&gt;"",IFERROR(INDEX(BA!$J$4:$J$952,MATCH(W27,BA!$P$4:$P$952,0)),"")),"")</f>
        <v/>
      </c>
      <c r="X30" s="285"/>
      <c r="Y30" s="301"/>
      <c r="AA30" s="300" t="str" cm="1">
        <f t="array" ref="AA30">IFERROR(_xlfn.IFS(AA23&lt;&gt;"",IFERROR(INDEX(BA!$J$4:$J$952,MATCH(AA26,BA!$P$4:$P$952,0)),""),AA24&lt;&gt;"",IFERROR(INDEX(BA!$J$4:$J$952,MATCH(AA27,BA!$P$4:$P$952,0)),"")),"")</f>
        <v/>
      </c>
      <c r="AB30" s="285"/>
      <c r="AC30" s="301"/>
      <c r="AE30" s="300" t="str" cm="1">
        <f t="array" ref="AE30">IFERROR(_xlfn.IFS(AE23&lt;&gt;"",IFERROR(INDEX(BA!$J$4:$J$952,MATCH(AE26,BA!$P$4:$P$952,0)),""),AE24&lt;&gt;"",IFERROR(INDEX(BA!$J$4:$J$952,MATCH(AE27,BA!$P$4:$P$952,0)),"")),"")</f>
        <v/>
      </c>
      <c r="AF30" s="285"/>
      <c r="AG30" s="301"/>
      <c r="AI30" s="300" t="str" cm="1">
        <f t="array" ref="AI30">IFERROR(_xlfn.IFS(AI23&lt;&gt;"",IFERROR(INDEX(BA!$J$4:$J$952,MATCH(AI26,BA!$P$4:$P$952,0)),""),AI24&lt;&gt;"",IFERROR(INDEX(BA!$J$4:$J$952,MATCH(AI27,BA!$P$4:$P$952,0)),"")),"")</f>
        <v/>
      </c>
      <c r="AJ30" s="285"/>
      <c r="AK30" s="301"/>
      <c r="AM30" s="300" t="str" cm="1">
        <f t="array" ref="AM30">IFERROR(_xlfn.IFS(AM23&lt;&gt;"",IFERROR(INDEX(BA!$J$4:$J$952,MATCH(AM26,BA!$P$4:$P$952,0)),""),AM24&lt;&gt;"",IFERROR(INDEX(BA!$J$4:$J$952,MATCH(AM27,BA!$P$4:$P$952,0)),"")),"")</f>
        <v/>
      </c>
      <c r="AN30" s="285"/>
      <c r="AO30" s="301"/>
    </row>
    <row r="31" spans="1:41 16384:16384">
      <c r="A31" s="14"/>
      <c r="B31" s="90" t="s">
        <v>50</v>
      </c>
      <c r="C31" s="300" t="str">
        <f>IFERROR(INDEX(BA!$O$4:$O$952,MATCH(C30,BA!$J$4:$J$952,0)),"")</f>
        <v xml:space="preserve">Reduction in GHGs emissions </v>
      </c>
      <c r="D31" s="285"/>
      <c r="E31" s="301"/>
      <c r="G31" s="300" t="str">
        <f>IFERROR(INDEX(BA!$O$4:$O$952,MATCH(G30,BA!$J$4:$J$952,0)),"")</f>
        <v xml:space="preserve">Increased productivity </v>
      </c>
      <c r="H31" s="285"/>
      <c r="I31" s="301"/>
      <c r="K31" s="300" t="str">
        <f>IFERROR(INDEX(BA!$O$4:$O$952,MATCH(K30,BA!$J$4:$J$952,0)),"")</f>
        <v>Access to improved source of water</v>
      </c>
      <c r="L31" s="285"/>
      <c r="M31" s="301"/>
      <c r="O31" s="300">
        <f>IFERROR(INDEX(BA!$O$4:$O$952,MATCH(O30,BA!$J$4:$J$952,0)),"")</f>
        <v>0</v>
      </c>
      <c r="P31" s="285"/>
      <c r="Q31" s="301"/>
      <c r="S31" s="300" t="str">
        <f>IFERROR(INDEX(BA!$O$4:$O$952,MATCH(S30,BA!$J$4:$J$952,0)),"")</f>
        <v/>
      </c>
      <c r="T31" s="285"/>
      <c r="U31" s="301"/>
      <c r="W31" s="300" t="str">
        <f>IFERROR(INDEX(BA!$O$4:$O$952,MATCH(W30,BA!$J$4:$J$952,0)),"")</f>
        <v/>
      </c>
      <c r="X31" s="285"/>
      <c r="Y31" s="301"/>
      <c r="AA31" s="300" t="str">
        <f>IFERROR(INDEX(BA!$O$4:$O$952,MATCH(AA30,BA!$J$4:$J$952,0)),"")</f>
        <v/>
      </c>
      <c r="AB31" s="285"/>
      <c r="AC31" s="301"/>
      <c r="AE31" s="300" t="str">
        <f>IFERROR(INDEX(BA!$O$4:$O$952,MATCH(AE30,BA!$J$4:$J$952,0)),"")</f>
        <v/>
      </c>
      <c r="AF31" s="285"/>
      <c r="AG31" s="301"/>
      <c r="AI31" s="300" t="str">
        <f>IFERROR(INDEX(BA!$O$4:$O$952,MATCH(AI30,BA!$J$4:$J$952,0)),"")</f>
        <v/>
      </c>
      <c r="AJ31" s="285"/>
      <c r="AK31" s="301"/>
      <c r="AM31" s="300" t="str">
        <f>IFERROR(INDEX(BA!$O$4:$O$952,MATCH(AM30,BA!$J$4:$J$952,0)),"")</f>
        <v/>
      </c>
      <c r="AN31" s="285"/>
      <c r="AO31" s="301"/>
    </row>
    <row r="32" spans="1:41 16384:16384" ht="15" customHeight="1">
      <c r="A32" s="14"/>
      <c r="B32" s="90" t="s">
        <v>51</v>
      </c>
      <c r="C32" s="300" t="str">
        <f>IFERROR(INDEX(BA!$L$4:$L$952,MATCH(C30,BA!$J$4:$J$952,0)),"")</f>
        <v>Climate change mitigation</v>
      </c>
      <c r="D32" s="285"/>
      <c r="E32" s="301"/>
      <c r="G32" s="300" t="str">
        <f>IFERROR(INDEX(BA!$L$4:$L$952,MATCH(G30,BA!$J$4:$J$952,0)),"")</f>
        <v>Livelihood</v>
      </c>
      <c r="H32" s="285"/>
      <c r="I32" s="301"/>
      <c r="K32" s="300" t="str">
        <f>IFERROR(INDEX(BA!$L$4:$L$952,MATCH(K30,BA!$J$4:$J$952,0)),"")</f>
        <v>Access to basic services</v>
      </c>
      <c r="L32" s="285"/>
      <c r="M32" s="301"/>
      <c r="O32" s="300">
        <f>IFERROR(INDEX(BA!$L$4:$L$952,MATCH(O30,BA!$J$4:$J$952,0)),"")</f>
        <v>0</v>
      </c>
      <c r="P32" s="285"/>
      <c r="Q32" s="301"/>
      <c r="S32" s="300" t="str">
        <f>IFERROR(INDEX(BA!$L$4:$L$952,MATCH(S30,BA!$J$4:$J$952,0)),"")</f>
        <v/>
      </c>
      <c r="T32" s="285"/>
      <c r="U32" s="301"/>
      <c r="W32" s="300" t="str">
        <f>IFERROR(INDEX(BA!$L$4:$L$952,MATCH(W30,BA!$J$4:$J$952,0)),"")</f>
        <v/>
      </c>
      <c r="X32" s="285"/>
      <c r="Y32" s="301"/>
      <c r="AA32" s="300" t="str">
        <f>IFERROR(INDEX(BA!$L$4:$L$952,MATCH(AA30,BA!$J$4:$J$952,0)),"")</f>
        <v/>
      </c>
      <c r="AB32" s="285"/>
      <c r="AC32" s="301"/>
      <c r="AE32" s="300" t="str">
        <f>IFERROR(INDEX(BA!$L$4:$L$952,MATCH(AE30,BA!$J$4:$J$952,0)),"")</f>
        <v/>
      </c>
      <c r="AF32" s="285"/>
      <c r="AG32" s="301"/>
      <c r="AI32" s="300" t="str">
        <f>IFERROR(INDEX(BA!$L$4:$L$952,MATCH(AI30,BA!$J$4:$J$952,0)),"")</f>
        <v/>
      </c>
      <c r="AJ32" s="285"/>
      <c r="AK32" s="301"/>
      <c r="AM32" s="300" t="str">
        <f>IFERROR(INDEX(BA!$L$4:$L$952,MATCH(AM30,BA!$J$4:$J$952,0)),"")</f>
        <v/>
      </c>
      <c r="AN32" s="285"/>
      <c r="AO32" s="301"/>
    </row>
    <row r="33" spans="1:41" ht="15" customHeight="1">
      <c r="A33" s="14"/>
      <c r="B33" s="90" t="s">
        <v>52</v>
      </c>
      <c r="C33" s="300" t="str">
        <f>IFERROR(INDEX(BA!$M$4:$M$952,MATCH(C30,BA!$J$4:$J$952,0)),"")</f>
        <v>13. Climate action</v>
      </c>
      <c r="D33" s="285"/>
      <c r="E33" s="301"/>
      <c r="G33" s="300" t="str">
        <f>IFERROR(INDEX(BA!$M$4:$M$952,MATCH(G30,BA!$J$4:$J$952,0)),"")</f>
        <v>2. Zero hunger</v>
      </c>
      <c r="H33" s="285"/>
      <c r="I33" s="301"/>
      <c r="K33" s="300" t="str">
        <f>IFERROR(INDEX(BA!$M$4:$M$952,MATCH(K30,BA!$J$4:$J$952,0)),"")</f>
        <v xml:space="preserve">6. Clean water and sanitation </v>
      </c>
      <c r="L33" s="285"/>
      <c r="M33" s="301"/>
      <c r="O33" s="300" t="str">
        <f>IFERROR(INDEX(BA!$M$4:$M$952,MATCH(O30,BA!$J$4:$J$952,0)),"")</f>
        <v xml:space="preserve">12. Responsible consumption and production </v>
      </c>
      <c r="P33" s="285"/>
      <c r="Q33" s="301"/>
      <c r="S33" s="300" t="str">
        <f>IFERROR(INDEX(BA!$M$4:$M$952,MATCH(S30,BA!$J$4:$J$952,0)),"")</f>
        <v/>
      </c>
      <c r="T33" s="285"/>
      <c r="U33" s="301"/>
      <c r="W33" s="300" t="str">
        <f>IFERROR(INDEX(BA!$M$4:$M$952,MATCH(W30,BA!$J$4:$J$952,0)),"")</f>
        <v/>
      </c>
      <c r="X33" s="285"/>
      <c r="Y33" s="301"/>
      <c r="AA33" s="300" t="str">
        <f>IFERROR(INDEX(BA!$M$4:$M$952,MATCH(AA30,BA!$J$4:$J$952,0)),"")</f>
        <v/>
      </c>
      <c r="AB33" s="285"/>
      <c r="AC33" s="301"/>
      <c r="AE33" s="300" t="str">
        <f>IFERROR(INDEX(BA!$M$4:$M$952,MATCH(AE30,BA!$J$4:$J$952,0)),"")</f>
        <v/>
      </c>
      <c r="AF33" s="285"/>
      <c r="AG33" s="301"/>
      <c r="AI33" s="300" t="str">
        <f>IFERROR(INDEX(BA!$M$4:$M$952,MATCH(AI30,BA!$J$4:$J$952,0)),"")</f>
        <v/>
      </c>
      <c r="AJ33" s="285"/>
      <c r="AK33" s="301"/>
      <c r="AM33" s="300" t="str">
        <f>IFERROR(INDEX(BA!$M$4:$M$952,MATCH(AM30,BA!$J$4:$J$952,0)),"")</f>
        <v/>
      </c>
      <c r="AN33" s="285"/>
      <c r="AO33" s="301"/>
    </row>
    <row r="34" spans="1:41" ht="15" customHeight="1">
      <c r="A34" s="14"/>
      <c r="B34" s="90" t="s">
        <v>53</v>
      </c>
      <c r="C34" s="300" t="str">
        <f>IFERROR(INDEX(BA!$N$4:$N$952,MATCH(C30,BA!$J$4:$J$952,0)),"")</f>
        <v>13.2 Integrate climate change measures into national policies, strategies and planning</v>
      </c>
      <c r="D34" s="285"/>
      <c r="E34" s="301"/>
      <c r="G34" s="300" t="str">
        <f>IFERROR(INDEX(BA!$N$4:$N$952,MATCH(G30,BA!$J$4:$J$952,0)),"")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H34" s="285"/>
      <c r="I34" s="301"/>
      <c r="K34" s="300" t="str">
        <f>IFERROR(INDEX(BA!$N$4:$N$952,MATCH(K30,BA!$J$4:$J$952,0)),"")</f>
        <v>6.1 By 2030, achieve universal and equitable access to safe and affordable drinking water for all</v>
      </c>
      <c r="L34" s="285"/>
      <c r="M34" s="301"/>
      <c r="O34" s="300" t="str">
        <f>IFERROR(INDEX(BA!$N$4:$N$952,MATCH(O30,BA!$J$4:$J$952,0)),"")</f>
        <v>12.2 By 2030, achieve the sustainable management and efficient use of natural resources</v>
      </c>
      <c r="P34" s="285"/>
      <c r="Q34" s="301"/>
      <c r="S34" s="300" t="str">
        <f>IFERROR(INDEX(BA!$N$4:$N$952,MATCH(S30,BA!$J$4:$J$952,0)),"")</f>
        <v/>
      </c>
      <c r="T34" s="285"/>
      <c r="U34" s="301"/>
      <c r="W34" s="300" t="str">
        <f>IFERROR(INDEX(BA!$N$4:$N$952,MATCH(W30,BA!$J$4:$J$952,0)),"")</f>
        <v/>
      </c>
      <c r="X34" s="285"/>
      <c r="Y34" s="301"/>
      <c r="AA34" s="300" t="str">
        <f>IFERROR(INDEX(BA!$N$4:$N$952,MATCH(AA30,BA!$J$4:$J$952,0)),"")</f>
        <v/>
      </c>
      <c r="AB34" s="285"/>
      <c r="AC34" s="301"/>
      <c r="AE34" s="300" t="str">
        <f>IFERROR(INDEX(BA!$N$4:$N$952,MATCH(AE30,BA!$J$4:$J$952,0)),"")</f>
        <v/>
      </c>
      <c r="AF34" s="285"/>
      <c r="AG34" s="301"/>
      <c r="AI34" s="300" t="str">
        <f>IFERROR(INDEX(BA!$N$4:$N$952,MATCH(AI30,BA!$J$4:$J$952,0)),"")</f>
        <v/>
      </c>
      <c r="AJ34" s="285"/>
      <c r="AK34" s="301"/>
      <c r="AM34" s="300" t="str">
        <f>IFERROR(INDEX(BA!$N$4:$N$952,MATCH(AM30,BA!$J$4:$J$952,0)),"")</f>
        <v/>
      </c>
      <c r="AN34" s="285"/>
      <c r="AO34" s="301"/>
    </row>
    <row r="35" spans="1:41" ht="140.25" customHeight="1">
      <c r="A35" s="14"/>
      <c r="B35" s="90" t="s">
        <v>54</v>
      </c>
      <c r="C35" s="300" t="str">
        <f>IFERROR(INDEX(BA!$Q$4:$Q$952,MATCH($C$30,BA!$J$4:$J$952,0)),"")</f>
        <v>Refers to total amount of greenhouse gases avoided or sequestered during the reporting period.</v>
      </c>
      <c r="D35" s="285"/>
      <c r="E35" s="301"/>
      <c r="G35" s="300" t="str">
        <f>IFERROR(INDEX(BA!$Q$4:$Q$952,MATCH($G$30,BA!$J$4:$J$952,0)),"")</f>
        <v>Refers to change in farmer income due to adoption of measures implemented as part of project activity</v>
      </c>
      <c r="H35" s="285"/>
      <c r="I35" s="301"/>
      <c r="K35" s="300"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285"/>
      <c r="M35" s="301"/>
      <c r="O35" s="300" t="str">
        <f>IFERROR(INDEX(BA!$Q$4:$Q$952,MATCH($O$30,BA!$J$4:$J$952,0)),"")</f>
        <v>NA</v>
      </c>
      <c r="P35" s="285"/>
      <c r="Q35" s="301"/>
      <c r="S35" s="300" t="str">
        <f>IFERROR(INDEX(BA!$Q$4:$Q$952,MATCH($S$30,BA!$J$4:$J$952,0)),"")</f>
        <v/>
      </c>
      <c r="T35" s="285"/>
      <c r="U35" s="301"/>
      <c r="W35" s="300" t="str">
        <f>IFERROR(INDEX(BA!$Q$4:$Q$952,MATCH($W$30,BA!$J$4:$J$952,0)),"")</f>
        <v/>
      </c>
      <c r="X35" s="285"/>
      <c r="Y35" s="301"/>
      <c r="AA35" s="300" t="str">
        <f>IFERROR(INDEX(BA!$Q$4:$Q$952,MATCH($AA$30,BA!$J$4:$J$952,0)),"")</f>
        <v/>
      </c>
      <c r="AB35" s="285"/>
      <c r="AC35" s="301"/>
      <c r="AE35" s="300" t="str">
        <f>IFERROR(INDEX(BA!$Q$4:$Q$952,MATCH($AE$30,BA!$J$4:$J$952,0)),"")</f>
        <v/>
      </c>
      <c r="AF35" s="285"/>
      <c r="AG35" s="301"/>
      <c r="AI35" s="300" t="str">
        <f>IFERROR(INDEX(BA!$Q$4:$Q$952,MATCH($AI$30,BA!$J$4:$J$952,0)),"")</f>
        <v/>
      </c>
      <c r="AJ35" s="285"/>
      <c r="AK35" s="301"/>
      <c r="AM35" s="300" t="str">
        <f>IFERROR(INDEX(BA!$Q$4:$Q$952,MATCH($AM$30,BA!$J$4:$J$952,0)),"")</f>
        <v/>
      </c>
      <c r="AN35" s="285"/>
      <c r="AO35" s="301"/>
    </row>
    <row r="36" spans="1:41" ht="187.5" customHeight="1">
      <c r="A36" s="100" t="s">
        <v>55</v>
      </c>
      <c r="B36" s="91" t="str">
        <f>BA!R3</f>
        <v>Guidance, calculation method and other considerations</v>
      </c>
      <c r="C36" s="300"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85"/>
      <c r="E36" s="301"/>
      <c r="G36" s="300" t="str">
        <f>IFERROR(INDEX(BA!$R$4:$R$952,MATCH($G$30,BA!$J$4:$J$952,0)),"")</f>
        <v>Wherever detailed income surveys are not being conducted, this indicator may be compiled on the basis of the assessment and opinions of a target group of farmers.</v>
      </c>
      <c r="H36" s="285"/>
      <c r="I36" s="301"/>
      <c r="K36" s="300"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285"/>
      <c r="M36" s="301"/>
      <c r="O36" s="300" t="str">
        <f>IFERROR(INDEX(BA!$R$4:$R$952,MATCH($O$30,BA!$J$4:$J$952,0)),"")</f>
        <v>NA</v>
      </c>
      <c r="P36" s="285"/>
      <c r="Q36" s="301"/>
      <c r="S36" s="300" t="str">
        <f>IFERROR(INDEX(BA!$R$4:$R$952,MATCH($S$30,BA!$J$4:$J$952,0)),"")</f>
        <v/>
      </c>
      <c r="T36" s="285"/>
      <c r="U36" s="301"/>
      <c r="W36" s="300" t="str">
        <f>IFERROR(INDEX(BA!$R$4:$R$952,MATCH($W$30,BA!$J$4:$J$952,0)),"")</f>
        <v/>
      </c>
      <c r="X36" s="285"/>
      <c r="Y36" s="301"/>
      <c r="AA36" s="300" t="str">
        <f>IFERROR(INDEX(BA!$R$4:$R$952,MATCH($AA$30,BA!$J$4:$J$952,0)),"")</f>
        <v/>
      </c>
      <c r="AB36" s="285"/>
      <c r="AC36" s="301"/>
      <c r="AE36" s="300" t="str">
        <f>IFERROR(INDEX(BA!$R$4:$R$952,MATCH($AE$30,BA!$J$4:$J$952,0)),"")</f>
        <v/>
      </c>
      <c r="AF36" s="285"/>
      <c r="AG36" s="301"/>
      <c r="AI36" s="300" t="str">
        <f>IFERROR(INDEX(BA!$R$4:$R$952,MATCH($AI$30,BA!$J$4:$J$952,0)),"")</f>
        <v/>
      </c>
      <c r="AJ36" s="285"/>
      <c r="AK36" s="301"/>
      <c r="AM36" s="300" t="str">
        <f>IFERROR(INDEX(BA!$R$4:$R$952,MATCH($AM$30,BA!$J$4:$J$952,0)),"")</f>
        <v/>
      </c>
      <c r="AN36" s="285"/>
      <c r="AO36" s="301"/>
    </row>
    <row r="37" spans="1:41" ht="15" customHeight="1">
      <c r="A37" s="14"/>
      <c r="B37" s="92" t="s">
        <v>56</v>
      </c>
      <c r="C37" s="297" t="str">
        <f>IFERROR(INDEX(BA!$S$4:$S$952,MATCH(C30,BA!$J$4:$J$952,0)),"")</f>
        <v>tCO2eq</v>
      </c>
      <c r="D37" s="298"/>
      <c r="E37" s="299"/>
      <c r="G37" s="297" t="str">
        <f>IFERROR(INDEX(BA!$S$4:$S$952,MATCH(G30,BA!$J$4:$J$952,0)),"")</f>
        <v xml:space="preserve">Percentage increase in average annual salary </v>
      </c>
      <c r="H37" s="298"/>
      <c r="I37" s="299"/>
      <c r="K37" s="297" t="str">
        <f>IFERROR(INDEX(BA!$S$4:$S$952,MATCH(K30,BA!$J$4:$J$952,0)),"")</f>
        <v>% or Number</v>
      </c>
      <c r="L37" s="298"/>
      <c r="M37" s="299"/>
      <c r="O37" s="297" t="str">
        <f>IFERROR(INDEX(BA!$S$4:$S$952,MATCH(O30,BA!$J$4:$J$952,0)),"")</f>
        <v>NA</v>
      </c>
      <c r="P37" s="298"/>
      <c r="Q37" s="299"/>
      <c r="S37" s="297" t="str">
        <f>IFERROR(INDEX(BA!$S$4:$S$952,MATCH(S30,BA!$J$4:$J$952,0)),"")</f>
        <v/>
      </c>
      <c r="T37" s="298"/>
      <c r="U37" s="299"/>
      <c r="W37" s="297" t="str">
        <f>IFERROR(INDEX(BA!$S$4:$S$952,MATCH(W30,BA!$J$4:$J$952,0)),"")</f>
        <v/>
      </c>
      <c r="X37" s="298"/>
      <c r="Y37" s="299"/>
      <c r="AA37" s="297" t="str">
        <f>IFERROR(INDEX(BA!$S$4:$S$952,MATCH(AA30,BA!$J$4:$J$952,0)),"")</f>
        <v/>
      </c>
      <c r="AB37" s="298"/>
      <c r="AC37" s="299"/>
      <c r="AE37" s="297" t="str">
        <f>IFERROR(INDEX(BA!$S$4:$S$952,MATCH(AE30,BA!$J$4:$J$952,0)),"")</f>
        <v/>
      </c>
      <c r="AF37" s="298"/>
      <c r="AG37" s="299"/>
      <c r="AI37" s="297" t="str">
        <f>IFERROR(INDEX(BA!$S$4:$S$952,MATCH(AI30,BA!$J$4:$J$952,0)),"")</f>
        <v/>
      </c>
      <c r="AJ37" s="298"/>
      <c r="AK37" s="299"/>
      <c r="AM37" s="297" t="str">
        <f>IFERROR(INDEX(BA!$S$4:$S$952,MATCH(AM30,BA!$J$4:$J$952,0)),"")</f>
        <v/>
      </c>
      <c r="AN37" s="298"/>
      <c r="AO37" s="299"/>
    </row>
    <row r="38" spans="1:41" ht="15" customHeight="1">
      <c r="A38" s="14"/>
      <c r="B38" s="92" t="s">
        <v>57</v>
      </c>
      <c r="C38" s="297" t="str">
        <f>IFERROR(INDEX(BA!$T$4:$T$952,MATCH(C30,BA!$J$4:$J$952,0)),"")</f>
        <v>Project activity</v>
      </c>
      <c r="D38" s="298"/>
      <c r="E38" s="299"/>
      <c r="G38" s="297" t="str">
        <f>IFERROR(INDEX(BA!$T$4:$T$952,MATCH(G30,BA!$J$4:$J$952,0)),"")</f>
        <v>Project activity and/or reference studies</v>
      </c>
      <c r="H38" s="298"/>
      <c r="I38" s="299"/>
      <c r="K38" s="297" t="str">
        <f>IFERROR(INDEX(BA!$T$4:$T$952,MATCH(K30,BA!$J$4:$J$952,0)),"")</f>
        <v>Project activity</v>
      </c>
      <c r="L38" s="298"/>
      <c r="M38" s="299"/>
      <c r="O38" s="297" t="str">
        <f>IFERROR(INDEX(BA!$T$4:$T$952,MATCH(O30,BA!$J$4:$J$952,0)),"")</f>
        <v>NA</v>
      </c>
      <c r="P38" s="298"/>
      <c r="Q38" s="299"/>
      <c r="S38" s="297" t="str">
        <f>IFERROR(INDEX(BA!$T$4:$T$952,MATCH(S30,BA!$J$4:$J$952,0)),"")</f>
        <v/>
      </c>
      <c r="T38" s="298"/>
      <c r="U38" s="299"/>
      <c r="W38" s="297" t="str">
        <f>IFERROR(INDEX(BA!$T$4:$T$952,MATCH(W30,BA!$J$4:$J$952,0)),"")</f>
        <v/>
      </c>
      <c r="X38" s="298"/>
      <c r="Y38" s="299"/>
      <c r="AA38" s="297" t="str">
        <f>IFERROR(INDEX(BA!$T$4:$T$952,MATCH(AA30,BA!$J$4:$J$952,0)),"")</f>
        <v/>
      </c>
      <c r="AB38" s="298"/>
      <c r="AC38" s="299"/>
      <c r="AE38" s="297" t="str">
        <f>IFERROR(INDEX(BA!$T$4:$T$952,MATCH(AE30,BA!$J$4:$J$952,0)),"")</f>
        <v/>
      </c>
      <c r="AF38" s="298"/>
      <c r="AG38" s="299"/>
      <c r="AI38" s="297" t="str">
        <f>IFERROR(INDEX(BA!$T$4:$T$952,MATCH(AI30,BA!$J$4:$J$952,0)),"")</f>
        <v/>
      </c>
      <c r="AJ38" s="298"/>
      <c r="AK38" s="299"/>
      <c r="AM38" s="297" t="str">
        <f>IFERROR(INDEX(BA!$T$4:$T$952,MATCH(AM30,BA!$J$4:$J$952,0)),"")</f>
        <v/>
      </c>
      <c r="AN38" s="298"/>
      <c r="AO38" s="299"/>
    </row>
    <row r="39" spans="1:41" ht="15" customHeight="1">
      <c r="A39" s="14"/>
      <c r="B39" s="92" t="s">
        <v>58</v>
      </c>
      <c r="C39" s="297" t="str">
        <f>IFERROR(INDEX(BA!$U$4:$U$952,MATCH(C30,BA!$J$4:$J$952,0)),"")</f>
        <v>Calculation</v>
      </c>
      <c r="D39" s="298"/>
      <c r="E39" s="299"/>
      <c r="G39" s="297">
        <f>IFERROR(INDEX(BA!$U$4:$U$952,MATCH(G30,BA!$J$4:$J$952,0)),"")</f>
        <v>0</v>
      </c>
      <c r="H39" s="298"/>
      <c r="I39" s="299"/>
      <c r="K39" s="297" t="str">
        <f>IFERROR(INDEX(BA!$U$4:$U$952,MATCH(K30,BA!$J$4:$J$952,0)),"")</f>
        <v>Household surveys</v>
      </c>
      <c r="L39" s="298"/>
      <c r="M39" s="299"/>
      <c r="O39" s="297" t="str">
        <f>IFERROR(INDEX(BA!$U$4:$U$952,MATCH(O30,BA!$J$4:$J$952,0)),"")</f>
        <v>NA</v>
      </c>
      <c r="P39" s="298"/>
      <c r="Q39" s="299"/>
      <c r="S39" s="297" t="str">
        <f>IFERROR(INDEX(BA!$U$4:$U$952,MATCH(S30,BA!$J$4:$J$952,0)),"")</f>
        <v/>
      </c>
      <c r="T39" s="298"/>
      <c r="U39" s="299"/>
      <c r="W39" s="297" t="str">
        <f>IFERROR(INDEX(BA!$U$4:$U$952,MATCH(W30,BA!$J$4:$J$952,0)),"")</f>
        <v/>
      </c>
      <c r="X39" s="298"/>
      <c r="Y39" s="299"/>
      <c r="AA39" s="297" t="str">
        <f>IFERROR(INDEX(BA!$U$4:$U$952,MATCH(AA30,BA!$J$4:$J$952,0)),"")</f>
        <v/>
      </c>
      <c r="AB39" s="298"/>
      <c r="AC39" s="299"/>
      <c r="AE39" s="297" t="str">
        <f>IFERROR(INDEX(BA!$U$4:$U$952,MATCH(AE30,BA!$J$4:$J$952,0)),"")</f>
        <v/>
      </c>
      <c r="AF39" s="298"/>
      <c r="AG39" s="299"/>
      <c r="AI39" s="297" t="str">
        <f>IFERROR(INDEX(BA!$U$4:$U$952,MATCH(AI30,BA!$J$4:$J$952,0)),"")</f>
        <v/>
      </c>
      <c r="AJ39" s="298"/>
      <c r="AK39" s="299"/>
      <c r="AM39" s="297" t="str">
        <f>IFERROR(INDEX(BA!$U$4:$U$952,MATCH(AM30,BA!$J$4:$J$952,0)),"")</f>
        <v/>
      </c>
      <c r="AN39" s="298"/>
      <c r="AO39" s="299"/>
    </row>
    <row r="40" spans="1:41" ht="15" customHeight="1">
      <c r="A40" s="14"/>
      <c r="B40" s="92" t="s">
        <v>59</v>
      </c>
      <c r="C40" s="297" t="str">
        <f>IFERROR(INDEX(BA!$V$4:$V$952,MATCH(C30,BA!$J$4:$J$952,0)),"")</f>
        <v>Annual</v>
      </c>
      <c r="D40" s="298"/>
      <c r="E40" s="299"/>
      <c r="G40" s="297" t="str">
        <f>IFERROR(INDEX(BA!$V$4:$V$952,MATCH(G30,BA!$J$4:$J$952,0)),"")</f>
        <v>Annual</v>
      </c>
      <c r="H40" s="298"/>
      <c r="I40" s="299"/>
      <c r="K40" s="297" t="str">
        <f>IFERROR(INDEX(BA!$V$4:$V$952,MATCH(K30,BA!$J$4:$J$952,0)),"")</f>
        <v>Annual</v>
      </c>
      <c r="L40" s="298"/>
      <c r="M40" s="299"/>
      <c r="O40" s="297" t="str">
        <f>IFERROR(INDEX(BA!$V$4:$V$952,MATCH(O30,BA!$J$4:$J$952,0)),"")</f>
        <v>NA</v>
      </c>
      <c r="P40" s="298"/>
      <c r="Q40" s="299"/>
      <c r="S40" s="297" t="str">
        <f>IFERROR(INDEX(BA!$V$4:$V$952,MATCH(S30,BA!$J$4:$J$952,0)),"")</f>
        <v/>
      </c>
      <c r="T40" s="298"/>
      <c r="U40" s="299"/>
      <c r="W40" s="297" t="str">
        <f>IFERROR(INDEX(BA!$V$4:$V$952,MATCH(W30,BA!$J$4:$J$952,0)),"")</f>
        <v/>
      </c>
      <c r="X40" s="298"/>
      <c r="Y40" s="299"/>
      <c r="AA40" s="297" t="str">
        <f>IFERROR(INDEX(BA!$V$4:$V$952,MATCH(AA30,BA!$J$4:$J$952,0)),"")</f>
        <v/>
      </c>
      <c r="AB40" s="298"/>
      <c r="AC40" s="299"/>
      <c r="AE40" s="297" t="str">
        <f>IFERROR(INDEX(BA!$V$4:$V$952,MATCH(AE30,BA!$J$4:$J$952,0)),"")</f>
        <v/>
      </c>
      <c r="AF40" s="298"/>
      <c r="AG40" s="299"/>
      <c r="AI40" s="297" t="str">
        <f>IFERROR(INDEX(BA!$V$4:$V$952,MATCH(AI30,BA!$J$4:$J$952,0)),"")</f>
        <v/>
      </c>
      <c r="AJ40" s="298"/>
      <c r="AK40" s="299"/>
      <c r="AM40" s="297" t="str">
        <f>IFERROR(INDEX(BA!$V$4:$V$952,MATCH(AM30,BA!$J$4:$J$952,0)),"")</f>
        <v/>
      </c>
      <c r="AN40" s="298"/>
      <c r="AO40" s="299"/>
    </row>
    <row r="41" spans="1:41" ht="15" customHeight="1">
      <c r="A41" s="14"/>
      <c r="B41" s="92" t="s">
        <v>60</v>
      </c>
      <c r="C41" s="297" t="str">
        <f>IFERROR(INDEX(BA!$X$4:$X$952,MATCH(C30,BA!$J$4:$J$952,0 )),"")</f>
        <v>NA</v>
      </c>
      <c r="D41" s="298"/>
      <c r="E41" s="299"/>
      <c r="G41" s="297" t="str">
        <f>IFERROR(INDEX(BA!$X$4:$X$952,MATCH(G30,BA!$J$4:$J$952,0 )),"")</f>
        <v xml:space="preserve"> </v>
      </c>
      <c r="H41" s="298"/>
      <c r="I41" s="299"/>
      <c r="K41" s="297">
        <f>IFERROR(INDEX(BA!$X$4:$X$952,MATCH(K30,BA!$J$4:$J$952,0 )),"")</f>
        <v>0</v>
      </c>
      <c r="L41" s="298"/>
      <c r="M41" s="299"/>
      <c r="O41" s="297">
        <f>IFERROR(INDEX(BA!$X$4:$X$952,MATCH(O30,BA!$J$4:$J$952,0 )),"")</f>
        <v>0</v>
      </c>
      <c r="P41" s="298"/>
      <c r="Q41" s="299"/>
      <c r="S41" s="297" t="str">
        <f>IFERROR(INDEX(BA!$X$4:$X$952,MATCH(S30,BA!$J$4:$J$952,0 )),"")</f>
        <v/>
      </c>
      <c r="T41" s="298"/>
      <c r="U41" s="299"/>
      <c r="W41" s="297" t="str">
        <f>IFERROR(INDEX(BA!$X$4:$X$952,MATCH(W30,BA!$J$4:$J$952,0 )),"")</f>
        <v/>
      </c>
      <c r="X41" s="298"/>
      <c r="Y41" s="299"/>
      <c r="AA41" s="297" t="str">
        <f>IFERROR(INDEX(BA!$X$4:$X$952,MATCH(AA30,BA!$J$4:$J$952,0 )),"")</f>
        <v/>
      </c>
      <c r="AB41" s="298"/>
      <c r="AC41" s="299"/>
      <c r="AE41" s="297" t="str">
        <f>IFERROR(INDEX(BA!$X$4:$X$952,MATCH(AE30,BA!$J$4:$J$952,0 )),"")</f>
        <v/>
      </c>
      <c r="AF41" s="298"/>
      <c r="AG41" s="299"/>
      <c r="AI41" s="297" t="str">
        <f>IFERROR(INDEX(BA!$X$4:$X$952,MATCH(AI30,BA!$J$4:$J$952,0 )),"")</f>
        <v/>
      </c>
      <c r="AJ41" s="298"/>
      <c r="AK41" s="299"/>
      <c r="AM41" s="297" t="str">
        <f>IFERROR(INDEX(BA!$X$4:$X$952,MATCH(AM30,BA!$J$4:$J$952,0 )),"")</f>
        <v/>
      </c>
      <c r="AN41" s="298"/>
      <c r="AO41" s="299"/>
    </row>
    <row r="42" spans="1:41" ht="28.5" customHeight="1">
      <c r="A42" s="14"/>
      <c r="B42" s="92" t="s">
        <v>61</v>
      </c>
      <c r="C42" s="297" t="str">
        <f>IFERROR(INDEX(BA!$Y$4:$Y$952,MATCH(C30,BA!$J$4:$J$952,0 )),"NA")</f>
        <v>Gold Standard approved SDG Impact Quantification methodologies are available at https://globalgoals.goldstandard.org/</v>
      </c>
      <c r="D42" s="298"/>
      <c r="E42" s="299"/>
      <c r="G42" s="297" t="str">
        <f>IFERROR(INDEX(BA!$Y$4:$Y$952,MATCH(G30,BA!$J$4:$J$952,0)),"")</f>
        <v xml:space="preserve"> </v>
      </c>
      <c r="H42" s="298"/>
      <c r="I42" s="299"/>
      <c r="K42" s="297" t="str">
        <f>IFERROR(INDEX(BA!$Y$4:$Y$952,MATCH(K30,BA!$J$4:$J$952,0 )),"")</f>
        <v>Drinking water: https://washdata.org/monitoring/drinking-water</v>
      </c>
      <c r="L42" s="298"/>
      <c r="M42" s="299"/>
      <c r="O42" s="297">
        <f>IFERROR(INDEX(BA!$Y$4:$Y$952,MATCH(O30,BA!$J$4:$J$952,0 )),"")</f>
        <v>0</v>
      </c>
      <c r="P42" s="298"/>
      <c r="Q42" s="299"/>
      <c r="S42" s="297" t="str">
        <f>IFERROR(INDEX(BA!$Y$4:$Y$952,MATCH(S30,BA!$J$4:$J$952,0 )),"")</f>
        <v/>
      </c>
      <c r="T42" s="298"/>
      <c r="U42" s="299"/>
      <c r="W42" s="297" t="str">
        <f>IFERROR(INDEX(BA!$Y$4:$Y$952,MATCH(W30,BA!$J$4:$J$952,0 )),"")</f>
        <v/>
      </c>
      <c r="X42" s="298"/>
      <c r="Y42" s="299"/>
      <c r="AA42" s="297" t="str">
        <f>IFERROR(INDEX(BA!$Y$4:$Y$952,MATCH(AA30,BA!$J$4:$J$952,0 )),"")</f>
        <v/>
      </c>
      <c r="AB42" s="298"/>
      <c r="AC42" s="299"/>
      <c r="AE42" s="297" t="str">
        <f>IFERROR(INDEX(BA!$Y$4:$Y$952,MATCH(AE30,BA!$J$4:$J$952,0 )),"")</f>
        <v/>
      </c>
      <c r="AF42" s="298"/>
      <c r="AG42" s="299"/>
      <c r="AI42" s="297" t="str">
        <f>IFERROR(INDEX(BA!$Y$4:$Y$952,MATCH(AI30,BA!$J$4:$J$952,0 )),"")</f>
        <v/>
      </c>
      <c r="AJ42" s="298"/>
      <c r="AK42" s="299"/>
      <c r="AM42" s="297" t="str">
        <f>IFERROR(INDEX(BA!$Y$4:$Y$952,MATCH(AM30,BA!$J$4:$J$952,0 )),"")</f>
        <v/>
      </c>
      <c r="AN42" s="298"/>
      <c r="AO42" s="299"/>
    </row>
    <row r="43" spans="1:41" ht="15" customHeight="1">
      <c r="A43" s="14"/>
      <c r="B43" s="30"/>
      <c r="C43" s="297"/>
      <c r="D43" s="298"/>
      <c r="E43" s="299"/>
      <c r="G43" s="314"/>
      <c r="H43" s="315"/>
      <c r="I43" s="316"/>
      <c r="K43" s="297"/>
      <c r="L43" s="298"/>
      <c r="M43" s="299"/>
      <c r="O43" s="297"/>
      <c r="P43" s="298"/>
      <c r="Q43" s="299"/>
      <c r="S43" s="297"/>
      <c r="T43" s="298"/>
      <c r="U43" s="299"/>
      <c r="W43" s="297"/>
      <c r="X43" s="298"/>
      <c r="Y43" s="299"/>
      <c r="AA43" s="297"/>
      <c r="AB43" s="298"/>
      <c r="AC43" s="299"/>
      <c r="AE43" s="297"/>
      <c r="AF43" s="298"/>
      <c r="AG43" s="299"/>
      <c r="AI43" s="297"/>
      <c r="AJ43" s="298"/>
      <c r="AK43" s="299"/>
      <c r="AM43" s="297"/>
      <c r="AN43" s="298"/>
      <c r="AO43" s="299"/>
    </row>
    <row r="44" spans="1:41" ht="15" customHeight="1">
      <c r="A44" s="14"/>
      <c r="B44" s="30"/>
      <c r="C44" s="314"/>
      <c r="D44" s="315"/>
      <c r="E44" s="316"/>
      <c r="G44" s="314"/>
      <c r="H44" s="315"/>
      <c r="I44" s="316"/>
      <c r="K44" s="297"/>
      <c r="L44" s="298"/>
      <c r="M44" s="299"/>
      <c r="O44" s="297"/>
      <c r="P44" s="298"/>
      <c r="Q44" s="299"/>
      <c r="S44" s="297"/>
      <c r="T44" s="298"/>
      <c r="U44" s="299"/>
      <c r="W44" s="297"/>
      <c r="X44" s="298"/>
      <c r="Y44" s="299"/>
      <c r="AA44" s="297"/>
      <c r="AB44" s="298"/>
      <c r="AC44" s="299"/>
      <c r="AE44" s="297"/>
      <c r="AF44" s="298"/>
      <c r="AG44" s="299"/>
      <c r="AI44" s="297"/>
      <c r="AJ44" s="298"/>
      <c r="AK44" s="299"/>
      <c r="AM44" s="297"/>
      <c r="AN44" s="298"/>
      <c r="AO44" s="299"/>
    </row>
    <row r="45" spans="1:41" ht="15" customHeight="1">
      <c r="A45" s="14"/>
      <c r="B45" s="30"/>
      <c r="C45" s="314"/>
      <c r="D45" s="315"/>
      <c r="E45" s="316"/>
      <c r="G45" s="314"/>
      <c r="H45" s="315"/>
      <c r="I45" s="316"/>
      <c r="K45" s="297"/>
      <c r="L45" s="298"/>
      <c r="M45" s="299"/>
      <c r="O45" s="297"/>
      <c r="P45" s="298"/>
      <c r="Q45" s="299"/>
      <c r="S45" s="297"/>
      <c r="T45" s="298"/>
      <c r="U45" s="299"/>
      <c r="W45" s="297"/>
      <c r="X45" s="298"/>
      <c r="Y45" s="299"/>
      <c r="AA45" s="297"/>
      <c r="AB45" s="298"/>
      <c r="AC45" s="299"/>
      <c r="AE45" s="297"/>
      <c r="AF45" s="298"/>
      <c r="AG45" s="299"/>
      <c r="AI45" s="297"/>
      <c r="AJ45" s="298"/>
      <c r="AK45" s="299"/>
      <c r="AM45" s="297"/>
      <c r="AN45" s="298"/>
      <c r="AO45" s="299"/>
    </row>
    <row r="46" spans="1:41" ht="15" customHeight="1">
      <c r="A46" s="14"/>
      <c r="B46" s="30"/>
      <c r="C46" s="314"/>
      <c r="D46" s="315"/>
      <c r="E46" s="316"/>
      <c r="G46" s="314"/>
      <c r="H46" s="315"/>
      <c r="I46" s="316"/>
      <c r="K46" s="297"/>
      <c r="L46" s="298"/>
      <c r="M46" s="299"/>
      <c r="O46" s="297"/>
      <c r="P46" s="298"/>
      <c r="Q46" s="299"/>
      <c r="S46" s="297"/>
      <c r="T46" s="298"/>
      <c r="U46" s="299"/>
      <c r="W46" s="297"/>
      <c r="X46" s="298"/>
      <c r="Y46" s="299"/>
      <c r="AA46" s="297"/>
      <c r="AB46" s="298"/>
      <c r="AC46" s="299"/>
      <c r="AE46" s="297"/>
      <c r="AF46" s="298"/>
      <c r="AG46" s="299"/>
      <c r="AI46" s="297"/>
      <c r="AJ46" s="298"/>
      <c r="AK46" s="299"/>
      <c r="AM46" s="297"/>
      <c r="AN46" s="298"/>
      <c r="AO46" s="299"/>
    </row>
    <row r="47" spans="1:41" ht="15" customHeight="1">
      <c r="A47" s="14"/>
      <c r="B47" s="30"/>
      <c r="C47" s="317"/>
      <c r="D47" s="318"/>
      <c r="E47" s="319"/>
      <c r="G47" s="317"/>
      <c r="H47" s="318"/>
      <c r="I47" s="319"/>
      <c r="K47" s="297"/>
      <c r="L47" s="298"/>
      <c r="M47" s="299"/>
      <c r="O47" s="297"/>
      <c r="P47" s="298"/>
      <c r="Q47" s="299"/>
      <c r="S47" s="297"/>
      <c r="T47" s="298"/>
      <c r="U47" s="299"/>
      <c r="W47" s="297"/>
      <c r="X47" s="298"/>
      <c r="Y47" s="299"/>
      <c r="AA47" s="297"/>
      <c r="AB47" s="298"/>
      <c r="AC47" s="299"/>
      <c r="AE47" s="297"/>
      <c r="AF47" s="298"/>
      <c r="AG47" s="299"/>
      <c r="AI47" s="297"/>
      <c r="AJ47" s="298"/>
      <c r="AK47" s="299"/>
      <c r="AM47" s="297"/>
      <c r="AN47" s="298"/>
      <c r="AO47" s="299"/>
    </row>
    <row r="48" spans="1:41" ht="15" customHeight="1">
      <c r="A48" s="14"/>
      <c r="B48" s="30"/>
      <c r="C48" s="323"/>
      <c r="D48" s="324"/>
      <c r="E48" s="325"/>
      <c r="G48" s="323"/>
      <c r="H48" s="324"/>
      <c r="I48" s="325"/>
      <c r="K48" s="297"/>
      <c r="L48" s="298"/>
      <c r="M48" s="299"/>
      <c r="O48" s="297"/>
      <c r="P48" s="298"/>
      <c r="Q48" s="299"/>
      <c r="S48" s="297"/>
      <c r="T48" s="298"/>
      <c r="U48" s="299"/>
      <c r="W48" s="297"/>
      <c r="X48" s="298"/>
      <c r="Y48" s="299"/>
      <c r="AA48" s="297"/>
      <c r="AB48" s="298"/>
      <c r="AC48" s="299"/>
      <c r="AE48" s="297"/>
      <c r="AF48" s="298"/>
      <c r="AG48" s="299"/>
      <c r="AI48" s="297"/>
      <c r="AJ48" s="298"/>
      <c r="AK48" s="299"/>
      <c r="AM48" s="297"/>
      <c r="AN48" s="298"/>
      <c r="AO48" s="299"/>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5">
      <c r="A50" s="326" t="s">
        <v>64</v>
      </c>
      <c r="B50" s="138" t="s">
        <v>65</v>
      </c>
      <c r="C50" s="292" t="str" cm="1">
        <f t="array" ref="C50">IFERROR(_xlfn.IFS(B26&lt;&gt;"",C26,B27&lt;&gt;"",C27),"")</f>
        <v>Amount of GHGs emissions avoided or sequestered</v>
      </c>
      <c r="D50" s="293"/>
      <c r="E50" s="294"/>
      <c r="F50" s="37"/>
      <c r="G50" s="292" t="str" cm="1">
        <f t="array" ref="G50">IFERROR(_xlfn.IFS(F26&lt;&gt;"",G26,F27&lt;&gt;"",G27),"")</f>
        <v>Change in farmer income as a result of project, by gender and and indigenous status</v>
      </c>
      <c r="H50" s="293"/>
      <c r="I50" s="294"/>
      <c r="J50" s="38"/>
      <c r="K50" s="292" t="str" cm="1">
        <f t="array" ref="K50">IFERROR(_xlfn.IFS(J26&lt;&gt;"",K26,J27&lt;&gt;"",K27),"")</f>
        <v>6.1.1 Proportion of population using safely managed drinking water services</v>
      </c>
      <c r="L50" s="293"/>
      <c r="M50" s="294"/>
      <c r="N50" s="38"/>
      <c r="O50" s="292" t="str" cm="1">
        <f t="array" ref="O50">IFERROR(_xlfn.IFS(N26&lt;&gt;"",O26,N27&lt;&gt;"",O27),"")</f>
        <v>12.2.1 Material footprint, material footprint per capita, and material footprint per GDP</v>
      </c>
      <c r="P50" s="293"/>
      <c r="Q50" s="294"/>
      <c r="R50" s="38"/>
      <c r="S50" s="292" cm="1">
        <f t="array" ref="S50">IFERROR(_xlfn.IFS(R26&lt;&gt;"",S26,R27&lt;&gt;"",S27),"")</f>
        <v>0</v>
      </c>
      <c r="T50" s="293"/>
      <c r="U50" s="294"/>
      <c r="V50" s="38"/>
      <c r="W50" s="292" cm="1">
        <f t="array" ref="W50">IFERROR(_xlfn.IFS(V26&lt;&gt;"",W26,V27&lt;&gt;"",W27),"")</f>
        <v>0</v>
      </c>
      <c r="X50" s="293"/>
      <c r="Y50" s="294"/>
      <c r="Z50" s="38"/>
      <c r="AA50" s="292" cm="1">
        <f t="array" ref="AA50">IFERROR(_xlfn.IFS(Z26&lt;&gt;"",AA26,Z27&lt;&gt;"",AA27),"")</f>
        <v>0</v>
      </c>
      <c r="AB50" s="293"/>
      <c r="AC50" s="294"/>
      <c r="AD50" s="38"/>
      <c r="AE50" s="292" cm="1">
        <f t="array" ref="AE50">IFERROR(_xlfn.IFS(AD26&lt;&gt;"",AE26,AD27&lt;&gt;"",AE27),"")</f>
        <v>0</v>
      </c>
      <c r="AF50" s="293"/>
      <c r="AG50" s="294"/>
      <c r="AH50" s="38"/>
      <c r="AI50" s="292" cm="1">
        <f t="array" ref="AI50">IFERROR(_xlfn.IFS(AH26&lt;&gt;"",AI26,AH27&lt;&gt;"",AI27),"")</f>
        <v>0</v>
      </c>
      <c r="AJ50" s="293"/>
      <c r="AK50" s="294"/>
      <c r="AL50" s="38"/>
      <c r="AM50" s="292" cm="1">
        <f t="array" ref="AM50">IFERROR(_xlfn.IFS(AL26&lt;&gt;"",AM26,AL27&lt;&gt;"",AM27),"")</f>
        <v>0</v>
      </c>
      <c r="AN50" s="293"/>
      <c r="AO50" s="294"/>
    </row>
    <row r="51" spans="1:41">
      <c r="A51" s="326"/>
      <c r="B51" s="92" t="s">
        <v>56</v>
      </c>
      <c r="C51" s="295" t="s">
        <v>221</v>
      </c>
      <c r="D51" s="296"/>
      <c r="E51" s="296"/>
      <c r="F51" s="37"/>
      <c r="G51" s="295" t="s">
        <v>1331</v>
      </c>
      <c r="H51" s="296"/>
      <c r="I51" s="296"/>
      <c r="J51" s="38"/>
      <c r="K51" s="295" t="s">
        <v>276</v>
      </c>
      <c r="L51" s="296"/>
      <c r="M51" s="296"/>
      <c r="N51" s="38"/>
      <c r="O51" s="295" t="s">
        <v>66</v>
      </c>
      <c r="P51" s="296"/>
      <c r="Q51" s="296"/>
      <c r="R51" s="38"/>
      <c r="S51" s="295" t="s">
        <v>66</v>
      </c>
      <c r="T51" s="296"/>
      <c r="U51" s="296"/>
      <c r="V51" s="38"/>
      <c r="W51" s="295" t="s">
        <v>66</v>
      </c>
      <c r="X51" s="296"/>
      <c r="Y51" s="296"/>
      <c r="Z51" s="38"/>
      <c r="AA51" s="295" t="s">
        <v>66</v>
      </c>
      <c r="AB51" s="296"/>
      <c r="AC51" s="296"/>
      <c r="AD51" s="38"/>
      <c r="AE51" s="295" t="s">
        <v>66</v>
      </c>
      <c r="AF51" s="296"/>
      <c r="AG51" s="296"/>
      <c r="AH51" s="38"/>
      <c r="AI51" s="295" t="s">
        <v>66</v>
      </c>
      <c r="AJ51" s="296"/>
      <c r="AK51" s="296"/>
      <c r="AL51" s="38"/>
      <c r="AM51" s="295" t="s">
        <v>66</v>
      </c>
      <c r="AN51" s="296"/>
      <c r="AO51" s="296"/>
    </row>
    <row r="52" spans="1:41">
      <c r="A52" s="326"/>
      <c r="B52" s="92" t="s">
        <v>57</v>
      </c>
      <c r="C52" s="295" t="s">
        <v>1332</v>
      </c>
      <c r="D52" s="296"/>
      <c r="E52" s="296"/>
      <c r="F52" s="37"/>
      <c r="G52" s="295" t="s">
        <v>1333</v>
      </c>
      <c r="H52" s="296"/>
      <c r="I52" s="296"/>
      <c r="J52" s="38"/>
      <c r="K52" s="295" t="s">
        <v>1334</v>
      </c>
      <c r="L52" s="296"/>
      <c r="M52" s="296"/>
      <c r="N52" s="38"/>
      <c r="O52" s="295" t="s">
        <v>66</v>
      </c>
      <c r="P52" s="296"/>
      <c r="Q52" s="296"/>
      <c r="R52" s="38"/>
      <c r="S52" s="295" t="s">
        <v>66</v>
      </c>
      <c r="T52" s="296"/>
      <c r="U52" s="296"/>
      <c r="V52" s="38"/>
      <c r="W52" s="295" t="s">
        <v>66</v>
      </c>
      <c r="X52" s="296"/>
      <c r="Y52" s="296"/>
      <c r="Z52" s="38"/>
      <c r="AA52" s="295" t="s">
        <v>66</v>
      </c>
      <c r="AB52" s="296"/>
      <c r="AC52" s="296"/>
      <c r="AD52" s="38"/>
      <c r="AE52" s="295" t="s">
        <v>66</v>
      </c>
      <c r="AF52" s="296"/>
      <c r="AG52" s="296"/>
      <c r="AH52" s="38"/>
      <c r="AI52" s="295" t="s">
        <v>66</v>
      </c>
      <c r="AJ52" s="296"/>
      <c r="AK52" s="296"/>
      <c r="AL52" s="38"/>
      <c r="AM52" s="295" t="s">
        <v>66</v>
      </c>
      <c r="AN52" s="296"/>
      <c r="AO52" s="296"/>
    </row>
    <row r="53" spans="1:41">
      <c r="A53" s="326"/>
      <c r="B53" s="92" t="s">
        <v>59</v>
      </c>
      <c r="C53" s="295" t="s">
        <v>223</v>
      </c>
      <c r="D53" s="296"/>
      <c r="E53" s="296"/>
      <c r="F53" s="37"/>
      <c r="G53" s="295" t="s">
        <v>223</v>
      </c>
      <c r="H53" s="296"/>
      <c r="I53" s="296"/>
      <c r="J53" s="38"/>
      <c r="K53" s="295" t="s">
        <v>208</v>
      </c>
      <c r="L53" s="296"/>
      <c r="M53" s="296"/>
      <c r="N53" s="38"/>
      <c r="O53" s="295" t="s">
        <v>66</v>
      </c>
      <c r="P53" s="296"/>
      <c r="Q53" s="296"/>
      <c r="R53" s="38"/>
      <c r="S53" s="295" t="s">
        <v>66</v>
      </c>
      <c r="T53" s="296"/>
      <c r="U53" s="296"/>
      <c r="V53" s="38"/>
      <c r="W53" s="295" t="s">
        <v>66</v>
      </c>
      <c r="X53" s="296"/>
      <c r="Y53" s="296"/>
      <c r="Z53" s="38"/>
      <c r="AA53" s="295" t="s">
        <v>66</v>
      </c>
      <c r="AB53" s="296"/>
      <c r="AC53" s="296"/>
      <c r="AD53" s="38"/>
      <c r="AE53" s="295" t="s">
        <v>66</v>
      </c>
      <c r="AF53" s="296"/>
      <c r="AG53" s="296"/>
      <c r="AH53" s="38"/>
      <c r="AI53" s="295" t="s">
        <v>66</v>
      </c>
      <c r="AJ53" s="296"/>
      <c r="AK53" s="296"/>
      <c r="AL53" s="38"/>
      <c r="AM53" s="295" t="s">
        <v>66</v>
      </c>
      <c r="AN53" s="296"/>
      <c r="AO53" s="296"/>
    </row>
    <row r="54" spans="1:41">
      <c r="A54" s="326"/>
      <c r="B54" s="92" t="s">
        <v>58</v>
      </c>
      <c r="C54" s="295"/>
      <c r="D54" s="296"/>
      <c r="E54" s="296"/>
      <c r="F54" s="37"/>
      <c r="G54" s="331" t="s">
        <v>1335</v>
      </c>
      <c r="H54" s="332"/>
      <c r="I54" s="332"/>
      <c r="J54" s="38"/>
      <c r="K54" s="295" t="s">
        <v>1336</v>
      </c>
      <c r="L54" s="296"/>
      <c r="M54" s="296"/>
      <c r="N54" s="38"/>
      <c r="O54" s="295" t="s">
        <v>66</v>
      </c>
      <c r="P54" s="296"/>
      <c r="Q54" s="296"/>
      <c r="R54" s="38"/>
      <c r="S54" s="295" t="s">
        <v>66</v>
      </c>
      <c r="T54" s="296"/>
      <c r="U54" s="296"/>
      <c r="V54" s="38"/>
      <c r="W54" s="295" t="s">
        <v>66</v>
      </c>
      <c r="X54" s="296"/>
      <c r="Y54" s="296"/>
      <c r="Z54" s="38"/>
      <c r="AA54" s="295" t="s">
        <v>66</v>
      </c>
      <c r="AB54" s="296"/>
      <c r="AC54" s="296"/>
      <c r="AD54" s="38"/>
      <c r="AE54" s="295" t="s">
        <v>66</v>
      </c>
      <c r="AF54" s="296"/>
      <c r="AG54" s="296"/>
      <c r="AH54" s="38"/>
      <c r="AI54" s="295" t="s">
        <v>66</v>
      </c>
      <c r="AJ54" s="296"/>
      <c r="AK54" s="296"/>
      <c r="AL54" s="38"/>
      <c r="AM54" s="295" t="s">
        <v>66</v>
      </c>
      <c r="AN54" s="296"/>
      <c r="AO54" s="296"/>
    </row>
    <row r="55" spans="1:41">
      <c r="A55" s="326"/>
      <c r="B55" s="92" t="s">
        <v>67</v>
      </c>
      <c r="C55" s="295" t="s">
        <v>66</v>
      </c>
      <c r="D55" s="296"/>
      <c r="E55" s="296"/>
      <c r="F55" s="37"/>
      <c r="G55" s="295" t="s">
        <v>1337</v>
      </c>
      <c r="H55" s="296"/>
      <c r="I55" s="296"/>
      <c r="J55" s="38"/>
      <c r="K55" s="295" t="s">
        <v>209</v>
      </c>
      <c r="L55" s="296"/>
      <c r="M55" s="296"/>
      <c r="N55" s="38"/>
      <c r="O55" s="295" t="s">
        <v>66</v>
      </c>
      <c r="P55" s="296"/>
      <c r="Q55" s="296"/>
      <c r="R55" s="38"/>
      <c r="S55" s="295" t="s">
        <v>66</v>
      </c>
      <c r="T55" s="296"/>
      <c r="U55" s="296"/>
      <c r="V55" s="38"/>
      <c r="W55" s="295" t="s">
        <v>66</v>
      </c>
      <c r="X55" s="296"/>
      <c r="Y55" s="296"/>
      <c r="Z55" s="38"/>
      <c r="AA55" s="295" t="s">
        <v>66</v>
      </c>
      <c r="AB55" s="296"/>
      <c r="AC55" s="296"/>
      <c r="AD55" s="38"/>
      <c r="AE55" s="295" t="s">
        <v>66</v>
      </c>
      <c r="AF55" s="296"/>
      <c r="AG55" s="296"/>
      <c r="AH55" s="38"/>
      <c r="AI55" s="295" t="s">
        <v>66</v>
      </c>
      <c r="AJ55" s="296"/>
      <c r="AK55" s="296"/>
      <c r="AL55" s="38"/>
      <c r="AM55" s="295" t="s">
        <v>66</v>
      </c>
      <c r="AN55" s="296"/>
      <c r="AO55" s="296"/>
    </row>
    <row r="56" spans="1:41">
      <c r="A56" s="326"/>
      <c r="B56" s="92" t="s">
        <v>68</v>
      </c>
      <c r="C56" s="295" t="s">
        <v>66</v>
      </c>
      <c r="D56" s="296"/>
      <c r="E56" s="296"/>
      <c r="F56" s="37"/>
      <c r="G56" s="295"/>
      <c r="H56" s="296"/>
      <c r="I56" s="296"/>
      <c r="J56" s="38"/>
      <c r="K56" s="295"/>
      <c r="L56" s="296"/>
      <c r="M56" s="296"/>
      <c r="N56" s="38"/>
      <c r="O56" s="295" t="s">
        <v>66</v>
      </c>
      <c r="P56" s="296"/>
      <c r="Q56" s="296"/>
      <c r="R56" s="38"/>
      <c r="S56" s="295" t="s">
        <v>66</v>
      </c>
      <c r="T56" s="296"/>
      <c r="U56" s="296"/>
      <c r="V56" s="38"/>
      <c r="W56" s="295" t="s">
        <v>66</v>
      </c>
      <c r="X56" s="296"/>
      <c r="Y56" s="296"/>
      <c r="Z56" s="38"/>
      <c r="AA56" s="295" t="s">
        <v>66</v>
      </c>
      <c r="AB56" s="296"/>
      <c r="AC56" s="296"/>
      <c r="AD56" s="38"/>
      <c r="AE56" s="295" t="s">
        <v>66</v>
      </c>
      <c r="AF56" s="296"/>
      <c r="AG56" s="296"/>
      <c r="AH56" s="38"/>
      <c r="AI56" s="295" t="s">
        <v>66</v>
      </c>
      <c r="AJ56" s="296"/>
      <c r="AK56" s="296"/>
      <c r="AL56" s="38"/>
      <c r="AM56" s="295" t="s">
        <v>66</v>
      </c>
      <c r="AN56" s="296"/>
      <c r="AO56" s="296"/>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29" t="s">
        <v>73</v>
      </c>
      <c r="B58" s="92">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29"/>
      <c r="B59" s="92"/>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29"/>
      <c r="B60" s="92"/>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327" t="s">
        <v>74</v>
      </c>
      <c r="B61" s="92"/>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327"/>
      <c r="B62" s="92"/>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327"/>
      <c r="B63" s="92"/>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327"/>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327"/>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327"/>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327"/>
      <c r="B67" s="39" t="s">
        <v>77</v>
      </c>
      <c r="C67" s="330" t="s">
        <v>1338</v>
      </c>
      <c r="D67" s="330"/>
      <c r="E67" s="330"/>
      <c r="F67" s="37"/>
      <c r="G67" s="288" t="s">
        <v>1339</v>
      </c>
      <c r="H67" s="288"/>
      <c r="I67" s="288"/>
      <c r="J67" s="38"/>
      <c r="K67" s="288" t="s">
        <v>78</v>
      </c>
      <c r="L67" s="288"/>
      <c r="M67" s="288"/>
      <c r="N67" s="38"/>
      <c r="O67" s="288" t="s">
        <v>78</v>
      </c>
      <c r="P67" s="288"/>
      <c r="Q67" s="288"/>
      <c r="R67" s="38"/>
      <c r="S67" s="288" t="s">
        <v>78</v>
      </c>
      <c r="T67" s="288"/>
      <c r="U67" s="288"/>
      <c r="V67" s="38"/>
      <c r="W67" s="288" t="s">
        <v>78</v>
      </c>
      <c r="X67" s="288"/>
      <c r="Y67" s="288"/>
      <c r="Z67" s="38"/>
      <c r="AA67" s="288" t="s">
        <v>78</v>
      </c>
      <c r="AB67" s="288"/>
      <c r="AC67" s="288"/>
      <c r="AD67" s="38"/>
      <c r="AE67" s="288" t="s">
        <v>78</v>
      </c>
      <c r="AF67" s="288"/>
      <c r="AG67" s="288"/>
      <c r="AH67" s="38"/>
      <c r="AI67" s="288" t="s">
        <v>78</v>
      </c>
      <c r="AJ67" s="288"/>
      <c r="AK67" s="288"/>
      <c r="AL67" s="38"/>
      <c r="AM67" s="288" t="s">
        <v>78</v>
      </c>
      <c r="AN67" s="288"/>
      <c r="AO67" s="288"/>
    </row>
    <row r="68" spans="1:41">
      <c r="A68" s="327"/>
      <c r="B68" s="289"/>
      <c r="C68" s="330"/>
      <c r="D68" s="330"/>
      <c r="E68" s="330"/>
      <c r="F68" s="37"/>
      <c r="G68" s="288"/>
      <c r="H68" s="288"/>
      <c r="I68" s="288"/>
      <c r="J68" s="38"/>
      <c r="K68" s="288"/>
      <c r="L68" s="288"/>
      <c r="M68" s="288"/>
      <c r="N68" s="38"/>
      <c r="O68" s="288"/>
      <c r="P68" s="288"/>
      <c r="Q68" s="288"/>
      <c r="R68" s="38"/>
      <c r="S68" s="288"/>
      <c r="T68" s="288"/>
      <c r="U68" s="288"/>
      <c r="V68" s="38"/>
      <c r="W68" s="288"/>
      <c r="X68" s="288"/>
      <c r="Y68" s="288"/>
      <c r="Z68" s="38"/>
      <c r="AA68" s="288"/>
      <c r="AB68" s="288"/>
      <c r="AC68" s="288"/>
      <c r="AD68" s="38"/>
      <c r="AE68" s="288"/>
      <c r="AF68" s="288"/>
      <c r="AG68" s="288"/>
      <c r="AH68" s="38"/>
      <c r="AI68" s="288"/>
      <c r="AJ68" s="288"/>
      <c r="AK68" s="288"/>
      <c r="AL68" s="38"/>
      <c r="AM68" s="288"/>
      <c r="AN68" s="288"/>
      <c r="AO68" s="288"/>
    </row>
    <row r="69" spans="1:41">
      <c r="A69" s="327"/>
      <c r="B69" s="290"/>
      <c r="C69" s="330"/>
      <c r="D69" s="330"/>
      <c r="E69" s="330"/>
      <c r="F69" s="37"/>
      <c r="G69" s="288"/>
      <c r="H69" s="288"/>
      <c r="I69" s="288"/>
      <c r="J69" s="38"/>
      <c r="K69" s="288"/>
      <c r="L69" s="288"/>
      <c r="M69" s="288"/>
      <c r="N69" s="38"/>
      <c r="O69" s="288"/>
      <c r="P69" s="288"/>
      <c r="Q69" s="288"/>
      <c r="R69" s="38"/>
      <c r="S69" s="288"/>
      <c r="T69" s="288"/>
      <c r="U69" s="288"/>
      <c r="V69" s="38"/>
      <c r="W69" s="288"/>
      <c r="X69" s="288"/>
      <c r="Y69" s="288"/>
      <c r="Z69" s="38"/>
      <c r="AA69" s="288"/>
      <c r="AB69" s="288"/>
      <c r="AC69" s="288"/>
      <c r="AD69" s="38"/>
      <c r="AE69" s="288"/>
      <c r="AF69" s="288"/>
      <c r="AG69" s="288"/>
      <c r="AH69" s="38"/>
      <c r="AI69" s="288"/>
      <c r="AJ69" s="288"/>
      <c r="AK69" s="288"/>
      <c r="AL69" s="38"/>
      <c r="AM69" s="288"/>
      <c r="AN69" s="288"/>
      <c r="AO69" s="288"/>
    </row>
    <row r="70" spans="1:41">
      <c r="A70" s="327"/>
      <c r="B70" s="290"/>
      <c r="C70" s="330"/>
      <c r="D70" s="330"/>
      <c r="E70" s="330"/>
      <c r="F70" s="37"/>
      <c r="G70" s="288"/>
      <c r="H70" s="288"/>
      <c r="I70" s="288"/>
      <c r="J70" s="38"/>
      <c r="K70" s="288"/>
      <c r="L70" s="288"/>
      <c r="M70" s="288"/>
      <c r="N70" s="38"/>
      <c r="O70" s="288"/>
      <c r="P70" s="288"/>
      <c r="Q70" s="288"/>
      <c r="R70" s="38"/>
      <c r="S70" s="288"/>
      <c r="T70" s="288"/>
      <c r="U70" s="288"/>
      <c r="V70" s="38"/>
      <c r="W70" s="288"/>
      <c r="X70" s="288"/>
      <c r="Y70" s="288"/>
      <c r="Z70" s="38"/>
      <c r="AA70" s="288"/>
      <c r="AB70" s="288"/>
      <c r="AC70" s="288"/>
      <c r="AD70" s="38"/>
      <c r="AE70" s="288"/>
      <c r="AF70" s="288"/>
      <c r="AG70" s="288"/>
      <c r="AH70" s="38"/>
      <c r="AI70" s="288"/>
      <c r="AJ70" s="288"/>
      <c r="AK70" s="288"/>
      <c r="AL70" s="38"/>
      <c r="AM70" s="288"/>
      <c r="AN70" s="288"/>
      <c r="AO70" s="288"/>
    </row>
    <row r="71" spans="1:41">
      <c r="A71" s="327"/>
      <c r="B71" s="290"/>
      <c r="C71" s="330"/>
      <c r="D71" s="330"/>
      <c r="E71" s="330"/>
      <c r="F71" s="37"/>
      <c r="G71" s="288"/>
      <c r="H71" s="288"/>
      <c r="I71" s="288"/>
      <c r="J71" s="38"/>
      <c r="K71" s="288"/>
      <c r="L71" s="288"/>
      <c r="M71" s="288"/>
      <c r="N71" s="38"/>
      <c r="O71" s="288"/>
      <c r="P71" s="288"/>
      <c r="Q71" s="288"/>
      <c r="R71" s="38"/>
      <c r="S71" s="288"/>
      <c r="T71" s="288"/>
      <c r="U71" s="288"/>
      <c r="V71" s="38"/>
      <c r="W71" s="288"/>
      <c r="X71" s="288"/>
      <c r="Y71" s="288"/>
      <c r="Z71" s="38"/>
      <c r="AA71" s="288"/>
      <c r="AB71" s="288"/>
      <c r="AC71" s="288"/>
      <c r="AD71" s="38"/>
      <c r="AE71" s="288"/>
      <c r="AF71" s="288"/>
      <c r="AG71" s="288"/>
      <c r="AH71" s="38"/>
      <c r="AI71" s="288"/>
      <c r="AJ71" s="288"/>
      <c r="AK71" s="288"/>
      <c r="AL71" s="38"/>
      <c r="AM71" s="288"/>
      <c r="AN71" s="288"/>
      <c r="AO71" s="288"/>
    </row>
    <row r="72" spans="1:41">
      <c r="A72" s="327"/>
      <c r="B72" s="290"/>
      <c r="C72" s="330"/>
      <c r="D72" s="330"/>
      <c r="E72" s="330"/>
      <c r="F72" s="37"/>
      <c r="G72" s="288"/>
      <c r="H72" s="288"/>
      <c r="I72" s="288"/>
      <c r="J72" s="38"/>
      <c r="K72" s="288"/>
      <c r="L72" s="288"/>
      <c r="M72" s="288"/>
      <c r="N72" s="38"/>
      <c r="O72" s="288"/>
      <c r="P72" s="288"/>
      <c r="Q72" s="288"/>
      <c r="R72" s="38"/>
      <c r="S72" s="288"/>
      <c r="T72" s="288"/>
      <c r="U72" s="288"/>
      <c r="V72" s="38"/>
      <c r="W72" s="288"/>
      <c r="X72" s="288"/>
      <c r="Y72" s="288"/>
      <c r="Z72" s="38"/>
      <c r="AA72" s="288"/>
      <c r="AB72" s="288"/>
      <c r="AC72" s="288"/>
      <c r="AD72" s="38"/>
      <c r="AE72" s="288"/>
      <c r="AF72" s="288"/>
      <c r="AG72" s="288"/>
      <c r="AH72" s="38"/>
      <c r="AI72" s="288"/>
      <c r="AJ72" s="288"/>
      <c r="AK72" s="288"/>
      <c r="AL72" s="38"/>
      <c r="AM72" s="288"/>
      <c r="AN72" s="288"/>
      <c r="AO72" s="288"/>
    </row>
    <row r="73" spans="1:41">
      <c r="A73" s="327"/>
      <c r="B73" s="291"/>
      <c r="C73" s="330"/>
      <c r="D73" s="330"/>
      <c r="E73" s="330"/>
      <c r="F73" s="37"/>
      <c r="G73" s="288"/>
      <c r="H73" s="288"/>
      <c r="I73" s="288"/>
      <c r="J73" s="38"/>
      <c r="K73" s="288"/>
      <c r="L73" s="288"/>
      <c r="M73" s="288"/>
      <c r="N73" s="38"/>
      <c r="O73" s="288"/>
      <c r="P73" s="288"/>
      <c r="Q73" s="288"/>
      <c r="R73" s="38"/>
      <c r="S73" s="288"/>
      <c r="T73" s="288"/>
      <c r="U73" s="288"/>
      <c r="V73" s="38"/>
      <c r="W73" s="288"/>
      <c r="X73" s="288"/>
      <c r="Y73" s="288"/>
      <c r="Z73" s="38"/>
      <c r="AA73" s="288"/>
      <c r="AB73" s="288"/>
      <c r="AC73" s="288"/>
      <c r="AD73" s="38"/>
      <c r="AE73" s="288"/>
      <c r="AF73" s="288"/>
      <c r="AG73" s="288"/>
      <c r="AH73" s="38"/>
      <c r="AI73" s="288"/>
      <c r="AJ73" s="288"/>
      <c r="AK73" s="288"/>
      <c r="AL73" s="38"/>
      <c r="AM73" s="288"/>
      <c r="AN73" s="288"/>
      <c r="AO73" s="288"/>
    </row>
    <row r="74" spans="1:41">
      <c r="A74" s="327"/>
    </row>
    <row r="75" spans="1:41">
      <c r="A75" s="327"/>
    </row>
    <row r="76" spans="1:41">
      <c r="A76" s="327"/>
    </row>
    <row r="77" spans="1:41">
      <c r="A77" s="327"/>
    </row>
    <row r="78" spans="1:41">
      <c r="A78" s="327"/>
    </row>
  </sheetData>
  <mergeCells count="326">
    <mergeCell ref="A1:A2"/>
    <mergeCell ref="A20:A24"/>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7:Y73"/>
    <mergeCell ref="AA67:AC73"/>
    <mergeCell ref="AE67:AG73"/>
    <mergeCell ref="AI67:AK73"/>
    <mergeCell ref="AM67:AO73"/>
    <mergeCell ref="B68:B73"/>
    <mergeCell ref="A61:A78"/>
    <mergeCell ref="C67:E73"/>
    <mergeCell ref="G67:I73"/>
    <mergeCell ref="K67:M73"/>
    <mergeCell ref="O67:Q73"/>
    <mergeCell ref="S67:U7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509D-85DF-4DA7-BE4A-97B8916E2AC5}">
  <dimension ref="A1:XFD120"/>
  <sheetViews>
    <sheetView tabSelected="1" zoomScaleNormal="100" workbookViewId="0">
      <pane xSplit="2" ySplit="2" topLeftCell="C3" activePane="bottomRight" state="frozen"/>
      <selection pane="topRight" activeCell="C1" sqref="C1"/>
      <selection pane="bottomLeft" activeCell="A3" sqref="A3"/>
      <selection pane="bottomRight" activeCell="G75" sqref="G75"/>
    </sheetView>
  </sheetViews>
  <sheetFormatPr defaultColWidth="9.140625" defaultRowHeight="12.75"/>
  <cols>
    <col min="1" max="1" width="29.42578125" style="172" customWidth="1"/>
    <col min="2" max="2" width="32.140625" style="172" customWidth="1"/>
    <col min="3" max="3" width="25.7109375" style="172" customWidth="1"/>
    <col min="4" max="4" width="27.28515625" style="172" customWidth="1"/>
    <col min="5" max="5" width="25.7109375" style="172" customWidth="1"/>
    <col min="6" max="6" width="3.7109375" style="161" customWidth="1"/>
    <col min="7" max="9" width="25.7109375" style="172" customWidth="1"/>
    <col min="10" max="10" width="3.7109375" style="172" customWidth="1"/>
    <col min="11" max="13" width="25.7109375" style="172" customWidth="1"/>
    <col min="14" max="14" width="3.7109375" style="172" customWidth="1"/>
    <col min="15" max="17" width="25.7109375" style="172" customWidth="1"/>
    <col min="18" max="18" width="3.7109375" style="172" customWidth="1"/>
    <col min="19" max="21" width="25.7109375" style="172" customWidth="1"/>
    <col min="22" max="22" width="3.7109375" style="172" customWidth="1"/>
    <col min="23" max="25" width="25.7109375" style="172" customWidth="1"/>
    <col min="26" max="26" width="3.7109375" style="172" customWidth="1"/>
    <col min="27" max="29" width="25.7109375" style="172" customWidth="1"/>
    <col min="30" max="30" width="3.7109375" style="172" customWidth="1"/>
    <col min="31" max="33" width="25.7109375" style="172" customWidth="1"/>
    <col min="34" max="34" width="3.7109375" style="172" customWidth="1"/>
    <col min="35" max="37" width="25.7109375" style="172" customWidth="1"/>
    <col min="38" max="38" width="3.7109375" style="172" customWidth="1"/>
    <col min="39" max="41" width="25.7109375" style="172" customWidth="1"/>
    <col min="42" max="55" width="9.140625" style="161"/>
    <col min="56" max="16384" width="9.140625" style="172"/>
  </cols>
  <sheetData>
    <row r="1" spans="1:5" s="161" customFormat="1" ht="12.75" customHeight="1">
      <c r="A1" s="279" t="s">
        <v>9</v>
      </c>
      <c r="B1" s="202"/>
      <c r="C1" s="203"/>
      <c r="D1" s="203"/>
      <c r="E1" s="204"/>
    </row>
    <row r="2" spans="1:5" s="161" customFormat="1" ht="14.1" customHeight="1">
      <c r="A2" s="279"/>
      <c r="B2" s="162" t="s">
        <v>10</v>
      </c>
      <c r="C2" s="163" t="s">
        <v>11</v>
      </c>
      <c r="D2" s="164" t="s">
        <v>12</v>
      </c>
    </row>
    <row r="3" spans="1:5" s="161" customFormat="1" ht="12.75" customHeight="1">
      <c r="A3" s="205"/>
    </row>
    <row r="4" spans="1:5" s="161" customFormat="1" ht="15.95" customHeight="1">
      <c r="A4" s="165" t="s">
        <v>13</v>
      </c>
      <c r="B4" s="169" t="s">
        <v>14</v>
      </c>
    </row>
    <row r="5" spans="1:5" s="161" customFormat="1">
      <c r="B5" s="162" t="s">
        <v>15</v>
      </c>
      <c r="C5" s="185">
        <v>1208</v>
      </c>
      <c r="D5" s="167" t="s">
        <v>16</v>
      </c>
      <c r="E5" s="185"/>
    </row>
    <row r="6" spans="1:5" s="161" customFormat="1">
      <c r="B6" s="162" t="s">
        <v>17</v>
      </c>
      <c r="C6" s="185"/>
      <c r="D6" s="167" t="s">
        <v>18</v>
      </c>
      <c r="E6" s="185"/>
    </row>
    <row r="7" spans="1:5" s="161" customFormat="1">
      <c r="B7" s="162" t="s">
        <v>19</v>
      </c>
      <c r="C7" s="166" t="s">
        <v>20</v>
      </c>
    </row>
    <row r="8" spans="1:5" s="161" customFormat="1">
      <c r="B8" s="162" t="s">
        <v>21</v>
      </c>
      <c r="C8" s="167" t="s">
        <v>22</v>
      </c>
      <c r="D8" s="167" t="s">
        <v>23</v>
      </c>
      <c r="E8" s="167"/>
    </row>
    <row r="9" spans="1:5" s="161" customFormat="1">
      <c r="B9" s="162"/>
      <c r="C9" s="186">
        <v>42186</v>
      </c>
      <c r="D9" s="186">
        <v>44742</v>
      </c>
      <c r="E9" s="167" t="s">
        <v>24</v>
      </c>
    </row>
    <row r="10" spans="1:5" s="161" customFormat="1">
      <c r="B10" s="162" t="s">
        <v>25</v>
      </c>
      <c r="C10" s="167" t="s">
        <v>22</v>
      </c>
      <c r="D10" s="167" t="s">
        <v>23</v>
      </c>
      <c r="E10" s="167"/>
    </row>
    <row r="11" spans="1:5" s="161" customFormat="1">
      <c r="B11" s="162" t="s">
        <v>26</v>
      </c>
      <c r="C11" s="186">
        <v>42186</v>
      </c>
      <c r="D11" s="168">
        <v>42794</v>
      </c>
      <c r="E11" s="167" t="s">
        <v>28</v>
      </c>
    </row>
    <row r="12" spans="1:5" s="161" customFormat="1">
      <c r="B12" s="162" t="s">
        <v>29</v>
      </c>
      <c r="C12" s="168">
        <v>42795</v>
      </c>
      <c r="D12" s="168">
        <v>43616</v>
      </c>
    </row>
    <row r="13" spans="1:5" s="161" customFormat="1">
      <c r="B13" s="162" t="s">
        <v>30</v>
      </c>
      <c r="C13" s="168">
        <v>43617</v>
      </c>
      <c r="D13" s="168">
        <v>44408</v>
      </c>
    </row>
    <row r="14" spans="1:5" s="161" customFormat="1">
      <c r="B14" s="162" t="s">
        <v>31</v>
      </c>
      <c r="C14" s="168">
        <v>44409</v>
      </c>
      <c r="D14" s="168">
        <v>44742</v>
      </c>
    </row>
    <row r="15" spans="1:5" s="161" customFormat="1">
      <c r="B15" s="162" t="s">
        <v>32</v>
      </c>
      <c r="C15" s="168" t="s">
        <v>27</v>
      </c>
      <c r="D15" s="168" t="s">
        <v>27</v>
      </c>
    </row>
    <row r="16" spans="1:5" s="161" customFormat="1">
      <c r="B16" s="162" t="s">
        <v>33</v>
      </c>
      <c r="C16" s="168" t="s">
        <v>27</v>
      </c>
      <c r="D16" s="168" t="s">
        <v>27</v>
      </c>
    </row>
    <row r="17" spans="1:50 16384:16384" s="161" customFormat="1"/>
    <row r="18" spans="1:50 16384:16384" s="161" customFormat="1" ht="32.25">
      <c r="A18" s="165" t="s">
        <v>3</v>
      </c>
      <c r="B18" s="169" t="s">
        <v>34</v>
      </c>
      <c r="C18" s="190" t="s">
        <v>186</v>
      </c>
      <c r="E18" s="187" t="s">
        <v>36</v>
      </c>
    </row>
    <row r="19" spans="1:50 16384:16384" s="161" customFormat="1">
      <c r="D19" s="188"/>
      <c r="E19" s="189" t="s">
        <v>37</v>
      </c>
      <c r="XFD19" s="161" t="e" cm="1">
        <f t="array" ref="XFD19">_xlfn.IFS(C18="Renewable",(INDEX(RE,,MATCH(AM23,REC,0))),C18="CSA",(INDEX(IMP_CSA,,MATCH(AM23,IMP_CSAC,0))),C18="Forestry",(INDEX(AR,,MATCH(AM23,ARC,0))),C18="AGR",(INDEX(AGR,,MATCH(AM23,AGRC,0))))</f>
        <v>#N/A</v>
      </c>
    </row>
    <row r="20" spans="1:50 16384:16384" s="161" customFormat="1">
      <c r="A20" s="165" t="s">
        <v>5</v>
      </c>
      <c r="B20" s="169" t="s">
        <v>38</v>
      </c>
      <c r="C20" s="190" t="s">
        <v>39</v>
      </c>
      <c r="E20" s="187" t="s">
        <v>40</v>
      </c>
      <c r="O20" s="191"/>
    </row>
    <row r="21" spans="1:50 16384:16384" s="161" customFormat="1">
      <c r="A21" s="165"/>
      <c r="B21" s="206"/>
    </row>
    <row r="22" spans="1:50 16384:16384">
      <c r="A22" s="165"/>
      <c r="C22" s="280" t="s">
        <v>41</v>
      </c>
      <c r="D22" s="281"/>
      <c r="E22" s="282"/>
      <c r="G22" s="276" t="s">
        <v>42</v>
      </c>
      <c r="H22" s="277"/>
      <c r="I22" s="278"/>
      <c r="K22" s="276" t="s">
        <v>42</v>
      </c>
      <c r="L22" s="277"/>
      <c r="M22" s="278"/>
      <c r="O22" s="276" t="s">
        <v>42</v>
      </c>
      <c r="P22" s="277"/>
      <c r="Q22" s="278"/>
      <c r="S22" s="276" t="s">
        <v>42</v>
      </c>
      <c r="T22" s="277"/>
      <c r="U22" s="278"/>
      <c r="W22" s="276" t="s">
        <v>42</v>
      </c>
      <c r="X22" s="277"/>
      <c r="Y22" s="278"/>
      <c r="AA22" s="276" t="s">
        <v>42</v>
      </c>
      <c r="AB22" s="277"/>
      <c r="AC22" s="278"/>
      <c r="AE22" s="276" t="s">
        <v>42</v>
      </c>
      <c r="AF22" s="277"/>
      <c r="AG22" s="278"/>
      <c r="AI22" s="276" t="s">
        <v>42</v>
      </c>
      <c r="AJ22" s="277"/>
      <c r="AK22" s="278"/>
      <c r="AM22" s="276" t="s">
        <v>42</v>
      </c>
      <c r="AN22" s="277"/>
      <c r="AO22" s="278"/>
    </row>
    <row r="23" spans="1:50 16384:16384">
      <c r="A23" s="165"/>
      <c r="B23" s="207" t="str">
        <f>IF(C20="Start with impact category","Select Impact category &gt;&gt;","")</f>
        <v/>
      </c>
      <c r="C23" s="273"/>
      <c r="D23" s="274"/>
      <c r="E23" s="275"/>
      <c r="F23" s="171" t="str">
        <f>IF($B$23="Select Impact category &gt;&gt;", "&gt;&gt;","")</f>
        <v/>
      </c>
      <c r="G23" s="273"/>
      <c r="H23" s="274"/>
      <c r="I23" s="275"/>
      <c r="J23" s="171" t="str">
        <f>IF($B$23="Select Impact category &gt;&gt;", "&gt;&gt;","")</f>
        <v/>
      </c>
      <c r="K23" s="273"/>
      <c r="L23" s="274"/>
      <c r="M23" s="275"/>
      <c r="N23" s="171" t="str">
        <f>IF($B$23="Select Impact category &gt;&gt;", "&gt;&gt;","")</f>
        <v/>
      </c>
      <c r="O23" s="273"/>
      <c r="P23" s="274"/>
      <c r="Q23" s="275"/>
      <c r="R23" s="171" t="str">
        <f>IF($B$23="Select Impact category &gt;&gt;", "&gt;&gt;","")</f>
        <v/>
      </c>
      <c r="S23" s="273"/>
      <c r="T23" s="274"/>
      <c r="U23" s="275"/>
      <c r="V23" s="171" t="str">
        <f>IF($B$23="Select Impact category &gt;&gt;", "&gt;&gt;","")</f>
        <v/>
      </c>
      <c r="W23" s="273"/>
      <c r="X23" s="274"/>
      <c r="Y23" s="275"/>
      <c r="Z23" s="171" t="str">
        <f>IF($B$23="Select Impact category &gt;&gt;", "&gt;&gt;","")</f>
        <v/>
      </c>
      <c r="AA23" s="273"/>
      <c r="AB23" s="274"/>
      <c r="AC23" s="275"/>
      <c r="AD23" s="171" t="str">
        <f>IF($B$23="Select Impact category &gt;&gt;", "&gt;&gt;","")</f>
        <v/>
      </c>
      <c r="AE23" s="273"/>
      <c r="AF23" s="274"/>
      <c r="AG23" s="275"/>
      <c r="AH23" s="171" t="str">
        <f>IF($B$23="Select Impact category &gt;&gt;", "&gt;&gt;","")</f>
        <v/>
      </c>
      <c r="AI23" s="273"/>
      <c r="AJ23" s="274"/>
      <c r="AK23" s="275"/>
      <c r="AL23" s="171" t="str">
        <f>IF($B$23="Select Impact category &gt;&gt;", "&gt;&gt;","")</f>
        <v/>
      </c>
      <c r="AM23" s="273"/>
      <c r="AN23" s="274"/>
      <c r="AO23" s="275"/>
    </row>
    <row r="24" spans="1:50 16384:16384" ht="12.75" customHeight="1">
      <c r="A24" s="165"/>
      <c r="B24" s="169" t="str">
        <f>IF(C20="Start with SDG","Select SDG &gt;&gt;","")</f>
        <v>Select SDG &gt;&gt;</v>
      </c>
      <c r="C24" s="267" t="s">
        <v>129</v>
      </c>
      <c r="D24" s="268"/>
      <c r="E24" s="269"/>
      <c r="F24" s="171" t="str">
        <f>IF($B$24="Select SDG &gt;&gt;","&gt;&gt;","")</f>
        <v>&gt;&gt;</v>
      </c>
      <c r="G24" s="267" t="s">
        <v>123</v>
      </c>
      <c r="H24" s="268"/>
      <c r="I24" s="269"/>
      <c r="J24" s="171" t="str">
        <f>IF($B$24="Select SDG &gt;&gt;","&gt;&gt;","")</f>
        <v>&gt;&gt;</v>
      </c>
      <c r="K24" s="267" t="s">
        <v>124</v>
      </c>
      <c r="L24" s="268"/>
      <c r="M24" s="269"/>
      <c r="N24" s="171" t="str">
        <f>IF($B$24="Select SDG &gt;&gt;","&gt;&gt;","")</f>
        <v>&gt;&gt;</v>
      </c>
      <c r="O24" s="267" t="s">
        <v>125</v>
      </c>
      <c r="P24" s="268"/>
      <c r="Q24" s="269"/>
      <c r="R24" s="171" t="str">
        <f>IF($B$24="Select SDG &gt;&gt;","&gt;&gt;","")</f>
        <v>&gt;&gt;</v>
      </c>
      <c r="S24" s="267"/>
      <c r="T24" s="268"/>
      <c r="U24" s="269"/>
      <c r="V24" s="171" t="str">
        <f>IF($B$24="Select SDG &gt;&gt;","&gt;&gt;","")</f>
        <v>&gt;&gt;</v>
      </c>
      <c r="W24" s="267"/>
      <c r="X24" s="268"/>
      <c r="Y24" s="269"/>
      <c r="Z24" s="171" t="str">
        <f>IF($B$24="Select SDG &gt;&gt;","&gt;&gt;","")</f>
        <v>&gt;&gt;</v>
      </c>
      <c r="AA24" s="267"/>
      <c r="AB24" s="268"/>
      <c r="AC24" s="269"/>
      <c r="AD24" s="171" t="str">
        <f>IF($B$24="Select SDG &gt;&gt;","&gt;&gt;","")</f>
        <v>&gt;&gt;</v>
      </c>
      <c r="AE24" s="267"/>
      <c r="AF24" s="268"/>
      <c r="AG24" s="269"/>
      <c r="AH24" s="171" t="str">
        <f>IF($B$24="Select SDG &gt;&gt;","&gt;&gt;","")</f>
        <v>&gt;&gt;</v>
      </c>
      <c r="AI24" s="267"/>
      <c r="AJ24" s="268"/>
      <c r="AK24" s="269"/>
      <c r="AL24" s="171" t="str">
        <f>IF($B$24="Select SDG &gt;&gt;","&gt;&gt;","")</f>
        <v>&gt;&gt;</v>
      </c>
      <c r="AM24" s="267"/>
      <c r="AN24" s="268"/>
      <c r="AO24" s="269"/>
    </row>
    <row r="25" spans="1:50 16384:16384" s="161" customFormat="1">
      <c r="C25" s="192"/>
      <c r="D25" s="193"/>
      <c r="E25" s="194"/>
      <c r="F25" s="171"/>
      <c r="G25" s="195"/>
      <c r="I25" s="196"/>
      <c r="J25" s="171"/>
      <c r="K25" s="195"/>
      <c r="M25" s="196"/>
      <c r="N25" s="171"/>
      <c r="O25" s="195"/>
      <c r="Q25" s="196"/>
      <c r="R25" s="171"/>
      <c r="S25" s="195"/>
      <c r="U25" s="196"/>
      <c r="V25" s="171"/>
      <c r="W25" s="195"/>
      <c r="Y25" s="196"/>
      <c r="Z25" s="171"/>
      <c r="AA25" s="195"/>
      <c r="AC25" s="196"/>
      <c r="AD25" s="171"/>
      <c r="AE25" s="195"/>
      <c r="AG25" s="196"/>
      <c r="AH25" s="171"/>
      <c r="AI25" s="195"/>
      <c r="AK25" s="196"/>
      <c r="AL25" s="171"/>
      <c r="AM25" s="195"/>
      <c r="AO25" s="196"/>
    </row>
    <row r="26" spans="1:50 16384:16384">
      <c r="A26" s="165" t="s">
        <v>6</v>
      </c>
      <c r="B26" s="170" t="str">
        <f>IF(C23&lt;&gt;"","Select Monitoring indicator &gt;&gt;","")</f>
        <v/>
      </c>
      <c r="C26" s="273"/>
      <c r="D26" s="274"/>
      <c r="E26" s="275"/>
      <c r="F26" s="171" t="str">
        <f>IF($B$26="Select Monitoring indicator &gt;&gt;", "&gt;&gt;","")</f>
        <v/>
      </c>
      <c r="G26" s="273"/>
      <c r="H26" s="274"/>
      <c r="I26" s="275"/>
      <c r="J26" s="171" t="str">
        <f>IF($B$26="Select Monitoring indicator &gt;&gt;","&gt;&gt;","")</f>
        <v/>
      </c>
      <c r="K26" s="273"/>
      <c r="L26" s="274"/>
      <c r="M26" s="275"/>
      <c r="N26" s="171" t="str">
        <f>IF($B$26="Select Monitoring indicator &gt;&gt;","&gt;&gt;","")</f>
        <v/>
      </c>
      <c r="O26" s="273"/>
      <c r="P26" s="274"/>
      <c r="Q26" s="275"/>
      <c r="R26" s="171" t="str">
        <f>IF($B$26="Select Monitoring indicator &gt;&gt;","&gt;&gt;","")</f>
        <v/>
      </c>
      <c r="S26" s="273"/>
      <c r="T26" s="274"/>
      <c r="U26" s="275"/>
      <c r="V26" s="171" t="str">
        <f>IF($B$26="Select Monitoring indicator &gt;&gt;","&gt;&gt;","")</f>
        <v/>
      </c>
      <c r="W26" s="273"/>
      <c r="X26" s="274"/>
      <c r="Y26" s="275"/>
      <c r="Z26" s="171" t="str">
        <f>IF($B$26="Select Monitoring indicator &gt;&gt;","&gt;&gt;","")</f>
        <v/>
      </c>
      <c r="AA26" s="273"/>
      <c r="AB26" s="274"/>
      <c r="AC26" s="275"/>
      <c r="AD26" s="171" t="str">
        <f>IF($B$26="Select Monitoring indicator &gt;&gt;","&gt;&gt;","")</f>
        <v/>
      </c>
      <c r="AE26" s="273"/>
      <c r="AF26" s="274"/>
      <c r="AG26" s="275"/>
      <c r="AH26" s="171" t="str">
        <f>IF($B$26="Select Monitoring indicator &gt;&gt;","&gt;&gt;","")</f>
        <v/>
      </c>
      <c r="AI26" s="273"/>
      <c r="AJ26" s="274"/>
      <c r="AK26" s="275"/>
      <c r="AL26" s="171" t="str">
        <f>IF($B$26="Select Monitoring indicator &gt;&gt;","&gt;&gt;","")</f>
        <v/>
      </c>
      <c r="AM26" s="273"/>
      <c r="AN26" s="274"/>
      <c r="AO26" s="275"/>
    </row>
    <row r="27" spans="1:50 16384:16384" ht="12.75" customHeight="1">
      <c r="B27" s="169" t="str">
        <f>IF(C24&lt;&gt;"","Select Monitoring indicator &gt;&gt;","")</f>
        <v>Select Monitoring indicator &gt;&gt;</v>
      </c>
      <c r="C27" s="270" t="s">
        <v>218</v>
      </c>
      <c r="D27" s="271"/>
      <c r="E27" s="272"/>
      <c r="F27" s="171" t="str">
        <f>IF($B$27="Select Monitoring indicator &gt;&gt;","&gt;&gt;","")</f>
        <v>&gt;&gt;</v>
      </c>
      <c r="G27" s="267" t="s">
        <v>177</v>
      </c>
      <c r="H27" s="268"/>
      <c r="I27" s="269"/>
      <c r="J27" s="171" t="str">
        <f>IF($B$27="Select Monitoring indicator &gt;&gt;","&gt;&gt;","")</f>
        <v>&gt;&gt;</v>
      </c>
      <c r="K27" s="267" t="s">
        <v>273</v>
      </c>
      <c r="L27" s="268"/>
      <c r="M27" s="269"/>
      <c r="N27" s="171" t="str">
        <f>IF($B$27="Select Monitoring indicator &gt;&gt;","&gt;&gt;","")</f>
        <v>&gt;&gt;</v>
      </c>
      <c r="O27" s="267" t="s">
        <v>1358</v>
      </c>
      <c r="P27" s="268"/>
      <c r="Q27" s="269"/>
      <c r="R27" s="171" t="str">
        <f>IF($B$27="Select Monitoring indicator &gt;&gt;","&gt;&gt;","")</f>
        <v>&gt;&gt;</v>
      </c>
      <c r="S27" s="267"/>
      <c r="T27" s="268"/>
      <c r="U27" s="269"/>
      <c r="V27" s="171" t="str">
        <f>IF($B$27="Select Monitoring indicator &gt;&gt;","&gt;&gt;","")</f>
        <v>&gt;&gt;</v>
      </c>
      <c r="W27" s="267"/>
      <c r="X27" s="268"/>
      <c r="Y27" s="269"/>
      <c r="Z27" s="171" t="str">
        <f>IF($B$27="Select Monitoring indicator &gt;&gt;","&gt;&gt;","")</f>
        <v>&gt;&gt;</v>
      </c>
      <c r="AA27" s="267"/>
      <c r="AB27" s="268"/>
      <c r="AC27" s="269"/>
      <c r="AD27" s="171" t="str">
        <f>IF($B$27="Select Monitoring indicator &gt;&gt;","&gt;&gt;","")</f>
        <v>&gt;&gt;</v>
      </c>
      <c r="AE27" s="267"/>
      <c r="AF27" s="268"/>
      <c r="AG27" s="269"/>
      <c r="AH27" s="171" t="str">
        <f>IF($B$27="Select Monitoring indicator &gt;&gt;","&gt;&gt;","")</f>
        <v>&gt;&gt;</v>
      </c>
      <c r="AI27" s="267"/>
      <c r="AJ27" s="268"/>
      <c r="AK27" s="269"/>
      <c r="AL27" s="171" t="str">
        <f>IF($B$27="Select Monitoring indicator &gt;&gt;","&gt;&gt;","")</f>
        <v>&gt;&gt;</v>
      </c>
      <c r="AM27" s="267"/>
      <c r="AN27" s="268"/>
      <c r="AO27" s="269"/>
    </row>
    <row r="28" spans="1:50 16384:16384" s="161" customFormat="1" ht="15" customHeight="1" thickBot="1">
      <c r="A28" s="173"/>
      <c r="C28" s="174" t="s">
        <v>45</v>
      </c>
      <c r="D28" s="175" t="s">
        <v>1347</v>
      </c>
      <c r="E28" s="176"/>
      <c r="F28" s="173"/>
      <c r="G28" s="174" t="s">
        <v>45</v>
      </c>
      <c r="H28" s="175" t="s">
        <v>47</v>
      </c>
      <c r="I28" s="177"/>
      <c r="J28" s="173"/>
      <c r="K28" s="174" t="s">
        <v>45</v>
      </c>
      <c r="L28" s="175" t="s">
        <v>47</v>
      </c>
      <c r="M28" s="177"/>
      <c r="N28" s="173"/>
      <c r="O28" s="174" t="s">
        <v>45</v>
      </c>
      <c r="P28" s="175" t="s">
        <v>47</v>
      </c>
      <c r="Q28" s="177"/>
      <c r="R28" s="173"/>
      <c r="S28" s="174" t="s">
        <v>45</v>
      </c>
      <c r="T28" s="175" t="s">
        <v>47</v>
      </c>
      <c r="U28" s="177"/>
      <c r="V28" s="173"/>
      <c r="W28" s="174" t="s">
        <v>45</v>
      </c>
      <c r="X28" s="175" t="s">
        <v>47</v>
      </c>
      <c r="Y28" s="177"/>
      <c r="Z28" s="173"/>
      <c r="AA28" s="174" t="s">
        <v>45</v>
      </c>
      <c r="AB28" s="175" t="s">
        <v>47</v>
      </c>
      <c r="AC28" s="177"/>
      <c r="AD28" s="173"/>
      <c r="AE28" s="174" t="s">
        <v>45</v>
      </c>
      <c r="AF28" s="175" t="s">
        <v>47</v>
      </c>
      <c r="AG28" s="177"/>
      <c r="AH28" s="173"/>
      <c r="AI28" s="174" t="s">
        <v>45</v>
      </c>
      <c r="AJ28" s="175" t="s">
        <v>47</v>
      </c>
      <c r="AK28" s="177"/>
      <c r="AL28" s="173"/>
      <c r="AM28" s="174" t="s">
        <v>45</v>
      </c>
      <c r="AN28" s="175" t="s">
        <v>47</v>
      </c>
      <c r="AO28" s="177"/>
    </row>
    <row r="29" spans="1:50 16384:16384" ht="13.5" thickTop="1">
      <c r="A29" s="165" t="s">
        <v>7</v>
      </c>
      <c r="B29" s="178" t="s">
        <v>48</v>
      </c>
      <c r="C29" s="178"/>
      <c r="D29" s="179"/>
      <c r="E29" s="180"/>
      <c r="F29" s="181"/>
      <c r="G29" s="182"/>
      <c r="H29" s="181"/>
      <c r="I29" s="180"/>
      <c r="J29" s="181"/>
      <c r="K29" s="182"/>
      <c r="L29" s="181"/>
      <c r="M29" s="180"/>
      <c r="N29" s="181"/>
      <c r="O29" s="182"/>
      <c r="P29" s="181"/>
      <c r="Q29" s="180"/>
      <c r="R29" s="181"/>
      <c r="S29" s="182"/>
      <c r="T29" s="181"/>
      <c r="U29" s="180"/>
      <c r="V29" s="181"/>
      <c r="W29" s="182"/>
      <c r="X29" s="181"/>
      <c r="Y29" s="180"/>
      <c r="Z29" s="181"/>
      <c r="AA29" s="182"/>
      <c r="AB29" s="181"/>
      <c r="AC29" s="180"/>
      <c r="AD29" s="181"/>
      <c r="AE29" s="182"/>
      <c r="AF29" s="181"/>
      <c r="AG29" s="180"/>
      <c r="AH29" s="181"/>
      <c r="AI29" s="182"/>
      <c r="AJ29" s="181"/>
      <c r="AK29" s="180"/>
      <c r="AL29" s="181"/>
      <c r="AM29" s="182"/>
      <c r="AN29" s="181"/>
      <c r="AO29" s="180"/>
    </row>
    <row r="30" spans="1:50 16384:16384" ht="15" customHeight="1">
      <c r="A30" s="161"/>
      <c r="B30" s="209" t="s">
        <v>49</v>
      </c>
      <c r="C30" s="264" t="str" cm="1">
        <f t="array" ref="C30">IFERROR(_xlfn.IFS(C23&lt;&gt;"",IFERROR(INDEX(BA!$J$4:$J$952,MATCH(C26,BA!$P$4:$P$952,0)),""),C24&lt;&gt;"",IFERROR(INDEX(BA!$J$4:$J$952,MATCH(C27,BA!$P$4:$P$952,0)),"")),"")</f>
        <v>GSDM-I13.2.1</v>
      </c>
      <c r="D30" s="265"/>
      <c r="E30" s="266"/>
      <c r="F30" s="167"/>
      <c r="G30" s="264" t="str" cm="1">
        <f t="array" ref="G30">IFERROR(_xlfn.IFS(G23&lt;&gt;"",IFERROR(INDEX(BA!$J$4:$J$952,MATCH(G26,BA!$P$4:$P$952,0)),""),G24&lt;&gt;"",IFERROR(INDEX(BA!$J$4:$J$952,MATCH(G27,BA!$P$4:$P$952,0)),"")),"")</f>
        <v>GSDM-I7.2.1</v>
      </c>
      <c r="H30" s="265"/>
      <c r="I30" s="266"/>
      <c r="J30" s="210"/>
      <c r="K30" s="264" t="str" cm="1">
        <f t="array" ref="K30">IFERROR(_xlfn.IFS(K23&lt;&gt;"",IFERROR(INDEX(BA!$J$4:$J$952,MATCH(K26,BA!$P$4:$P$952,0)),""),K24&lt;&gt;"",IFERROR(INDEX(BA!$J$4:$J$952,MATCH(K27,BA!$P$4:$P$952,0)),"")),"")</f>
        <v>GSDM-I8.5.1</v>
      </c>
      <c r="L30" s="265"/>
      <c r="M30" s="266"/>
      <c r="N30" s="210"/>
      <c r="O30" s="264" t="str" cm="1">
        <f t="array" ref="O30">IFERROR(_xlfn.IFS(O23&lt;&gt;"",IFERROR(INDEX(BA!$J$4:$J$952,MATCH(O26,BA!$P$4:$P$952,0)),""),O24&lt;&gt;"",IFERROR(INDEX(BA!$J$4:$J$952,MATCH(O27,BA!$P$4:$P$952,0)),"")),"")</f>
        <v/>
      </c>
      <c r="P30" s="265"/>
      <c r="Q30" s="266"/>
      <c r="R30" s="210"/>
      <c r="S30" s="264" t="str" cm="1">
        <f t="array" ref="S30">IFERROR(_xlfn.IFS(S23&lt;&gt;"",IFERROR(INDEX(BA!$J$4:$J$952,MATCH(S26,BA!$P$4:$P$952,0)),""),S24&lt;&gt;"",IFERROR(INDEX(BA!$J$4:$J$952,MATCH(S27,BA!$P$4:$P$952,0)),"")),"")</f>
        <v/>
      </c>
      <c r="T30" s="265"/>
      <c r="U30" s="266"/>
      <c r="V30" s="210"/>
      <c r="W30" s="264" t="str" cm="1">
        <f t="array" ref="W30">IFERROR(_xlfn.IFS(W23&lt;&gt;"",IFERROR(INDEX(BA!$J$4:$J$952,MATCH(W26,BA!$P$4:$P$952,0)),""),W24&lt;&gt;"",IFERROR(INDEX(BA!$J$4:$J$952,MATCH(W27,BA!$P$4:$P$952,0)),"")),"")</f>
        <v/>
      </c>
      <c r="X30" s="265"/>
      <c r="Y30" s="266"/>
      <c r="Z30" s="210"/>
      <c r="AA30" s="264" t="str" cm="1">
        <f t="array" ref="AA30">IFERROR(_xlfn.IFS(AA23&lt;&gt;"",IFERROR(INDEX(BA!$J$4:$J$952,MATCH(AA26,BA!$P$4:$P$952,0)),""),AA24&lt;&gt;"",IFERROR(INDEX(BA!$J$4:$J$952,MATCH(AA27,BA!$P$4:$P$952,0)),"")),"")</f>
        <v/>
      </c>
      <c r="AB30" s="265"/>
      <c r="AC30" s="266"/>
      <c r="AD30" s="210"/>
      <c r="AE30" s="264" t="str" cm="1">
        <f t="array" ref="AE30">IFERROR(_xlfn.IFS(AE23&lt;&gt;"",IFERROR(INDEX(BA!$J$4:$J$952,MATCH(AE26,BA!$P$4:$P$952,0)),""),AE24&lt;&gt;"",IFERROR(INDEX(BA!$J$4:$J$952,MATCH(AE27,BA!$P$4:$P$952,0)),"")),"")</f>
        <v/>
      </c>
      <c r="AF30" s="265"/>
      <c r="AG30" s="266"/>
      <c r="AH30" s="210"/>
      <c r="AI30" s="264" t="str" cm="1">
        <f t="array" ref="AI30">IFERROR(_xlfn.IFS(AI23&lt;&gt;"",IFERROR(INDEX(BA!$J$4:$J$952,MATCH(AI26,BA!$P$4:$P$952,0)),""),AI24&lt;&gt;"",IFERROR(INDEX(BA!$J$4:$J$952,MATCH(AI27,BA!$P$4:$P$952,0)),"")),"")</f>
        <v/>
      </c>
      <c r="AJ30" s="265"/>
      <c r="AK30" s="266"/>
      <c r="AL30" s="210"/>
      <c r="AM30" s="264" t="str" cm="1">
        <f t="array" ref="AM30">IFERROR(_xlfn.IFS(AM23&lt;&gt;"",IFERROR(INDEX(BA!$J$4:$J$952,MATCH(AM26,BA!$P$4:$P$952,0)),""),AM24&lt;&gt;"",IFERROR(INDEX(BA!$J$4:$J$952,MATCH(AM27,BA!$P$4:$P$952,0)),"")),"")</f>
        <v/>
      </c>
      <c r="AN30" s="265"/>
      <c r="AO30" s="266"/>
      <c r="AP30" s="167"/>
      <c r="AQ30" s="167"/>
      <c r="AR30" s="167"/>
      <c r="AS30" s="167"/>
      <c r="AT30" s="167"/>
      <c r="AU30" s="167"/>
      <c r="AV30" s="167"/>
      <c r="AW30" s="167"/>
      <c r="AX30" s="167"/>
    </row>
    <row r="31" spans="1:50 16384:16384">
      <c r="A31" s="161"/>
      <c r="B31" s="211" t="s">
        <v>50</v>
      </c>
      <c r="C31" s="264" t="str">
        <f>IFERROR(INDEX(BA!$O$4:$O$952,MATCH(C30,BA!$J$4:$J$952,0)),"")</f>
        <v xml:space="preserve">Reduction in GHGs emissions </v>
      </c>
      <c r="D31" s="265"/>
      <c r="E31" s="266"/>
      <c r="F31" s="167"/>
      <c r="G31" s="264" t="str">
        <f>IFERROR(INDEX(BA!$O$4:$O$952,MATCH(G30,BA!$J$4:$J$952,0)),"")</f>
        <v>Renewable energy generation</v>
      </c>
      <c r="H31" s="265"/>
      <c r="I31" s="266"/>
      <c r="J31" s="210"/>
      <c r="K31" s="264" t="str">
        <f>IFERROR(INDEX(BA!$O$4:$O$952,MATCH(K30,BA!$J$4:$J$952,0)),"")</f>
        <v>Increased employment opportunities</v>
      </c>
      <c r="L31" s="265"/>
      <c r="M31" s="266"/>
      <c r="N31" s="210"/>
      <c r="O31" s="264" t="str">
        <f>IFERROR(INDEX(BA!$O$4:$O$952,MATCH(O30,BA!$J$4:$J$952,0)),"")</f>
        <v/>
      </c>
      <c r="P31" s="265"/>
      <c r="Q31" s="266"/>
      <c r="R31" s="210"/>
      <c r="S31" s="264" t="str">
        <f>IFERROR(INDEX(BA!$O$4:$O$952,MATCH(S30,BA!$J$4:$J$952,0)),"")</f>
        <v/>
      </c>
      <c r="T31" s="265"/>
      <c r="U31" s="266"/>
      <c r="V31" s="210"/>
      <c r="W31" s="264" t="str">
        <f>IFERROR(INDEX(BA!$O$4:$O$952,MATCH(W30,BA!$J$4:$J$952,0)),"")</f>
        <v/>
      </c>
      <c r="X31" s="265"/>
      <c r="Y31" s="266"/>
      <c r="Z31" s="210"/>
      <c r="AA31" s="264" t="str">
        <f>IFERROR(INDEX(BA!$O$4:$O$952,MATCH(AA30,BA!$J$4:$J$952,0)),"")</f>
        <v/>
      </c>
      <c r="AB31" s="265"/>
      <c r="AC31" s="266"/>
      <c r="AD31" s="210"/>
      <c r="AE31" s="264" t="str">
        <f>IFERROR(INDEX(BA!$O$4:$O$952,MATCH(AE30,BA!$J$4:$J$952,0)),"")</f>
        <v/>
      </c>
      <c r="AF31" s="265"/>
      <c r="AG31" s="266"/>
      <c r="AH31" s="210"/>
      <c r="AI31" s="264" t="str">
        <f>IFERROR(INDEX(BA!$O$4:$O$952,MATCH(AI30,BA!$J$4:$J$952,0)),"")</f>
        <v/>
      </c>
      <c r="AJ31" s="265"/>
      <c r="AK31" s="266"/>
      <c r="AL31" s="210"/>
      <c r="AM31" s="264" t="str">
        <f>IFERROR(INDEX(BA!$O$4:$O$952,MATCH(AM30,BA!$J$4:$J$952,0)),"")</f>
        <v/>
      </c>
      <c r="AN31" s="265"/>
      <c r="AO31" s="266"/>
      <c r="AP31" s="167"/>
      <c r="AQ31" s="167"/>
      <c r="AR31" s="167"/>
      <c r="AS31" s="167"/>
      <c r="AT31" s="167"/>
      <c r="AU31" s="167"/>
      <c r="AV31" s="167"/>
      <c r="AW31" s="167"/>
      <c r="AX31" s="167"/>
    </row>
    <row r="32" spans="1:50 16384:16384" ht="15" customHeight="1">
      <c r="A32" s="161"/>
      <c r="B32" s="211" t="s">
        <v>51</v>
      </c>
      <c r="C32" s="264" t="str">
        <f>IFERROR(INDEX(BA!$L$4:$L$952,MATCH(C30,BA!$J$4:$J$952,0)),"")</f>
        <v>Climate change mitigation</v>
      </c>
      <c r="D32" s="265"/>
      <c r="E32" s="266"/>
      <c r="F32" s="167"/>
      <c r="G32" s="264" t="str">
        <f>IFERROR(INDEX(BA!$L$4:$L$952,MATCH(G30,BA!$J$4:$J$952,0)),"")</f>
        <v>Energy generation, efficiency &amp; access</v>
      </c>
      <c r="H32" s="265"/>
      <c r="I32" s="266"/>
      <c r="J32" s="210"/>
      <c r="K32" s="264" t="str">
        <f>IFERROR(INDEX(BA!$L$4:$L$952,MATCH(K30,BA!$J$4:$J$952,0)),"")</f>
        <v>Employment</v>
      </c>
      <c r="L32" s="265"/>
      <c r="M32" s="266"/>
      <c r="N32" s="210"/>
      <c r="O32" s="264" t="str">
        <f>IFERROR(INDEX(BA!$L$4:$L$952,MATCH(O30,BA!$J$4:$J$952,0)),"")</f>
        <v/>
      </c>
      <c r="P32" s="265"/>
      <c r="Q32" s="266"/>
      <c r="R32" s="210"/>
      <c r="S32" s="264" t="str">
        <f>IFERROR(INDEX(BA!$L$4:$L$952,MATCH(S30,BA!$J$4:$J$952,0)),"")</f>
        <v/>
      </c>
      <c r="T32" s="265"/>
      <c r="U32" s="266"/>
      <c r="V32" s="210"/>
      <c r="W32" s="264" t="str">
        <f>IFERROR(INDEX(BA!$L$4:$L$952,MATCH(W30,BA!$J$4:$J$952,0)),"")</f>
        <v/>
      </c>
      <c r="X32" s="265"/>
      <c r="Y32" s="266"/>
      <c r="Z32" s="210"/>
      <c r="AA32" s="264" t="str">
        <f>IFERROR(INDEX(BA!$L$4:$L$952,MATCH(AA30,BA!$J$4:$J$952,0)),"")</f>
        <v/>
      </c>
      <c r="AB32" s="265"/>
      <c r="AC32" s="266"/>
      <c r="AD32" s="210"/>
      <c r="AE32" s="264" t="str">
        <f>IFERROR(INDEX(BA!$L$4:$L$952,MATCH(AE30,BA!$J$4:$J$952,0)),"")</f>
        <v/>
      </c>
      <c r="AF32" s="265"/>
      <c r="AG32" s="266"/>
      <c r="AH32" s="210"/>
      <c r="AI32" s="264" t="str">
        <f>IFERROR(INDEX(BA!$L$4:$L$952,MATCH(AI30,BA!$J$4:$J$952,0)),"")</f>
        <v/>
      </c>
      <c r="AJ32" s="265"/>
      <c r="AK32" s="266"/>
      <c r="AL32" s="210"/>
      <c r="AM32" s="264" t="str">
        <f>IFERROR(INDEX(BA!$L$4:$L$952,MATCH(AM30,BA!$J$4:$J$952,0)),"")</f>
        <v/>
      </c>
      <c r="AN32" s="265"/>
      <c r="AO32" s="266"/>
      <c r="AP32" s="167"/>
      <c r="AQ32" s="167"/>
      <c r="AR32" s="167"/>
      <c r="AS32" s="167"/>
      <c r="AT32" s="167"/>
      <c r="AU32" s="167"/>
      <c r="AV32" s="167"/>
      <c r="AW32" s="167"/>
      <c r="AX32" s="167"/>
    </row>
    <row r="33" spans="1:50" ht="15" customHeight="1">
      <c r="A33" s="161"/>
      <c r="B33" s="211" t="s">
        <v>52</v>
      </c>
      <c r="C33" s="264" t="str">
        <f>IFERROR(INDEX(BA!$M$4:$M$952,MATCH(C30,BA!$J$4:$J$952,0)),"")</f>
        <v>13. Climate action</v>
      </c>
      <c r="D33" s="265"/>
      <c r="E33" s="266"/>
      <c r="F33" s="167"/>
      <c r="G33" s="264" t="str">
        <f>IFERROR(INDEX(BA!$M$4:$M$952,MATCH(G30,BA!$J$4:$J$952,0)),"")</f>
        <v xml:space="preserve">7. Affordable and clean energy </v>
      </c>
      <c r="H33" s="265"/>
      <c r="I33" s="266"/>
      <c r="J33" s="210"/>
      <c r="K33" s="264" t="str">
        <f>IFERROR(INDEX(BA!$M$4:$M$952,MATCH(K30,BA!$J$4:$J$952,0)),"")</f>
        <v>8. Decent work and economic growth</v>
      </c>
      <c r="L33" s="265"/>
      <c r="M33" s="266"/>
      <c r="N33" s="210"/>
      <c r="O33" s="264" t="str">
        <f>IFERROR(INDEX(BA!$M$4:$M$952,MATCH(O30,BA!$J$4:$J$952,0)),"")</f>
        <v/>
      </c>
      <c r="P33" s="265"/>
      <c r="Q33" s="266"/>
      <c r="R33" s="210"/>
      <c r="S33" s="264" t="str">
        <f>IFERROR(INDEX(BA!$M$4:$M$952,MATCH(S30,BA!$J$4:$J$952,0)),"")</f>
        <v/>
      </c>
      <c r="T33" s="265"/>
      <c r="U33" s="266"/>
      <c r="V33" s="210"/>
      <c r="W33" s="264" t="str">
        <f>IFERROR(INDEX(BA!$M$4:$M$952,MATCH(W30,BA!$J$4:$J$952,0)),"")</f>
        <v/>
      </c>
      <c r="X33" s="265"/>
      <c r="Y33" s="266"/>
      <c r="Z33" s="210"/>
      <c r="AA33" s="264" t="str">
        <f>IFERROR(INDEX(BA!$M$4:$M$952,MATCH(AA30,BA!$J$4:$J$952,0)),"")</f>
        <v/>
      </c>
      <c r="AB33" s="265"/>
      <c r="AC33" s="266"/>
      <c r="AD33" s="210"/>
      <c r="AE33" s="264" t="str">
        <f>IFERROR(INDEX(BA!$M$4:$M$952,MATCH(AE30,BA!$J$4:$J$952,0)),"")</f>
        <v/>
      </c>
      <c r="AF33" s="265"/>
      <c r="AG33" s="266"/>
      <c r="AH33" s="210"/>
      <c r="AI33" s="264" t="str">
        <f>IFERROR(INDEX(BA!$M$4:$M$952,MATCH(AI30,BA!$J$4:$J$952,0)),"")</f>
        <v/>
      </c>
      <c r="AJ33" s="265"/>
      <c r="AK33" s="266"/>
      <c r="AL33" s="210"/>
      <c r="AM33" s="264" t="str">
        <f>IFERROR(INDEX(BA!$M$4:$M$952,MATCH(AM30,BA!$J$4:$J$952,0)),"")</f>
        <v/>
      </c>
      <c r="AN33" s="265"/>
      <c r="AO33" s="266"/>
      <c r="AP33" s="167"/>
      <c r="AQ33" s="167"/>
      <c r="AR33" s="167"/>
      <c r="AS33" s="167"/>
      <c r="AT33" s="167"/>
      <c r="AU33" s="167"/>
      <c r="AV33" s="167"/>
      <c r="AW33" s="167"/>
      <c r="AX33" s="167"/>
    </row>
    <row r="34" spans="1:50" ht="15" customHeight="1">
      <c r="A34" s="161"/>
      <c r="B34" s="211" t="s">
        <v>53</v>
      </c>
      <c r="C34" s="264" t="str">
        <f>IFERROR(INDEX(BA!$N$4:$N$952,MATCH(C30,BA!$J$4:$J$952,0)),"")</f>
        <v>13.2 Integrate climate change measures into national policies, strategies and planning</v>
      </c>
      <c r="D34" s="265"/>
      <c r="E34" s="266"/>
      <c r="F34" s="167"/>
      <c r="G34" s="264" t="str">
        <f>IFERROR(INDEX(BA!$N$4:$N$952,MATCH(G30,BA!$J$4:$J$952,0)),"")</f>
        <v>7.2 By 2030, increase substantially the share of renewable energy in the global energy mix</v>
      </c>
      <c r="H34" s="265"/>
      <c r="I34" s="266"/>
      <c r="J34" s="210"/>
      <c r="K34" s="264" t="str">
        <f>IFERROR(INDEX(BA!$N$4:$N$952,MATCH(K30,BA!$J$4:$J$952,0)),"")</f>
        <v>8.5 By 2030, achieve full and productive employment and decent work for all women and men, including for young people and persons with disabilities, and equal pay for work of equal value</v>
      </c>
      <c r="L34" s="265"/>
      <c r="M34" s="266"/>
      <c r="N34" s="210"/>
      <c r="O34" s="264" t="str">
        <f>IFERROR(INDEX(BA!$N$4:$N$952,MATCH(O30,BA!$J$4:$J$952,0)),"")</f>
        <v/>
      </c>
      <c r="P34" s="265"/>
      <c r="Q34" s="266"/>
      <c r="R34" s="210"/>
      <c r="S34" s="264" t="str">
        <f>IFERROR(INDEX(BA!$N$4:$N$952,MATCH(S30,BA!$J$4:$J$952,0)),"")</f>
        <v/>
      </c>
      <c r="T34" s="265"/>
      <c r="U34" s="266"/>
      <c r="V34" s="210"/>
      <c r="W34" s="264" t="str">
        <f>IFERROR(INDEX(BA!$N$4:$N$952,MATCH(W30,BA!$J$4:$J$952,0)),"")</f>
        <v/>
      </c>
      <c r="X34" s="265"/>
      <c r="Y34" s="266"/>
      <c r="Z34" s="210"/>
      <c r="AA34" s="264" t="str">
        <f>IFERROR(INDEX(BA!$N$4:$N$952,MATCH(AA30,BA!$J$4:$J$952,0)),"")</f>
        <v/>
      </c>
      <c r="AB34" s="265"/>
      <c r="AC34" s="266"/>
      <c r="AD34" s="210"/>
      <c r="AE34" s="264" t="str">
        <f>IFERROR(INDEX(BA!$N$4:$N$952,MATCH(AE30,BA!$J$4:$J$952,0)),"")</f>
        <v/>
      </c>
      <c r="AF34" s="265"/>
      <c r="AG34" s="266"/>
      <c r="AH34" s="210"/>
      <c r="AI34" s="264" t="str">
        <f>IFERROR(INDEX(BA!$N$4:$N$952,MATCH(AI30,BA!$J$4:$J$952,0)),"")</f>
        <v/>
      </c>
      <c r="AJ34" s="265"/>
      <c r="AK34" s="266"/>
      <c r="AL34" s="210"/>
      <c r="AM34" s="264" t="str">
        <f>IFERROR(INDEX(BA!$N$4:$N$952,MATCH(AM30,BA!$J$4:$J$952,0)),"")</f>
        <v/>
      </c>
      <c r="AN34" s="265"/>
      <c r="AO34" s="266"/>
      <c r="AP34" s="167"/>
      <c r="AQ34" s="167"/>
      <c r="AR34" s="167"/>
      <c r="AS34" s="167"/>
      <c r="AT34" s="167"/>
      <c r="AU34" s="167"/>
      <c r="AV34" s="167"/>
      <c r="AW34" s="167"/>
      <c r="AX34" s="167"/>
    </row>
    <row r="35" spans="1:50" ht="140.25" customHeight="1">
      <c r="A35" s="161"/>
      <c r="B35" s="211" t="s">
        <v>54</v>
      </c>
      <c r="C35" s="264" t="str">
        <f>IFERROR(INDEX(BA!$Q$4:$Q$952,MATCH($C$30,BA!$J$4:$J$952,0)),"")</f>
        <v>Refers to total amount of greenhouse gases avoided or sequestered during the reporting period.</v>
      </c>
      <c r="D35" s="265"/>
      <c r="E35" s="266"/>
      <c r="F35" s="167"/>
      <c r="G35" s="264" t="str">
        <f>IFERROR(INDEX(BA!$Q$4:$Q$952,MATCH($G$30,BA!$J$4:$J$952,0)),"")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H35" s="265"/>
      <c r="I35" s="266"/>
      <c r="J35" s="210"/>
      <c r="K35" s="264" t="str">
        <f>IFERROR(INDEX(BA!$Q$4:$Q$952,MATCH($K$30,BA!$J$4:$J$952,0)),"")</f>
        <v>Refers to total jobs generated as a result of the project.</v>
      </c>
      <c r="L35" s="265"/>
      <c r="M35" s="266"/>
      <c r="N35" s="210"/>
      <c r="O35" s="264" t="str">
        <f>IFERROR(INDEX(BA!$Q$4:$Q$952,MATCH($O$30,BA!$J$4:$J$952,0)),"")</f>
        <v/>
      </c>
      <c r="P35" s="265"/>
      <c r="Q35" s="266"/>
      <c r="R35" s="210"/>
      <c r="S35" s="264" t="str">
        <f>IFERROR(INDEX(BA!$Q$4:$Q$952,MATCH($S$30,BA!$J$4:$J$952,0)),"")</f>
        <v/>
      </c>
      <c r="T35" s="265"/>
      <c r="U35" s="266"/>
      <c r="V35" s="210"/>
      <c r="W35" s="264" t="str">
        <f>IFERROR(INDEX(BA!$Q$4:$Q$952,MATCH($W$30,BA!$J$4:$J$952,0)),"")</f>
        <v/>
      </c>
      <c r="X35" s="265"/>
      <c r="Y35" s="266"/>
      <c r="Z35" s="210"/>
      <c r="AA35" s="264" t="str">
        <f>IFERROR(INDEX(BA!$Q$4:$Q$952,MATCH($AA$30,BA!$J$4:$J$952,0)),"")</f>
        <v/>
      </c>
      <c r="AB35" s="265"/>
      <c r="AC35" s="266"/>
      <c r="AD35" s="210"/>
      <c r="AE35" s="264" t="str">
        <f>IFERROR(INDEX(BA!$Q$4:$Q$952,MATCH($AE$30,BA!$J$4:$J$952,0)),"")</f>
        <v/>
      </c>
      <c r="AF35" s="265"/>
      <c r="AG35" s="266"/>
      <c r="AH35" s="210"/>
      <c r="AI35" s="264" t="str">
        <f>IFERROR(INDEX(BA!$Q$4:$Q$952,MATCH($AI$30,BA!$J$4:$J$952,0)),"")</f>
        <v/>
      </c>
      <c r="AJ35" s="265"/>
      <c r="AK35" s="266"/>
      <c r="AL35" s="210"/>
      <c r="AM35" s="264" t="str">
        <f>IFERROR(INDEX(BA!$Q$4:$Q$952,MATCH($AM$30,BA!$J$4:$J$952,0)),"")</f>
        <v/>
      </c>
      <c r="AN35" s="265"/>
      <c r="AO35" s="266"/>
      <c r="AP35" s="167"/>
      <c r="AQ35" s="167"/>
      <c r="AR35" s="167"/>
      <c r="AS35" s="167"/>
      <c r="AT35" s="167"/>
      <c r="AU35" s="167"/>
      <c r="AV35" s="167"/>
      <c r="AW35" s="167"/>
      <c r="AX35" s="167"/>
    </row>
    <row r="36" spans="1:50" ht="187.5" customHeight="1">
      <c r="A36" s="183" t="s">
        <v>55</v>
      </c>
      <c r="B36" s="212" t="str">
        <f>BA!R3</f>
        <v>Guidance, calculation method and other considerations</v>
      </c>
      <c r="C36" s="264"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65"/>
      <c r="E36" s="266"/>
      <c r="F36" s="167"/>
      <c r="G36" s="264" t="str">
        <f>IFERROR(INDEX(BA!$R$4:$R$952,MATCH($G$30,BA!$J$4:$J$952,0)),"")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H36" s="265"/>
      <c r="I36" s="266"/>
      <c r="J36" s="210"/>
      <c r="K36" s="264" t="str">
        <f>IFERROR(INDEX(BA!$R$4:$R$952,MATCH($K$30,BA!$J$4:$J$952,0)),"")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L36" s="265"/>
      <c r="M36" s="266"/>
      <c r="N36" s="210"/>
      <c r="O36" s="264" t="str">
        <f>IFERROR(INDEX(BA!$R$4:$R$952,MATCH($O$30,BA!$J$4:$J$952,0)),"")</f>
        <v/>
      </c>
      <c r="P36" s="265"/>
      <c r="Q36" s="266"/>
      <c r="R36" s="210"/>
      <c r="S36" s="264" t="str">
        <f>IFERROR(INDEX(BA!$R$4:$R$952,MATCH($S$30,BA!$J$4:$J$952,0)),"")</f>
        <v/>
      </c>
      <c r="T36" s="265"/>
      <c r="U36" s="266"/>
      <c r="V36" s="210"/>
      <c r="W36" s="264" t="str">
        <f>IFERROR(INDEX(BA!$R$4:$R$952,MATCH($W$30,BA!$J$4:$J$952,0)),"")</f>
        <v/>
      </c>
      <c r="X36" s="265"/>
      <c r="Y36" s="266"/>
      <c r="Z36" s="210"/>
      <c r="AA36" s="264" t="str">
        <f>IFERROR(INDEX(BA!$R$4:$R$952,MATCH($AA$30,BA!$J$4:$J$952,0)),"")</f>
        <v/>
      </c>
      <c r="AB36" s="265"/>
      <c r="AC36" s="266"/>
      <c r="AD36" s="210"/>
      <c r="AE36" s="264" t="str">
        <f>IFERROR(INDEX(BA!$R$4:$R$952,MATCH($AE$30,BA!$J$4:$J$952,0)),"")</f>
        <v/>
      </c>
      <c r="AF36" s="265"/>
      <c r="AG36" s="266"/>
      <c r="AH36" s="210"/>
      <c r="AI36" s="264" t="str">
        <f>IFERROR(INDEX(BA!$R$4:$R$952,MATCH($AI$30,BA!$J$4:$J$952,0)),"")</f>
        <v/>
      </c>
      <c r="AJ36" s="265"/>
      <c r="AK36" s="266"/>
      <c r="AL36" s="210"/>
      <c r="AM36" s="264" t="str">
        <f>IFERROR(INDEX(BA!$R$4:$R$952,MATCH($AM$30,BA!$J$4:$J$952,0)),"")</f>
        <v/>
      </c>
      <c r="AN36" s="265"/>
      <c r="AO36" s="266"/>
      <c r="AP36" s="167"/>
      <c r="AQ36" s="167"/>
      <c r="AR36" s="167"/>
      <c r="AS36" s="167"/>
      <c r="AT36" s="167"/>
      <c r="AU36" s="167"/>
      <c r="AV36" s="167"/>
      <c r="AW36" s="167"/>
      <c r="AX36" s="167"/>
    </row>
    <row r="37" spans="1:50" ht="15" customHeight="1">
      <c r="A37" s="161"/>
      <c r="B37" s="213" t="s">
        <v>56</v>
      </c>
      <c r="C37" s="261" t="str">
        <f>IFERROR(INDEX(BA!$S$4:$S$952,MATCH(C30,BA!$J$4:$J$952,0)),"")</f>
        <v>tCO2eq</v>
      </c>
      <c r="D37" s="262"/>
      <c r="E37" s="263"/>
      <c r="F37" s="167"/>
      <c r="G37" s="261" t="str">
        <f>IFERROR(INDEX(BA!$S$4:$S$952,MATCH(G30,BA!$J$4:$J$952,0)),"")</f>
        <v>MWh</v>
      </c>
      <c r="H37" s="262"/>
      <c r="I37" s="263"/>
      <c r="J37" s="210"/>
      <c r="K37" s="261" t="str">
        <f>IFERROR(INDEX(BA!$S$4:$S$952,MATCH(K30,BA!$J$4:$J$952,0)),"")</f>
        <v>Number</v>
      </c>
      <c r="L37" s="262"/>
      <c r="M37" s="263"/>
      <c r="N37" s="210"/>
      <c r="O37" s="261" t="str">
        <f>IFERROR(INDEX(BA!$S$4:$S$952,MATCH(O30,BA!$J$4:$J$952,0)),"")</f>
        <v/>
      </c>
      <c r="P37" s="262"/>
      <c r="Q37" s="263"/>
      <c r="R37" s="210"/>
      <c r="S37" s="261" t="str">
        <f>IFERROR(INDEX(BA!$S$4:$S$952,MATCH(S30,BA!$J$4:$J$952,0)),"")</f>
        <v/>
      </c>
      <c r="T37" s="262"/>
      <c r="U37" s="263"/>
      <c r="V37" s="210"/>
      <c r="W37" s="261" t="str">
        <f>IFERROR(INDEX(BA!$S$4:$S$952,MATCH(W30,BA!$J$4:$J$952,0)),"")</f>
        <v/>
      </c>
      <c r="X37" s="262"/>
      <c r="Y37" s="263"/>
      <c r="Z37" s="210"/>
      <c r="AA37" s="261" t="str">
        <f>IFERROR(INDEX(BA!$S$4:$S$952,MATCH(AA30,BA!$J$4:$J$952,0)),"")</f>
        <v/>
      </c>
      <c r="AB37" s="262"/>
      <c r="AC37" s="263"/>
      <c r="AD37" s="210"/>
      <c r="AE37" s="261" t="str">
        <f>IFERROR(INDEX(BA!$S$4:$S$952,MATCH(AE30,BA!$J$4:$J$952,0)),"")</f>
        <v/>
      </c>
      <c r="AF37" s="262"/>
      <c r="AG37" s="263"/>
      <c r="AH37" s="210"/>
      <c r="AI37" s="261" t="str">
        <f>IFERROR(INDEX(BA!$S$4:$S$952,MATCH(AI30,BA!$J$4:$J$952,0)),"")</f>
        <v/>
      </c>
      <c r="AJ37" s="262"/>
      <c r="AK37" s="263"/>
      <c r="AL37" s="210"/>
      <c r="AM37" s="261" t="str">
        <f>IFERROR(INDEX(BA!$S$4:$S$952,MATCH(AM30,BA!$J$4:$J$952,0)),"")</f>
        <v/>
      </c>
      <c r="AN37" s="262"/>
      <c r="AO37" s="263"/>
      <c r="AP37" s="167"/>
      <c r="AQ37" s="167"/>
      <c r="AR37" s="167"/>
      <c r="AS37" s="167"/>
      <c r="AT37" s="167"/>
      <c r="AU37" s="167"/>
      <c r="AV37" s="167"/>
      <c r="AW37" s="167"/>
      <c r="AX37" s="167"/>
    </row>
    <row r="38" spans="1:50" ht="15" customHeight="1">
      <c r="A38" s="161"/>
      <c r="B38" s="213" t="s">
        <v>57</v>
      </c>
      <c r="C38" s="261" t="str">
        <f>IFERROR(INDEX(BA!$T$4:$T$952,MATCH(C30,BA!$J$4:$J$952,0)),"")</f>
        <v>Project activity</v>
      </c>
      <c r="D38" s="262"/>
      <c r="E38" s="263"/>
      <c r="F38" s="167"/>
      <c r="G38" s="261" t="str">
        <f>IFERROR(INDEX(BA!$T$4:$T$952,MATCH(G30,BA!$J$4:$J$952,0)),"")</f>
        <v>Project activity</v>
      </c>
      <c r="H38" s="262"/>
      <c r="I38" s="263"/>
      <c r="J38" s="210"/>
      <c r="K38" s="261" t="str">
        <f>IFERROR(INDEX(BA!$T$4:$T$952,MATCH(K30,BA!$J$4:$J$952,0)),"")</f>
        <v>Project activity</v>
      </c>
      <c r="L38" s="262"/>
      <c r="M38" s="263"/>
      <c r="N38" s="210"/>
      <c r="O38" s="261" t="str">
        <f>IFERROR(INDEX(BA!$T$4:$T$952,MATCH(O30,BA!$J$4:$J$952,0)),"")</f>
        <v/>
      </c>
      <c r="P38" s="262"/>
      <c r="Q38" s="263"/>
      <c r="R38" s="210"/>
      <c r="S38" s="261" t="str">
        <f>IFERROR(INDEX(BA!$T$4:$T$952,MATCH(S30,BA!$J$4:$J$952,0)),"")</f>
        <v/>
      </c>
      <c r="T38" s="262"/>
      <c r="U38" s="263"/>
      <c r="V38" s="210"/>
      <c r="W38" s="261" t="str">
        <f>IFERROR(INDEX(BA!$T$4:$T$952,MATCH(W30,BA!$J$4:$J$952,0)),"")</f>
        <v/>
      </c>
      <c r="X38" s="262"/>
      <c r="Y38" s="263"/>
      <c r="Z38" s="210"/>
      <c r="AA38" s="261" t="str">
        <f>IFERROR(INDEX(BA!$T$4:$T$952,MATCH(AA30,BA!$J$4:$J$952,0)),"")</f>
        <v/>
      </c>
      <c r="AB38" s="262"/>
      <c r="AC38" s="263"/>
      <c r="AD38" s="210"/>
      <c r="AE38" s="261" t="str">
        <f>IFERROR(INDEX(BA!$T$4:$T$952,MATCH(AE30,BA!$J$4:$J$952,0)),"")</f>
        <v/>
      </c>
      <c r="AF38" s="262"/>
      <c r="AG38" s="263"/>
      <c r="AH38" s="210"/>
      <c r="AI38" s="261" t="str">
        <f>IFERROR(INDEX(BA!$T$4:$T$952,MATCH(AI30,BA!$J$4:$J$952,0)),"")</f>
        <v/>
      </c>
      <c r="AJ38" s="262"/>
      <c r="AK38" s="263"/>
      <c r="AL38" s="210"/>
      <c r="AM38" s="261" t="str">
        <f>IFERROR(INDEX(BA!$T$4:$T$952,MATCH(AM30,BA!$J$4:$J$952,0)),"")</f>
        <v/>
      </c>
      <c r="AN38" s="262"/>
      <c r="AO38" s="263"/>
      <c r="AP38" s="167"/>
      <c r="AQ38" s="167"/>
      <c r="AR38" s="167"/>
      <c r="AS38" s="167"/>
      <c r="AT38" s="167"/>
      <c r="AU38" s="167"/>
      <c r="AV38" s="167"/>
      <c r="AW38" s="167"/>
      <c r="AX38" s="167"/>
    </row>
    <row r="39" spans="1:50" ht="15" customHeight="1">
      <c r="A39" s="161"/>
      <c r="B39" s="213" t="s">
        <v>58</v>
      </c>
      <c r="C39" s="261" t="str">
        <f>IFERROR(INDEX(BA!$U$4:$U$952,MATCH(C30,BA!$J$4:$J$952,0)),"")</f>
        <v>Calculation</v>
      </c>
      <c r="D39" s="262"/>
      <c r="E39" s="263"/>
      <c r="F39" s="167"/>
      <c r="G39" s="261" t="str">
        <f>IFERROR(INDEX(BA!$U$4:$U$952,MATCH(G30,BA!$J$4:$J$952,0)),"")</f>
        <v>Electricity meters</v>
      </c>
      <c r="H39" s="262"/>
      <c r="I39" s="263"/>
      <c r="J39" s="210"/>
      <c r="K39" s="261" t="str">
        <f>IFERROR(INDEX(BA!$U$4:$U$952,MATCH(K30,BA!$J$4:$J$952,0)),"")</f>
        <v>Either head count or Full Time Equivalent (FTE), with the chosen
approach stated and applied consistently
Use numbers as at the end of the reporting period, unless there has been a material change during the reporting period;</v>
      </c>
      <c r="L39" s="262"/>
      <c r="M39" s="263"/>
      <c r="N39" s="210"/>
      <c r="O39" s="261" t="str">
        <f>IFERROR(INDEX(BA!$U$4:$U$952,MATCH(O30,BA!$J$4:$J$952,0)),"")</f>
        <v/>
      </c>
      <c r="P39" s="262"/>
      <c r="Q39" s="263"/>
      <c r="R39" s="210"/>
      <c r="S39" s="261" t="str">
        <f>IFERROR(INDEX(BA!$U$4:$U$952,MATCH(S30,BA!$J$4:$J$952,0)),"")</f>
        <v/>
      </c>
      <c r="T39" s="262"/>
      <c r="U39" s="263"/>
      <c r="V39" s="210"/>
      <c r="W39" s="261" t="str">
        <f>IFERROR(INDEX(BA!$U$4:$U$952,MATCH(W30,BA!$J$4:$J$952,0)),"")</f>
        <v/>
      </c>
      <c r="X39" s="262"/>
      <c r="Y39" s="263"/>
      <c r="Z39" s="210"/>
      <c r="AA39" s="261" t="str">
        <f>IFERROR(INDEX(BA!$U$4:$U$952,MATCH(AA30,BA!$J$4:$J$952,0)),"")</f>
        <v/>
      </c>
      <c r="AB39" s="262"/>
      <c r="AC39" s="263"/>
      <c r="AD39" s="210"/>
      <c r="AE39" s="261" t="str">
        <f>IFERROR(INDEX(BA!$U$4:$U$952,MATCH(AE30,BA!$J$4:$J$952,0)),"")</f>
        <v/>
      </c>
      <c r="AF39" s="262"/>
      <c r="AG39" s="263"/>
      <c r="AH39" s="210"/>
      <c r="AI39" s="261" t="str">
        <f>IFERROR(INDEX(BA!$U$4:$U$952,MATCH(AI30,BA!$J$4:$J$952,0)),"")</f>
        <v/>
      </c>
      <c r="AJ39" s="262"/>
      <c r="AK39" s="263"/>
      <c r="AL39" s="210"/>
      <c r="AM39" s="261" t="str">
        <f>IFERROR(INDEX(BA!$U$4:$U$952,MATCH(AM30,BA!$J$4:$J$952,0)),"")</f>
        <v/>
      </c>
      <c r="AN39" s="262"/>
      <c r="AO39" s="263"/>
      <c r="AP39" s="167"/>
      <c r="AQ39" s="167"/>
      <c r="AR39" s="167"/>
      <c r="AS39" s="167"/>
      <c r="AT39" s="167"/>
      <c r="AU39" s="167"/>
      <c r="AV39" s="167"/>
      <c r="AW39" s="167"/>
      <c r="AX39" s="167"/>
    </row>
    <row r="40" spans="1:50" ht="15" customHeight="1">
      <c r="A40" s="161"/>
      <c r="B40" s="213" t="s">
        <v>59</v>
      </c>
      <c r="C40" s="261" t="str">
        <f>IFERROR(INDEX(BA!$V$4:$V$952,MATCH(C30,BA!$J$4:$J$952,0)),"")</f>
        <v>Annual</v>
      </c>
      <c r="D40" s="262"/>
      <c r="E40" s="263"/>
      <c r="F40" s="167"/>
      <c r="G40" s="261" t="str">
        <f>IFERROR(INDEX(BA!$V$4:$V$952,MATCH(G30,BA!$J$4:$J$952,0)),"")</f>
        <v>Continuous measurement</v>
      </c>
      <c r="H40" s="262"/>
      <c r="I40" s="263"/>
      <c r="J40" s="210"/>
      <c r="K40" s="261" t="str">
        <f>IFERROR(INDEX(BA!$V$4:$V$952,MATCH(K30,BA!$J$4:$J$952,0)),"")</f>
        <v>Annual</v>
      </c>
      <c r="L40" s="262"/>
      <c r="M40" s="263"/>
      <c r="N40" s="210"/>
      <c r="O40" s="261" t="str">
        <f>IFERROR(INDEX(BA!$V$4:$V$952,MATCH(O30,BA!$J$4:$J$952,0)),"")</f>
        <v/>
      </c>
      <c r="P40" s="262"/>
      <c r="Q40" s="263"/>
      <c r="R40" s="210"/>
      <c r="S40" s="261" t="str">
        <f>IFERROR(INDEX(BA!$V$4:$V$952,MATCH(S30,BA!$J$4:$J$952,0)),"")</f>
        <v/>
      </c>
      <c r="T40" s="262"/>
      <c r="U40" s="263"/>
      <c r="V40" s="210"/>
      <c r="W40" s="261" t="str">
        <f>IFERROR(INDEX(BA!$V$4:$V$952,MATCH(W30,BA!$J$4:$J$952,0)),"")</f>
        <v/>
      </c>
      <c r="X40" s="262"/>
      <c r="Y40" s="263"/>
      <c r="Z40" s="210"/>
      <c r="AA40" s="261" t="str">
        <f>IFERROR(INDEX(BA!$V$4:$V$952,MATCH(AA30,BA!$J$4:$J$952,0)),"")</f>
        <v/>
      </c>
      <c r="AB40" s="262"/>
      <c r="AC40" s="263"/>
      <c r="AD40" s="210"/>
      <c r="AE40" s="261" t="str">
        <f>IFERROR(INDEX(BA!$V$4:$V$952,MATCH(AE30,BA!$J$4:$J$952,0)),"")</f>
        <v/>
      </c>
      <c r="AF40" s="262"/>
      <c r="AG40" s="263"/>
      <c r="AH40" s="210"/>
      <c r="AI40" s="261" t="str">
        <f>IFERROR(INDEX(BA!$V$4:$V$952,MATCH(AI30,BA!$J$4:$J$952,0)),"")</f>
        <v/>
      </c>
      <c r="AJ40" s="262"/>
      <c r="AK40" s="263"/>
      <c r="AL40" s="210"/>
      <c r="AM40" s="261" t="str">
        <f>IFERROR(INDEX(BA!$V$4:$V$952,MATCH(AM30,BA!$J$4:$J$952,0)),"")</f>
        <v/>
      </c>
      <c r="AN40" s="262"/>
      <c r="AO40" s="263"/>
      <c r="AP40" s="167"/>
      <c r="AQ40" s="167"/>
      <c r="AR40" s="167"/>
      <c r="AS40" s="167"/>
      <c r="AT40" s="167"/>
      <c r="AU40" s="167"/>
      <c r="AV40" s="167"/>
      <c r="AW40" s="167"/>
      <c r="AX40" s="167"/>
    </row>
    <row r="41" spans="1:50" ht="15" customHeight="1">
      <c r="A41" s="161"/>
      <c r="B41" s="213" t="s">
        <v>60</v>
      </c>
      <c r="C41" s="261" t="str">
        <f>IFERROR(INDEX(BA!$X$4:$X$952,MATCH(C30,BA!$J$4:$J$952,0 )),"")</f>
        <v>NA</v>
      </c>
      <c r="D41" s="262"/>
      <c r="E41" s="263"/>
      <c r="F41" s="167"/>
      <c r="G41" s="261" t="str">
        <f>IFERROR(INDEX(BA!$X$4:$X$952,MATCH(G30,BA!$J$4:$J$952,0 )),"")</f>
        <v>NA</v>
      </c>
      <c r="H41" s="262"/>
      <c r="I41" s="263"/>
      <c r="J41" s="210"/>
      <c r="K41" s="261" t="str">
        <f>IFERROR(INDEX(BA!$X$4:$X$952,MATCH(K30,BA!$J$4:$J$952,0 )),"")</f>
        <v>NA</v>
      </c>
      <c r="L41" s="262"/>
      <c r="M41" s="263"/>
      <c r="N41" s="210"/>
      <c r="O41" s="261" t="str">
        <f>IFERROR(INDEX(BA!$X$4:$X$952,MATCH(O30,BA!$J$4:$J$952,0 )),"")</f>
        <v/>
      </c>
      <c r="P41" s="262"/>
      <c r="Q41" s="263"/>
      <c r="R41" s="210"/>
      <c r="S41" s="261" t="str">
        <f>IFERROR(INDEX(BA!$X$4:$X$952,MATCH(S30,BA!$J$4:$J$952,0 )),"")</f>
        <v/>
      </c>
      <c r="T41" s="262"/>
      <c r="U41" s="263"/>
      <c r="V41" s="210"/>
      <c r="W41" s="261" t="str">
        <f>IFERROR(INDEX(BA!$X$4:$X$952,MATCH(W30,BA!$J$4:$J$952,0 )),"")</f>
        <v/>
      </c>
      <c r="X41" s="262"/>
      <c r="Y41" s="263"/>
      <c r="Z41" s="210"/>
      <c r="AA41" s="261" t="str">
        <f>IFERROR(INDEX(BA!$X$4:$X$952,MATCH(AA30,BA!$J$4:$J$952,0 )),"")</f>
        <v/>
      </c>
      <c r="AB41" s="262"/>
      <c r="AC41" s="263"/>
      <c r="AD41" s="210"/>
      <c r="AE41" s="261" t="str">
        <f>IFERROR(INDEX(BA!$X$4:$X$952,MATCH(AE30,BA!$J$4:$J$952,0 )),"")</f>
        <v/>
      </c>
      <c r="AF41" s="262"/>
      <c r="AG41" s="263"/>
      <c r="AH41" s="210"/>
      <c r="AI41" s="261" t="str">
        <f>IFERROR(INDEX(BA!$X$4:$X$952,MATCH(AI30,BA!$J$4:$J$952,0 )),"")</f>
        <v/>
      </c>
      <c r="AJ41" s="262"/>
      <c r="AK41" s="263"/>
      <c r="AL41" s="210"/>
      <c r="AM41" s="261" t="str">
        <f>IFERROR(INDEX(BA!$X$4:$X$952,MATCH(AM30,BA!$J$4:$J$952,0 )),"")</f>
        <v/>
      </c>
      <c r="AN41" s="262"/>
      <c r="AO41" s="263"/>
      <c r="AP41" s="167"/>
      <c r="AQ41" s="167"/>
      <c r="AR41" s="167"/>
      <c r="AS41" s="167"/>
      <c r="AT41" s="167"/>
      <c r="AU41" s="167"/>
      <c r="AV41" s="167"/>
      <c r="AW41" s="167"/>
      <c r="AX41" s="167"/>
    </row>
    <row r="42" spans="1:50" ht="28.5" customHeight="1">
      <c r="A42" s="161"/>
      <c r="B42" s="213" t="s">
        <v>61</v>
      </c>
      <c r="C42" s="261" t="str">
        <f>IFERROR(INDEX(BA!$Y$4:$Y$952,MATCH(C30,BA!$J$4:$J$952,0 )),"NA")</f>
        <v>Gold Standard approved SDG Impact Quantification methodologies are available at https://globalgoals.goldstandard.org/</v>
      </c>
      <c r="D42" s="262"/>
      <c r="E42" s="263"/>
      <c r="F42" s="167"/>
      <c r="G42" s="261" t="str">
        <f>IFERROR(INDEX(BA!$Y$4:$Y$952,MATCH(G30,BA!$J$4:$J$952,0)),"")</f>
        <v>NA</v>
      </c>
      <c r="H42" s="262"/>
      <c r="I42" s="263"/>
      <c r="J42" s="210"/>
      <c r="K42" s="261" t="str">
        <f>IFERROR(INDEX(BA!$Y$4:$Y$952,MATCH(K30,BA!$J$4:$J$952,0 )),"")</f>
        <v>GRI 102: General Disclosures</v>
      </c>
      <c r="L42" s="262"/>
      <c r="M42" s="263"/>
      <c r="N42" s="210"/>
      <c r="O42" s="261" t="str">
        <f>IFERROR(INDEX(BA!$Y$4:$Y$952,MATCH(O30,BA!$J$4:$J$952,0 )),"")</f>
        <v/>
      </c>
      <c r="P42" s="262"/>
      <c r="Q42" s="263"/>
      <c r="R42" s="210"/>
      <c r="S42" s="261" t="str">
        <f>IFERROR(INDEX(BA!$Y$4:$Y$952,MATCH(S30,BA!$J$4:$J$952,0 )),"")</f>
        <v/>
      </c>
      <c r="T42" s="262"/>
      <c r="U42" s="263"/>
      <c r="V42" s="210"/>
      <c r="W42" s="261" t="str">
        <f>IFERROR(INDEX(BA!$Y$4:$Y$952,MATCH(W30,BA!$J$4:$J$952,0 )),"")</f>
        <v/>
      </c>
      <c r="X42" s="262"/>
      <c r="Y42" s="263"/>
      <c r="Z42" s="210"/>
      <c r="AA42" s="261" t="str">
        <f>IFERROR(INDEX(BA!$Y$4:$Y$952,MATCH(AA30,BA!$J$4:$J$952,0 )),"")</f>
        <v/>
      </c>
      <c r="AB42" s="262"/>
      <c r="AC42" s="263"/>
      <c r="AD42" s="210"/>
      <c r="AE42" s="261" t="str">
        <f>IFERROR(INDEX(BA!$Y$4:$Y$952,MATCH(AE30,BA!$J$4:$J$952,0 )),"")</f>
        <v/>
      </c>
      <c r="AF42" s="262"/>
      <c r="AG42" s="263"/>
      <c r="AH42" s="210"/>
      <c r="AI42" s="261" t="str">
        <f>IFERROR(INDEX(BA!$Y$4:$Y$952,MATCH(AI30,BA!$J$4:$J$952,0 )),"")</f>
        <v/>
      </c>
      <c r="AJ42" s="262"/>
      <c r="AK42" s="263"/>
      <c r="AL42" s="210"/>
      <c r="AM42" s="261" t="str">
        <f>IFERROR(INDEX(BA!$Y$4:$Y$952,MATCH(AM30,BA!$J$4:$J$952,0 )),"")</f>
        <v/>
      </c>
      <c r="AN42" s="262"/>
      <c r="AO42" s="263"/>
      <c r="AP42" s="167"/>
      <c r="AQ42" s="167"/>
      <c r="AR42" s="167"/>
      <c r="AS42" s="167"/>
      <c r="AT42" s="167"/>
      <c r="AU42" s="167"/>
      <c r="AV42" s="167"/>
      <c r="AW42" s="167"/>
      <c r="AX42" s="167"/>
    </row>
    <row r="43" spans="1:50" ht="15" customHeight="1">
      <c r="A43" s="161"/>
      <c r="B43" s="184"/>
      <c r="C43" s="249"/>
      <c r="D43" s="250"/>
      <c r="E43" s="251"/>
      <c r="G43" s="258"/>
      <c r="H43" s="259"/>
      <c r="I43" s="260"/>
      <c r="K43" s="249"/>
      <c r="L43" s="250"/>
      <c r="M43" s="251"/>
      <c r="O43" s="249"/>
      <c r="P43" s="250"/>
      <c r="Q43" s="251"/>
      <c r="S43" s="249"/>
      <c r="T43" s="250"/>
      <c r="U43" s="251"/>
      <c r="W43" s="249"/>
      <c r="X43" s="250"/>
      <c r="Y43" s="251"/>
      <c r="AA43" s="249"/>
      <c r="AB43" s="250"/>
      <c r="AC43" s="251"/>
      <c r="AE43" s="249"/>
      <c r="AF43" s="250"/>
      <c r="AG43" s="251"/>
      <c r="AI43" s="249"/>
      <c r="AJ43" s="250"/>
      <c r="AK43" s="251"/>
      <c r="AM43" s="249"/>
      <c r="AN43" s="250"/>
      <c r="AO43" s="251"/>
    </row>
    <row r="44" spans="1:50" ht="15" customHeight="1">
      <c r="A44" s="161"/>
      <c r="B44" s="184"/>
      <c r="C44" s="258"/>
      <c r="D44" s="259"/>
      <c r="E44" s="260"/>
      <c r="G44" s="258"/>
      <c r="H44" s="259"/>
      <c r="I44" s="260"/>
      <c r="K44" s="249"/>
      <c r="L44" s="250"/>
      <c r="M44" s="251"/>
      <c r="O44" s="249"/>
      <c r="P44" s="250"/>
      <c r="Q44" s="251"/>
      <c r="S44" s="249"/>
      <c r="T44" s="250"/>
      <c r="U44" s="251"/>
      <c r="W44" s="249"/>
      <c r="X44" s="250"/>
      <c r="Y44" s="251"/>
      <c r="AA44" s="249"/>
      <c r="AB44" s="250"/>
      <c r="AC44" s="251"/>
      <c r="AE44" s="249"/>
      <c r="AF44" s="250"/>
      <c r="AG44" s="251"/>
      <c r="AI44" s="249"/>
      <c r="AJ44" s="250"/>
      <c r="AK44" s="251"/>
      <c r="AM44" s="249"/>
      <c r="AN44" s="250"/>
      <c r="AO44" s="251"/>
    </row>
    <row r="45" spans="1:50" ht="15" customHeight="1">
      <c r="A45" s="161"/>
      <c r="B45" s="184"/>
      <c r="C45" s="258"/>
      <c r="D45" s="259"/>
      <c r="E45" s="260"/>
      <c r="G45" s="258"/>
      <c r="H45" s="259"/>
      <c r="I45" s="260"/>
      <c r="K45" s="249"/>
      <c r="L45" s="250"/>
      <c r="M45" s="251"/>
      <c r="O45" s="249"/>
      <c r="P45" s="250"/>
      <c r="Q45" s="251"/>
      <c r="S45" s="249"/>
      <c r="T45" s="250"/>
      <c r="U45" s="251"/>
      <c r="W45" s="249"/>
      <c r="X45" s="250"/>
      <c r="Y45" s="251"/>
      <c r="AA45" s="249"/>
      <c r="AB45" s="250"/>
      <c r="AC45" s="251"/>
      <c r="AE45" s="249"/>
      <c r="AF45" s="250"/>
      <c r="AG45" s="251"/>
      <c r="AI45" s="249"/>
      <c r="AJ45" s="250"/>
      <c r="AK45" s="251"/>
      <c r="AM45" s="249"/>
      <c r="AN45" s="250"/>
      <c r="AO45" s="251"/>
    </row>
    <row r="46" spans="1:50" ht="15" customHeight="1">
      <c r="A46" s="161"/>
      <c r="B46" s="184"/>
      <c r="C46" s="258"/>
      <c r="D46" s="259"/>
      <c r="E46" s="260"/>
      <c r="G46" s="258"/>
      <c r="H46" s="259"/>
      <c r="I46" s="260"/>
      <c r="K46" s="249"/>
      <c r="L46" s="250"/>
      <c r="M46" s="251"/>
      <c r="O46" s="249"/>
      <c r="P46" s="250"/>
      <c r="Q46" s="251"/>
      <c r="S46" s="249"/>
      <c r="T46" s="250"/>
      <c r="U46" s="251"/>
      <c r="W46" s="249"/>
      <c r="X46" s="250"/>
      <c r="Y46" s="251"/>
      <c r="AA46" s="249"/>
      <c r="AB46" s="250"/>
      <c r="AC46" s="251"/>
      <c r="AE46" s="249"/>
      <c r="AF46" s="250"/>
      <c r="AG46" s="251"/>
      <c r="AI46" s="249"/>
      <c r="AJ46" s="250"/>
      <c r="AK46" s="251"/>
      <c r="AM46" s="249"/>
      <c r="AN46" s="250"/>
      <c r="AO46" s="251"/>
    </row>
    <row r="47" spans="1:50" ht="15" customHeight="1">
      <c r="A47" s="161"/>
      <c r="B47" s="184"/>
      <c r="C47" s="255"/>
      <c r="D47" s="256"/>
      <c r="E47" s="257"/>
      <c r="G47" s="255"/>
      <c r="H47" s="256"/>
      <c r="I47" s="257"/>
      <c r="K47" s="249"/>
      <c r="L47" s="250"/>
      <c r="M47" s="251"/>
      <c r="O47" s="249"/>
      <c r="P47" s="250"/>
      <c r="Q47" s="251"/>
      <c r="S47" s="249"/>
      <c r="T47" s="250"/>
      <c r="U47" s="251"/>
      <c r="W47" s="249"/>
      <c r="X47" s="250"/>
      <c r="Y47" s="251"/>
      <c r="AA47" s="249"/>
      <c r="AB47" s="250"/>
      <c r="AC47" s="251"/>
      <c r="AE47" s="249"/>
      <c r="AF47" s="250"/>
      <c r="AG47" s="251"/>
      <c r="AI47" s="249"/>
      <c r="AJ47" s="250"/>
      <c r="AK47" s="251"/>
      <c r="AM47" s="249"/>
      <c r="AN47" s="250"/>
      <c r="AO47" s="251"/>
    </row>
    <row r="48" spans="1:50" ht="15" customHeight="1">
      <c r="A48" s="161"/>
      <c r="B48" s="184"/>
      <c r="C48" s="252"/>
      <c r="D48" s="253"/>
      <c r="E48" s="254"/>
      <c r="G48" s="252"/>
      <c r="H48" s="253"/>
      <c r="I48" s="254"/>
      <c r="K48" s="249"/>
      <c r="L48" s="250"/>
      <c r="M48" s="251"/>
      <c r="O48" s="249"/>
      <c r="P48" s="250"/>
      <c r="Q48" s="251"/>
      <c r="S48" s="249"/>
      <c r="T48" s="250"/>
      <c r="U48" s="251"/>
      <c r="W48" s="249"/>
      <c r="X48" s="250"/>
      <c r="Y48" s="251"/>
      <c r="AA48" s="249"/>
      <c r="AB48" s="250"/>
      <c r="AC48" s="251"/>
      <c r="AE48" s="249"/>
      <c r="AF48" s="250"/>
      <c r="AG48" s="251"/>
      <c r="AI48" s="249"/>
      <c r="AJ48" s="250"/>
      <c r="AK48" s="251"/>
      <c r="AM48" s="249"/>
      <c r="AN48" s="250"/>
      <c r="AO48" s="251"/>
    </row>
    <row r="49" spans="1:56" ht="15" customHeight="1" thickBot="1">
      <c r="A49" s="165" t="s">
        <v>62</v>
      </c>
      <c r="B49" s="197" t="s">
        <v>63</v>
      </c>
      <c r="C49" s="197"/>
      <c r="D49" s="197"/>
      <c r="E49" s="198"/>
      <c r="F49" s="199"/>
      <c r="G49" s="198"/>
      <c r="H49" s="198"/>
      <c r="I49" s="198"/>
      <c r="J49" s="198"/>
      <c r="K49" s="198"/>
      <c r="L49" s="198"/>
      <c r="M49" s="198"/>
      <c r="N49" s="198"/>
      <c r="O49" s="198"/>
      <c r="P49" s="198"/>
      <c r="Q49" s="198"/>
      <c r="R49" s="198"/>
      <c r="S49" s="198"/>
      <c r="T49" s="198"/>
      <c r="U49" s="198"/>
      <c r="V49" s="198"/>
      <c r="W49" s="198"/>
      <c r="X49" s="198"/>
      <c r="Y49" s="198"/>
      <c r="Z49" s="198"/>
      <c r="AA49" s="198"/>
      <c r="AB49" s="198"/>
      <c r="AC49" s="198"/>
      <c r="AD49" s="198"/>
      <c r="AE49" s="198"/>
      <c r="AF49" s="198"/>
      <c r="AG49" s="198"/>
      <c r="AH49" s="198"/>
      <c r="AI49" s="198"/>
      <c r="AJ49" s="198"/>
      <c r="AK49" s="198"/>
      <c r="AL49" s="198"/>
      <c r="AM49" s="198"/>
      <c r="AN49" s="198"/>
      <c r="AO49" s="200"/>
    </row>
    <row r="50" spans="1:56" ht="14.25">
      <c r="A50" s="245" t="s">
        <v>64</v>
      </c>
      <c r="B50" s="214" t="s">
        <v>65</v>
      </c>
      <c r="C50" s="246" t="str" cm="1">
        <f t="array" ref="C50">IFERROR(_xlfn.IFS(B26&lt;&gt;"",C26,B27&lt;&gt;"",C27),"")</f>
        <v>Amount of GHGs emissions avoided or sequestered</v>
      </c>
      <c r="D50" s="247"/>
      <c r="E50" s="248"/>
      <c r="F50" s="215"/>
      <c r="G50" s="246" t="str" cm="1">
        <f t="array" ref="G50">IFERROR(_xlfn.IFS(F26&lt;&gt;"",G26,F27&lt;&gt;"",G27),"")</f>
        <v>Total electricity produced: Renewable</v>
      </c>
      <c r="H50" s="247"/>
      <c r="I50" s="248"/>
      <c r="J50" s="216"/>
      <c r="K50" s="246" t="str" cm="1">
        <f t="array" ref="K50">IFERROR(_xlfn.IFS(J26&lt;&gt;"",K26,J27&lt;&gt;"",K27),"")</f>
        <v>Total number of jobs</v>
      </c>
      <c r="L50" s="247"/>
      <c r="M50" s="248"/>
      <c r="N50" s="216"/>
      <c r="O50" s="246" t="str" cm="1">
        <f t="array" ref="O50">IFERROR(_xlfn.IFS(N26&lt;&gt;"",O26,N27&lt;&gt;"",O27),"")</f>
        <v/>
      </c>
      <c r="P50" s="247"/>
      <c r="Q50" s="248"/>
      <c r="R50" s="216"/>
      <c r="S50" s="246" cm="1">
        <f t="array" ref="S50">IFERROR(_xlfn.IFS(R26&lt;&gt;"",S26,R27&lt;&gt;"",S27),"")</f>
        <v>0</v>
      </c>
      <c r="T50" s="247"/>
      <c r="U50" s="248"/>
      <c r="V50" s="216"/>
      <c r="W50" s="246" cm="1">
        <f t="array" ref="W50">IFERROR(_xlfn.IFS(V26&lt;&gt;"",W26,V27&lt;&gt;"",W27),"")</f>
        <v>0</v>
      </c>
      <c r="X50" s="247"/>
      <c r="Y50" s="248"/>
      <c r="Z50" s="216"/>
      <c r="AA50" s="246" cm="1">
        <f t="array" ref="AA50">IFERROR(_xlfn.IFS(Z26&lt;&gt;"",AA26,Z27&lt;&gt;"",AA27),"")</f>
        <v>0</v>
      </c>
      <c r="AB50" s="247"/>
      <c r="AC50" s="248"/>
      <c r="AD50" s="216"/>
      <c r="AE50" s="246" cm="1">
        <f t="array" ref="AE50">IFERROR(_xlfn.IFS(AD26&lt;&gt;"",AE26,AD27&lt;&gt;"",AE27),"")</f>
        <v>0</v>
      </c>
      <c r="AF50" s="247"/>
      <c r="AG50" s="248"/>
      <c r="AH50" s="216"/>
      <c r="AI50" s="246" cm="1">
        <f t="array" ref="AI50">IFERROR(_xlfn.IFS(AH26&lt;&gt;"",AI26,AH27&lt;&gt;"",AI27),"")</f>
        <v>0</v>
      </c>
      <c r="AJ50" s="247"/>
      <c r="AK50" s="248"/>
      <c r="AL50" s="216"/>
      <c r="AM50" s="246" cm="1">
        <f t="array" ref="AM50">IFERROR(_xlfn.IFS(AL26&lt;&gt;"",AM26,AL27&lt;&gt;"",AM27),"")</f>
        <v>0</v>
      </c>
      <c r="AN50" s="247"/>
      <c r="AO50" s="248"/>
      <c r="AP50" s="167"/>
      <c r="AQ50" s="167"/>
      <c r="AR50" s="167"/>
      <c r="AS50" s="167"/>
      <c r="AT50" s="167"/>
      <c r="AU50" s="167"/>
      <c r="AV50" s="167"/>
      <c r="AW50" s="167"/>
      <c r="AX50" s="167"/>
      <c r="AY50" s="167"/>
      <c r="AZ50" s="167"/>
      <c r="BA50" s="167"/>
      <c r="BB50" s="167"/>
      <c r="BC50" s="167"/>
      <c r="BD50" s="210"/>
    </row>
    <row r="51" spans="1:56">
      <c r="A51" s="245"/>
      <c r="B51" s="213" t="s">
        <v>56</v>
      </c>
      <c r="C51" s="243" t="s">
        <v>221</v>
      </c>
      <c r="D51" s="244"/>
      <c r="E51" s="244"/>
      <c r="F51" s="215"/>
      <c r="G51" s="243" t="s">
        <v>180</v>
      </c>
      <c r="H51" s="244"/>
      <c r="I51" s="244"/>
      <c r="J51" s="216"/>
      <c r="K51" s="243" t="s">
        <v>276</v>
      </c>
      <c r="L51" s="244"/>
      <c r="M51" s="244"/>
      <c r="N51" s="216"/>
      <c r="O51" s="243" t="s">
        <v>66</v>
      </c>
      <c r="P51" s="244"/>
      <c r="Q51" s="244"/>
      <c r="R51" s="216"/>
      <c r="S51" s="243" t="s">
        <v>66</v>
      </c>
      <c r="T51" s="244"/>
      <c r="U51" s="244"/>
      <c r="V51" s="216"/>
      <c r="W51" s="243" t="s">
        <v>66</v>
      </c>
      <c r="X51" s="244"/>
      <c r="Y51" s="244"/>
      <c r="Z51" s="216"/>
      <c r="AA51" s="243" t="s">
        <v>66</v>
      </c>
      <c r="AB51" s="244"/>
      <c r="AC51" s="244"/>
      <c r="AD51" s="216"/>
      <c r="AE51" s="243" t="s">
        <v>66</v>
      </c>
      <c r="AF51" s="244"/>
      <c r="AG51" s="244"/>
      <c r="AH51" s="216"/>
      <c r="AI51" s="243" t="s">
        <v>66</v>
      </c>
      <c r="AJ51" s="244"/>
      <c r="AK51" s="244"/>
      <c r="AL51" s="216"/>
      <c r="AM51" s="243" t="s">
        <v>66</v>
      </c>
      <c r="AN51" s="244"/>
      <c r="AO51" s="244"/>
      <c r="AP51" s="167"/>
      <c r="AQ51" s="167"/>
      <c r="AR51" s="167"/>
      <c r="AS51" s="167"/>
      <c r="AT51" s="167"/>
      <c r="AU51" s="167"/>
      <c r="AV51" s="167"/>
      <c r="AW51" s="167"/>
      <c r="AX51" s="167"/>
      <c r="AY51" s="167"/>
      <c r="AZ51" s="167"/>
      <c r="BA51" s="167"/>
      <c r="BB51" s="167"/>
      <c r="BC51" s="167"/>
      <c r="BD51" s="210"/>
    </row>
    <row r="52" spans="1:56">
      <c r="A52" s="245"/>
      <c r="B52" s="213" t="s">
        <v>57</v>
      </c>
      <c r="C52" s="243" t="s">
        <v>1390</v>
      </c>
      <c r="D52" s="244"/>
      <c r="E52" s="244"/>
      <c r="F52" s="215"/>
      <c r="G52" s="243" t="s">
        <v>1390</v>
      </c>
      <c r="H52" s="244"/>
      <c r="I52" s="244"/>
      <c r="J52" s="216"/>
      <c r="K52" s="243" t="s">
        <v>1390</v>
      </c>
      <c r="L52" s="244"/>
      <c r="M52" s="244"/>
      <c r="N52" s="216"/>
      <c r="O52" s="243" t="s">
        <v>66</v>
      </c>
      <c r="P52" s="244"/>
      <c r="Q52" s="244"/>
      <c r="R52" s="216"/>
      <c r="S52" s="243" t="s">
        <v>66</v>
      </c>
      <c r="T52" s="244"/>
      <c r="U52" s="244"/>
      <c r="V52" s="216"/>
      <c r="W52" s="243" t="s">
        <v>66</v>
      </c>
      <c r="X52" s="244"/>
      <c r="Y52" s="244"/>
      <c r="Z52" s="216"/>
      <c r="AA52" s="243" t="s">
        <v>66</v>
      </c>
      <c r="AB52" s="244"/>
      <c r="AC52" s="244"/>
      <c r="AD52" s="216"/>
      <c r="AE52" s="243" t="s">
        <v>66</v>
      </c>
      <c r="AF52" s="244"/>
      <c r="AG52" s="244"/>
      <c r="AH52" s="216"/>
      <c r="AI52" s="243" t="s">
        <v>66</v>
      </c>
      <c r="AJ52" s="244"/>
      <c r="AK52" s="244"/>
      <c r="AL52" s="216"/>
      <c r="AM52" s="243" t="s">
        <v>66</v>
      </c>
      <c r="AN52" s="244"/>
      <c r="AO52" s="244"/>
      <c r="AP52" s="167"/>
      <c r="AQ52" s="167"/>
      <c r="AR52" s="167"/>
      <c r="AS52" s="167"/>
      <c r="AT52" s="167"/>
      <c r="AU52" s="167"/>
      <c r="AV52" s="167"/>
      <c r="AW52" s="167"/>
      <c r="AX52" s="167"/>
      <c r="AY52" s="167"/>
      <c r="AZ52" s="167"/>
      <c r="BA52" s="167"/>
      <c r="BB52" s="167"/>
      <c r="BC52" s="167"/>
      <c r="BD52" s="210"/>
    </row>
    <row r="53" spans="1:56">
      <c r="A53" s="245"/>
      <c r="B53" s="213" t="s">
        <v>59</v>
      </c>
      <c r="C53" s="243" t="s">
        <v>223</v>
      </c>
      <c r="D53" s="244"/>
      <c r="E53" s="244"/>
      <c r="F53" s="215"/>
      <c r="G53" s="243" t="s">
        <v>1391</v>
      </c>
      <c r="H53" s="244"/>
      <c r="I53" s="244"/>
      <c r="J53" s="216"/>
      <c r="K53" s="243" t="s">
        <v>223</v>
      </c>
      <c r="L53" s="244"/>
      <c r="M53" s="244"/>
      <c r="N53" s="216"/>
      <c r="O53" s="243" t="s">
        <v>66</v>
      </c>
      <c r="P53" s="244"/>
      <c r="Q53" s="244"/>
      <c r="R53" s="216"/>
      <c r="S53" s="243" t="s">
        <v>66</v>
      </c>
      <c r="T53" s="244"/>
      <c r="U53" s="244"/>
      <c r="V53" s="216"/>
      <c r="W53" s="243" t="s">
        <v>66</v>
      </c>
      <c r="X53" s="244"/>
      <c r="Y53" s="244"/>
      <c r="Z53" s="216"/>
      <c r="AA53" s="243" t="s">
        <v>66</v>
      </c>
      <c r="AB53" s="244"/>
      <c r="AC53" s="244"/>
      <c r="AD53" s="216"/>
      <c r="AE53" s="243" t="s">
        <v>66</v>
      </c>
      <c r="AF53" s="244"/>
      <c r="AG53" s="244"/>
      <c r="AH53" s="216"/>
      <c r="AI53" s="243" t="s">
        <v>66</v>
      </c>
      <c r="AJ53" s="244"/>
      <c r="AK53" s="244"/>
      <c r="AL53" s="216"/>
      <c r="AM53" s="243" t="s">
        <v>66</v>
      </c>
      <c r="AN53" s="244"/>
      <c r="AO53" s="244"/>
      <c r="AP53" s="167"/>
      <c r="AQ53" s="167"/>
      <c r="AR53" s="167"/>
      <c r="AS53" s="167"/>
      <c r="AT53" s="167"/>
      <c r="AU53" s="167"/>
      <c r="AV53" s="167"/>
      <c r="AW53" s="167"/>
      <c r="AX53" s="167"/>
      <c r="AY53" s="167"/>
      <c r="AZ53" s="167"/>
      <c r="BA53" s="167"/>
      <c r="BB53" s="167"/>
      <c r="BC53" s="167"/>
      <c r="BD53" s="210"/>
    </row>
    <row r="54" spans="1:56">
      <c r="A54" s="245"/>
      <c r="B54" s="213" t="s">
        <v>58</v>
      </c>
      <c r="C54" s="243" t="s">
        <v>222</v>
      </c>
      <c r="D54" s="244"/>
      <c r="E54" s="244"/>
      <c r="F54" s="215"/>
      <c r="G54" s="243" t="s">
        <v>1392</v>
      </c>
      <c r="H54" s="244"/>
      <c r="I54" s="244"/>
      <c r="J54" s="216"/>
      <c r="K54" s="243" t="s">
        <v>66</v>
      </c>
      <c r="L54" s="244"/>
      <c r="M54" s="244"/>
      <c r="N54" s="216"/>
      <c r="O54" s="243" t="s">
        <v>66</v>
      </c>
      <c r="P54" s="244"/>
      <c r="Q54" s="244"/>
      <c r="R54" s="216"/>
      <c r="S54" s="243" t="s">
        <v>66</v>
      </c>
      <c r="T54" s="244"/>
      <c r="U54" s="244"/>
      <c r="V54" s="216"/>
      <c r="W54" s="243" t="s">
        <v>66</v>
      </c>
      <c r="X54" s="244"/>
      <c r="Y54" s="244"/>
      <c r="Z54" s="216"/>
      <c r="AA54" s="243" t="s">
        <v>66</v>
      </c>
      <c r="AB54" s="244"/>
      <c r="AC54" s="244"/>
      <c r="AD54" s="216"/>
      <c r="AE54" s="243" t="s">
        <v>66</v>
      </c>
      <c r="AF54" s="244"/>
      <c r="AG54" s="244"/>
      <c r="AH54" s="216"/>
      <c r="AI54" s="243" t="s">
        <v>66</v>
      </c>
      <c r="AJ54" s="244"/>
      <c r="AK54" s="244"/>
      <c r="AL54" s="216"/>
      <c r="AM54" s="243" t="s">
        <v>66</v>
      </c>
      <c r="AN54" s="244"/>
      <c r="AO54" s="244"/>
      <c r="AP54" s="167"/>
      <c r="AQ54" s="167"/>
      <c r="AR54" s="167"/>
      <c r="AS54" s="167"/>
      <c r="AT54" s="167"/>
      <c r="AU54" s="167"/>
      <c r="AV54" s="167"/>
      <c r="AW54" s="167"/>
      <c r="AX54" s="167"/>
      <c r="AY54" s="167"/>
      <c r="AZ54" s="167"/>
      <c r="BA54" s="167"/>
      <c r="BB54" s="167"/>
      <c r="BC54" s="167"/>
      <c r="BD54" s="210"/>
    </row>
    <row r="55" spans="1:56">
      <c r="A55" s="245"/>
      <c r="B55" s="213" t="s">
        <v>67</v>
      </c>
      <c r="C55" s="243" t="s">
        <v>66</v>
      </c>
      <c r="D55" s="244"/>
      <c r="E55" s="244"/>
      <c r="F55" s="215"/>
      <c r="G55" s="243" t="s">
        <v>66</v>
      </c>
      <c r="H55" s="244"/>
      <c r="I55" s="244"/>
      <c r="J55" s="216"/>
      <c r="K55" s="243" t="s">
        <v>66</v>
      </c>
      <c r="L55" s="244"/>
      <c r="M55" s="244"/>
      <c r="N55" s="216"/>
      <c r="O55" s="243" t="s">
        <v>66</v>
      </c>
      <c r="P55" s="244"/>
      <c r="Q55" s="244"/>
      <c r="R55" s="216"/>
      <c r="S55" s="243" t="s">
        <v>66</v>
      </c>
      <c r="T55" s="244"/>
      <c r="U55" s="244"/>
      <c r="V55" s="216"/>
      <c r="W55" s="243" t="s">
        <v>66</v>
      </c>
      <c r="X55" s="244"/>
      <c r="Y55" s="244"/>
      <c r="Z55" s="216"/>
      <c r="AA55" s="243" t="s">
        <v>66</v>
      </c>
      <c r="AB55" s="244"/>
      <c r="AC55" s="244"/>
      <c r="AD55" s="216"/>
      <c r="AE55" s="243" t="s">
        <v>66</v>
      </c>
      <c r="AF55" s="244"/>
      <c r="AG55" s="244"/>
      <c r="AH55" s="216"/>
      <c r="AI55" s="243" t="s">
        <v>66</v>
      </c>
      <c r="AJ55" s="244"/>
      <c r="AK55" s="244"/>
      <c r="AL55" s="216"/>
      <c r="AM55" s="243" t="s">
        <v>66</v>
      </c>
      <c r="AN55" s="244"/>
      <c r="AO55" s="244"/>
      <c r="AP55" s="167"/>
      <c r="AQ55" s="167"/>
      <c r="AR55" s="167"/>
      <c r="AS55" s="167"/>
      <c r="AT55" s="167"/>
      <c r="AU55" s="167"/>
      <c r="AV55" s="167"/>
      <c r="AW55" s="167"/>
      <c r="AX55" s="167"/>
      <c r="AY55" s="167"/>
      <c r="AZ55" s="167"/>
      <c r="BA55" s="167"/>
      <c r="BB55" s="167"/>
      <c r="BC55" s="167"/>
      <c r="BD55" s="210"/>
    </row>
    <row r="56" spans="1:56">
      <c r="A56" s="245"/>
      <c r="B56" s="213" t="s">
        <v>68</v>
      </c>
      <c r="C56" s="243" t="s">
        <v>66</v>
      </c>
      <c r="D56" s="244"/>
      <c r="E56" s="244"/>
      <c r="F56" s="215"/>
      <c r="G56" s="243" t="s">
        <v>66</v>
      </c>
      <c r="H56" s="244"/>
      <c r="I56" s="244"/>
      <c r="J56" s="216"/>
      <c r="K56" s="243" t="s">
        <v>66</v>
      </c>
      <c r="L56" s="244"/>
      <c r="M56" s="244"/>
      <c r="N56" s="216"/>
      <c r="O56" s="243" t="s">
        <v>66</v>
      </c>
      <c r="P56" s="244"/>
      <c r="Q56" s="244"/>
      <c r="R56" s="216"/>
      <c r="S56" s="243" t="s">
        <v>66</v>
      </c>
      <c r="T56" s="244"/>
      <c r="U56" s="244"/>
      <c r="V56" s="216"/>
      <c r="W56" s="243" t="s">
        <v>66</v>
      </c>
      <c r="X56" s="244"/>
      <c r="Y56" s="244"/>
      <c r="Z56" s="216"/>
      <c r="AA56" s="243" t="s">
        <v>66</v>
      </c>
      <c r="AB56" s="244"/>
      <c r="AC56" s="244"/>
      <c r="AD56" s="216"/>
      <c r="AE56" s="243" t="s">
        <v>66</v>
      </c>
      <c r="AF56" s="244"/>
      <c r="AG56" s="244"/>
      <c r="AH56" s="216"/>
      <c r="AI56" s="243" t="s">
        <v>66</v>
      </c>
      <c r="AJ56" s="244"/>
      <c r="AK56" s="244"/>
      <c r="AL56" s="216"/>
      <c r="AM56" s="243" t="s">
        <v>66</v>
      </c>
      <c r="AN56" s="244"/>
      <c r="AO56" s="244"/>
      <c r="AP56" s="167"/>
      <c r="AQ56" s="167"/>
      <c r="AR56" s="167"/>
      <c r="AS56" s="167"/>
      <c r="AT56" s="167"/>
      <c r="AU56" s="167"/>
      <c r="AV56" s="167"/>
      <c r="AW56" s="167"/>
      <c r="AX56" s="167"/>
      <c r="AY56" s="167"/>
      <c r="AZ56" s="167"/>
      <c r="BA56" s="167"/>
      <c r="BB56" s="167"/>
      <c r="BC56" s="167"/>
      <c r="BD56" s="210"/>
    </row>
    <row r="57" spans="1:56">
      <c r="B57" s="213" t="s">
        <v>69</v>
      </c>
      <c r="C57" s="213" t="s">
        <v>70</v>
      </c>
      <c r="D57" s="213" t="s">
        <v>71</v>
      </c>
      <c r="E57" s="213" t="s">
        <v>72</v>
      </c>
      <c r="F57" s="215"/>
      <c r="G57" s="217" t="s">
        <v>70</v>
      </c>
      <c r="H57" s="217" t="s">
        <v>71</v>
      </c>
      <c r="I57" s="217" t="s">
        <v>72</v>
      </c>
      <c r="J57" s="216"/>
      <c r="K57" s="217" t="s">
        <v>70</v>
      </c>
      <c r="L57" s="217" t="s">
        <v>71</v>
      </c>
      <c r="M57" s="217" t="s">
        <v>72</v>
      </c>
      <c r="N57" s="216"/>
      <c r="O57" s="217" t="s">
        <v>70</v>
      </c>
      <c r="P57" s="217" t="s">
        <v>71</v>
      </c>
      <c r="Q57" s="217" t="s">
        <v>72</v>
      </c>
      <c r="R57" s="216"/>
      <c r="S57" s="217" t="s">
        <v>70</v>
      </c>
      <c r="T57" s="217" t="s">
        <v>71</v>
      </c>
      <c r="U57" s="217" t="s">
        <v>72</v>
      </c>
      <c r="V57" s="216"/>
      <c r="W57" s="217" t="s">
        <v>70</v>
      </c>
      <c r="X57" s="217" t="s">
        <v>71</v>
      </c>
      <c r="Y57" s="217" t="s">
        <v>72</v>
      </c>
      <c r="Z57" s="216"/>
      <c r="AA57" s="217" t="s">
        <v>70</v>
      </c>
      <c r="AB57" s="217" t="s">
        <v>71</v>
      </c>
      <c r="AC57" s="217" t="s">
        <v>72</v>
      </c>
      <c r="AD57" s="216"/>
      <c r="AE57" s="217" t="s">
        <v>70</v>
      </c>
      <c r="AF57" s="217" t="s">
        <v>71</v>
      </c>
      <c r="AG57" s="217" t="s">
        <v>72</v>
      </c>
      <c r="AH57" s="216"/>
      <c r="AI57" s="217" t="s">
        <v>70</v>
      </c>
      <c r="AJ57" s="217" t="s">
        <v>71</v>
      </c>
      <c r="AK57" s="217" t="s">
        <v>72</v>
      </c>
      <c r="AL57" s="216"/>
      <c r="AM57" s="217" t="s">
        <v>70</v>
      </c>
      <c r="AN57" s="217" t="s">
        <v>71</v>
      </c>
      <c r="AO57" s="217" t="s">
        <v>72</v>
      </c>
      <c r="AP57" s="167"/>
      <c r="AQ57" s="167"/>
      <c r="AR57" s="167"/>
      <c r="AS57" s="167"/>
      <c r="AT57" s="167"/>
      <c r="AU57" s="167"/>
      <c r="AV57" s="167"/>
      <c r="AW57" s="167"/>
      <c r="AX57" s="167"/>
      <c r="AY57" s="167"/>
      <c r="AZ57" s="167"/>
      <c r="BA57" s="167"/>
      <c r="BB57" s="167"/>
      <c r="BC57" s="167"/>
      <c r="BD57" s="210"/>
    </row>
    <row r="58" spans="1:56" ht="12.75" customHeight="1">
      <c r="A58" s="242" t="s">
        <v>73</v>
      </c>
      <c r="B58" s="213" t="s">
        <v>1393</v>
      </c>
      <c r="C58" s="337">
        <v>8480</v>
      </c>
      <c r="D58" s="337">
        <v>0</v>
      </c>
      <c r="E58" s="337">
        <f>C58-D58</f>
        <v>8480</v>
      </c>
      <c r="F58" s="215"/>
      <c r="G58" s="336">
        <v>15676.189999999999</v>
      </c>
      <c r="H58" s="218">
        <v>0</v>
      </c>
      <c r="I58" s="218">
        <f>G58-H58</f>
        <v>15676.189999999999</v>
      </c>
      <c r="J58" s="216"/>
      <c r="K58" s="218">
        <v>0</v>
      </c>
      <c r="L58" s="338">
        <v>28</v>
      </c>
      <c r="M58" s="338">
        <v>28</v>
      </c>
      <c r="N58" s="216"/>
      <c r="O58" s="340" t="s">
        <v>1395</v>
      </c>
      <c r="P58" s="342" t="s">
        <v>1396</v>
      </c>
      <c r="Q58" s="342" t="s">
        <v>1396</v>
      </c>
      <c r="R58" s="216"/>
      <c r="S58" s="218"/>
      <c r="T58" s="218"/>
      <c r="U58" s="218"/>
      <c r="V58" s="216"/>
      <c r="W58" s="218"/>
      <c r="X58" s="218"/>
      <c r="Y58" s="218"/>
      <c r="Z58" s="216"/>
      <c r="AA58" s="218"/>
      <c r="AB58" s="218"/>
      <c r="AC58" s="218"/>
      <c r="AD58" s="216"/>
      <c r="AE58" s="218"/>
      <c r="AF58" s="218"/>
      <c r="AG58" s="218"/>
      <c r="AH58" s="216"/>
      <c r="AI58" s="218"/>
      <c r="AJ58" s="218"/>
      <c r="AK58" s="218"/>
      <c r="AL58" s="216"/>
      <c r="AM58" s="218"/>
      <c r="AN58" s="218"/>
      <c r="AO58" s="218"/>
      <c r="AP58" s="167"/>
      <c r="AQ58" s="167"/>
      <c r="AR58" s="167"/>
      <c r="AS58" s="167"/>
      <c r="AT58" s="167"/>
      <c r="AU58" s="167"/>
      <c r="AV58" s="167"/>
      <c r="AW58" s="167"/>
      <c r="AX58" s="167"/>
      <c r="AY58" s="167"/>
      <c r="AZ58" s="167"/>
      <c r="BA58" s="167"/>
      <c r="BB58" s="167"/>
      <c r="BC58" s="167"/>
      <c r="BD58" s="210"/>
    </row>
    <row r="59" spans="1:56">
      <c r="A59" s="242"/>
      <c r="B59" s="213" t="s">
        <v>1394</v>
      </c>
      <c r="C59" s="337">
        <v>9703</v>
      </c>
      <c r="D59" s="337">
        <v>0</v>
      </c>
      <c r="E59" s="337">
        <f>C59-D59</f>
        <v>9703</v>
      </c>
      <c r="F59" s="215"/>
      <c r="G59" s="336">
        <v>17936.480000000003</v>
      </c>
      <c r="H59" s="218">
        <v>0</v>
      </c>
      <c r="I59" s="218">
        <f>G59-H59</f>
        <v>17936.480000000003</v>
      </c>
      <c r="J59" s="216"/>
      <c r="K59" s="218">
        <v>0</v>
      </c>
      <c r="L59" s="339"/>
      <c r="M59" s="339"/>
      <c r="N59" s="216"/>
      <c r="O59" s="341"/>
      <c r="P59" s="343"/>
      <c r="Q59" s="343"/>
      <c r="R59" s="216"/>
      <c r="S59" s="218"/>
      <c r="T59" s="218"/>
      <c r="U59" s="218"/>
      <c r="V59" s="216"/>
      <c r="W59" s="218"/>
      <c r="X59" s="218"/>
      <c r="Y59" s="218"/>
      <c r="Z59" s="216"/>
      <c r="AA59" s="218"/>
      <c r="AB59" s="218"/>
      <c r="AC59" s="218"/>
      <c r="AD59" s="216"/>
      <c r="AE59" s="218"/>
      <c r="AF59" s="218"/>
      <c r="AG59" s="218"/>
      <c r="AH59" s="216"/>
      <c r="AI59" s="218"/>
      <c r="AJ59" s="218"/>
      <c r="AK59" s="218"/>
      <c r="AL59" s="216"/>
      <c r="AM59" s="218"/>
      <c r="AN59" s="218"/>
      <c r="AO59" s="218"/>
      <c r="AP59" s="167"/>
      <c r="AQ59" s="167"/>
      <c r="AR59" s="167"/>
      <c r="AS59" s="167"/>
      <c r="AT59" s="167"/>
      <c r="AU59" s="167"/>
      <c r="AV59" s="167"/>
      <c r="AW59" s="167"/>
      <c r="AX59" s="167"/>
      <c r="AY59" s="167"/>
      <c r="AZ59" s="167"/>
      <c r="BA59" s="167"/>
      <c r="BB59" s="167"/>
      <c r="BC59" s="167"/>
      <c r="BD59" s="210"/>
    </row>
    <row r="60" spans="1:56">
      <c r="A60" s="242"/>
      <c r="B60" s="213"/>
      <c r="C60" s="337"/>
      <c r="D60" s="337"/>
      <c r="E60" s="337"/>
      <c r="F60" s="215"/>
      <c r="G60" s="218"/>
      <c r="H60" s="218"/>
      <c r="I60" s="218"/>
      <c r="J60" s="216"/>
      <c r="K60" s="218"/>
      <c r="L60" s="218"/>
      <c r="M60" s="218"/>
      <c r="N60" s="216"/>
      <c r="O60" s="218"/>
      <c r="P60" s="218"/>
      <c r="Q60" s="218"/>
      <c r="R60" s="216"/>
      <c r="S60" s="218"/>
      <c r="T60" s="218"/>
      <c r="U60" s="218"/>
      <c r="V60" s="216"/>
      <c r="W60" s="218"/>
      <c r="X60" s="218"/>
      <c r="Y60" s="218"/>
      <c r="Z60" s="216"/>
      <c r="AA60" s="218"/>
      <c r="AB60" s="218"/>
      <c r="AC60" s="218"/>
      <c r="AD60" s="216"/>
      <c r="AE60" s="218"/>
      <c r="AF60" s="218"/>
      <c r="AG60" s="218"/>
      <c r="AH60" s="216"/>
      <c r="AI60" s="218"/>
      <c r="AJ60" s="218"/>
      <c r="AK60" s="218"/>
      <c r="AL60" s="216"/>
      <c r="AM60" s="218"/>
      <c r="AN60" s="218"/>
      <c r="AO60" s="218"/>
      <c r="AP60" s="167"/>
      <c r="AQ60" s="167"/>
      <c r="AR60" s="167"/>
      <c r="AS60" s="167"/>
      <c r="AT60" s="167"/>
      <c r="AU60" s="167"/>
      <c r="AV60" s="167"/>
      <c r="AW60" s="167"/>
      <c r="AX60" s="167"/>
      <c r="AY60" s="167"/>
      <c r="AZ60" s="167"/>
      <c r="BA60" s="167"/>
      <c r="BB60" s="167"/>
      <c r="BC60" s="167"/>
      <c r="BD60" s="210"/>
    </row>
    <row r="61" spans="1:56" ht="12.75" customHeight="1">
      <c r="A61" s="241" t="s">
        <v>74</v>
      </c>
      <c r="B61" s="213"/>
      <c r="C61" s="337"/>
      <c r="D61" s="337"/>
      <c r="E61" s="337"/>
      <c r="F61" s="215"/>
      <c r="G61" s="218"/>
      <c r="H61" s="218"/>
      <c r="I61" s="218"/>
      <c r="J61" s="216"/>
      <c r="K61" s="218"/>
      <c r="L61" s="218"/>
      <c r="M61" s="218"/>
      <c r="N61" s="216"/>
      <c r="O61" s="218"/>
      <c r="P61" s="218"/>
      <c r="Q61" s="218"/>
      <c r="R61" s="216"/>
      <c r="S61" s="218"/>
      <c r="T61" s="218"/>
      <c r="U61" s="218"/>
      <c r="V61" s="216"/>
      <c r="W61" s="218"/>
      <c r="X61" s="218"/>
      <c r="Y61" s="218"/>
      <c r="Z61" s="216"/>
      <c r="AA61" s="218"/>
      <c r="AB61" s="218"/>
      <c r="AC61" s="218"/>
      <c r="AD61" s="216"/>
      <c r="AE61" s="218"/>
      <c r="AF61" s="218"/>
      <c r="AG61" s="218"/>
      <c r="AH61" s="216"/>
      <c r="AI61" s="218"/>
      <c r="AJ61" s="218"/>
      <c r="AK61" s="218"/>
      <c r="AL61" s="216"/>
      <c r="AM61" s="218"/>
      <c r="AN61" s="218"/>
      <c r="AO61" s="218"/>
      <c r="AP61" s="167"/>
      <c r="AQ61" s="167"/>
      <c r="AR61" s="167"/>
      <c r="AS61" s="167"/>
      <c r="AT61" s="167"/>
      <c r="AU61" s="167"/>
      <c r="AV61" s="167"/>
      <c r="AW61" s="167"/>
      <c r="AX61" s="167"/>
      <c r="AY61" s="167"/>
      <c r="AZ61" s="167"/>
      <c r="BA61" s="167"/>
      <c r="BB61" s="167"/>
      <c r="BC61" s="167"/>
      <c r="BD61" s="210"/>
    </row>
    <row r="62" spans="1:56">
      <c r="A62" s="241"/>
      <c r="B62" s="213"/>
      <c r="C62" s="337"/>
      <c r="D62" s="337"/>
      <c r="E62" s="337"/>
      <c r="F62" s="215"/>
      <c r="G62" s="218"/>
      <c r="H62" s="218"/>
      <c r="I62" s="218"/>
      <c r="J62" s="216"/>
      <c r="K62" s="218"/>
      <c r="L62" s="218"/>
      <c r="M62" s="218"/>
      <c r="N62" s="216"/>
      <c r="O62" s="218"/>
      <c r="P62" s="218"/>
      <c r="Q62" s="218"/>
      <c r="R62" s="216"/>
      <c r="S62" s="218"/>
      <c r="T62" s="218"/>
      <c r="U62" s="218"/>
      <c r="V62" s="216"/>
      <c r="W62" s="218"/>
      <c r="X62" s="218"/>
      <c r="Y62" s="218"/>
      <c r="Z62" s="216"/>
      <c r="AA62" s="218"/>
      <c r="AB62" s="218"/>
      <c r="AC62" s="218"/>
      <c r="AD62" s="216"/>
      <c r="AE62" s="218"/>
      <c r="AF62" s="218"/>
      <c r="AG62" s="218"/>
      <c r="AH62" s="216"/>
      <c r="AI62" s="218"/>
      <c r="AJ62" s="218"/>
      <c r="AK62" s="218"/>
      <c r="AL62" s="216"/>
      <c r="AM62" s="218"/>
      <c r="AN62" s="218"/>
      <c r="AO62" s="218"/>
      <c r="AP62" s="167"/>
      <c r="AQ62" s="167"/>
      <c r="AR62" s="167"/>
      <c r="AS62" s="167"/>
      <c r="AT62" s="167"/>
      <c r="AU62" s="167"/>
      <c r="AV62" s="167"/>
      <c r="AW62" s="167"/>
      <c r="AX62" s="167"/>
      <c r="AY62" s="167"/>
      <c r="AZ62" s="167"/>
      <c r="BA62" s="167"/>
      <c r="BB62" s="167"/>
      <c r="BC62" s="167"/>
      <c r="BD62" s="210"/>
    </row>
    <row r="63" spans="1:56">
      <c r="A63" s="241"/>
      <c r="B63" s="213"/>
      <c r="C63" s="337"/>
      <c r="D63" s="337"/>
      <c r="E63" s="337"/>
      <c r="F63" s="215"/>
      <c r="G63" s="218"/>
      <c r="H63" s="218"/>
      <c r="I63" s="218"/>
      <c r="J63" s="216"/>
      <c r="K63" s="218"/>
      <c r="L63" s="218"/>
      <c r="M63" s="218"/>
      <c r="N63" s="216"/>
      <c r="O63" s="218"/>
      <c r="P63" s="218"/>
      <c r="Q63" s="218"/>
      <c r="R63" s="216"/>
      <c r="S63" s="218"/>
      <c r="T63" s="218"/>
      <c r="U63" s="218"/>
      <c r="V63" s="216"/>
      <c r="W63" s="218"/>
      <c r="X63" s="218"/>
      <c r="Y63" s="218"/>
      <c r="Z63" s="216"/>
      <c r="AA63" s="218"/>
      <c r="AB63" s="218"/>
      <c r="AC63" s="218"/>
      <c r="AD63" s="216"/>
      <c r="AE63" s="218"/>
      <c r="AF63" s="218"/>
      <c r="AG63" s="218"/>
      <c r="AH63" s="216"/>
      <c r="AI63" s="218"/>
      <c r="AJ63" s="218"/>
      <c r="AK63" s="218"/>
      <c r="AL63" s="216"/>
      <c r="AM63" s="218"/>
      <c r="AN63" s="218"/>
      <c r="AO63" s="218"/>
      <c r="AP63" s="167"/>
      <c r="AQ63" s="167"/>
      <c r="AR63" s="167"/>
      <c r="AS63" s="167"/>
      <c r="AT63" s="167"/>
      <c r="AU63" s="167"/>
      <c r="AV63" s="167"/>
      <c r="AW63" s="167"/>
      <c r="AX63" s="167"/>
      <c r="AY63" s="167"/>
      <c r="AZ63" s="167"/>
      <c r="BA63" s="167"/>
      <c r="BB63" s="167"/>
      <c r="BC63" s="167"/>
      <c r="BD63" s="210"/>
    </row>
    <row r="64" spans="1:56" ht="12.75" customHeight="1">
      <c r="A64" s="241"/>
      <c r="B64" s="213" t="s">
        <v>75</v>
      </c>
      <c r="C64" s="337">
        <f>SUM(C58:C63)</f>
        <v>18183</v>
      </c>
      <c r="D64" s="337">
        <f t="shared" ref="D64:E64" si="0">SUM(D58:D63)</f>
        <v>0</v>
      </c>
      <c r="E64" s="337">
        <f t="shared" si="0"/>
        <v>18183</v>
      </c>
      <c r="F64" s="215"/>
      <c r="G64" s="336">
        <f>SUM(G58:G63)</f>
        <v>33612.67</v>
      </c>
      <c r="H64" s="336">
        <f t="shared" ref="H64" si="1">SUM(H58:H63)</f>
        <v>0</v>
      </c>
      <c r="I64" s="336">
        <f t="shared" ref="I64" si="2">SUM(I58:I63)</f>
        <v>33612.67</v>
      </c>
      <c r="J64" s="216"/>
      <c r="K64" s="338">
        <v>0</v>
      </c>
      <c r="L64" s="338">
        <v>28</v>
      </c>
      <c r="M64" s="338">
        <v>28</v>
      </c>
      <c r="N64" s="216"/>
      <c r="O64" s="340" t="s">
        <v>1395</v>
      </c>
      <c r="P64" s="342" t="s">
        <v>1396</v>
      </c>
      <c r="Q64" s="342" t="s">
        <v>1396</v>
      </c>
      <c r="R64" s="216"/>
      <c r="S64" s="218"/>
      <c r="T64" s="218"/>
      <c r="U64" s="218"/>
      <c r="V64" s="216"/>
      <c r="W64" s="218"/>
      <c r="X64" s="218"/>
      <c r="Y64" s="218"/>
      <c r="Z64" s="216"/>
      <c r="AA64" s="218"/>
      <c r="AB64" s="218"/>
      <c r="AC64" s="218"/>
      <c r="AD64" s="216"/>
      <c r="AE64" s="218"/>
      <c r="AF64" s="218"/>
      <c r="AG64" s="218"/>
      <c r="AH64" s="216"/>
      <c r="AI64" s="218"/>
      <c r="AJ64" s="218"/>
      <c r="AK64" s="218"/>
      <c r="AL64" s="216"/>
      <c r="AM64" s="218"/>
      <c r="AN64" s="218"/>
      <c r="AO64" s="218"/>
      <c r="AP64" s="167"/>
      <c r="AQ64" s="167"/>
      <c r="AR64" s="167"/>
      <c r="AS64" s="167"/>
      <c r="AT64" s="167"/>
      <c r="AU64" s="167"/>
      <c r="AV64" s="167"/>
      <c r="AW64" s="167"/>
      <c r="AX64" s="167"/>
      <c r="AY64" s="167"/>
      <c r="AZ64" s="167"/>
      <c r="BA64" s="167"/>
      <c r="BB64" s="167"/>
      <c r="BC64" s="167"/>
      <c r="BD64" s="210"/>
    </row>
    <row r="65" spans="1:56">
      <c r="A65" s="241"/>
      <c r="B65" s="213" t="s">
        <v>76</v>
      </c>
      <c r="C65" s="337">
        <f>(C64/334)*365</f>
        <v>19870.643712574849</v>
      </c>
      <c r="D65" s="337">
        <f t="shared" ref="D65:E65" si="3">(D64/334)*365</f>
        <v>0</v>
      </c>
      <c r="E65" s="337">
        <f t="shared" si="3"/>
        <v>19870.643712574849</v>
      </c>
      <c r="F65" s="215"/>
      <c r="G65" s="336">
        <f>(G64/334)*365</f>
        <v>36732.408832335328</v>
      </c>
      <c r="H65" s="336">
        <f t="shared" ref="H65" si="4">(H64/334)*365</f>
        <v>0</v>
      </c>
      <c r="I65" s="336">
        <f t="shared" ref="I65" si="5">(I64/334)*365</f>
        <v>36732.408832335328</v>
      </c>
      <c r="J65" s="216"/>
      <c r="K65" s="339"/>
      <c r="L65" s="339"/>
      <c r="M65" s="339"/>
      <c r="N65" s="216"/>
      <c r="O65" s="341"/>
      <c r="P65" s="343"/>
      <c r="Q65" s="343"/>
      <c r="R65" s="216"/>
      <c r="S65" s="218"/>
      <c r="T65" s="218"/>
      <c r="U65" s="218"/>
      <c r="V65" s="216"/>
      <c r="W65" s="218"/>
      <c r="X65" s="218"/>
      <c r="Y65" s="218"/>
      <c r="Z65" s="216"/>
      <c r="AA65" s="218"/>
      <c r="AB65" s="218"/>
      <c r="AC65" s="218"/>
      <c r="AD65" s="216"/>
      <c r="AE65" s="218"/>
      <c r="AF65" s="218"/>
      <c r="AG65" s="218"/>
      <c r="AH65" s="216"/>
      <c r="AI65" s="218"/>
      <c r="AJ65" s="218"/>
      <c r="AK65" s="218"/>
      <c r="AL65" s="216"/>
      <c r="AM65" s="218"/>
      <c r="AN65" s="218"/>
      <c r="AO65" s="218"/>
      <c r="AP65" s="167"/>
      <c r="AQ65" s="167"/>
      <c r="AR65" s="167"/>
      <c r="AS65" s="167"/>
      <c r="AT65" s="167"/>
      <c r="AU65" s="167"/>
      <c r="AV65" s="167"/>
      <c r="AW65" s="167"/>
      <c r="AX65" s="167"/>
      <c r="AY65" s="167"/>
      <c r="AZ65" s="167"/>
      <c r="BA65" s="167"/>
      <c r="BB65" s="167"/>
      <c r="BC65" s="167"/>
      <c r="BD65" s="210"/>
    </row>
    <row r="66" spans="1:56">
      <c r="A66" s="241"/>
      <c r="B66" s="201"/>
      <c r="C66" s="216"/>
      <c r="D66" s="216"/>
      <c r="E66" s="216"/>
      <c r="F66" s="215"/>
      <c r="G66" s="216"/>
      <c r="H66" s="216"/>
      <c r="I66" s="216"/>
      <c r="J66" s="216"/>
      <c r="K66" s="216"/>
      <c r="L66" s="216"/>
      <c r="M66" s="216"/>
      <c r="N66" s="216"/>
      <c r="O66" s="216"/>
      <c r="P66" s="216"/>
      <c r="Q66" s="216"/>
      <c r="R66" s="216"/>
      <c r="S66" s="216"/>
      <c r="T66" s="216"/>
      <c r="U66" s="216"/>
      <c r="V66" s="216"/>
      <c r="W66" s="216"/>
      <c r="X66" s="216"/>
      <c r="Y66" s="216"/>
      <c r="Z66" s="216"/>
      <c r="AA66" s="216"/>
      <c r="AB66" s="216"/>
      <c r="AC66" s="216"/>
      <c r="AD66" s="216"/>
      <c r="AE66" s="216"/>
      <c r="AF66" s="216"/>
      <c r="AG66" s="216"/>
      <c r="AH66" s="216"/>
      <c r="AI66" s="216"/>
      <c r="AJ66" s="216"/>
      <c r="AK66" s="216"/>
      <c r="AL66" s="216"/>
      <c r="AM66" s="216"/>
      <c r="AN66" s="216"/>
      <c r="AO66" s="216"/>
      <c r="AP66" s="167"/>
      <c r="AQ66" s="167"/>
      <c r="AR66" s="167"/>
      <c r="AS66" s="167"/>
      <c r="AT66" s="167"/>
      <c r="AU66" s="167"/>
      <c r="AV66" s="167"/>
      <c r="AW66" s="167"/>
      <c r="AX66" s="167"/>
      <c r="AY66" s="167"/>
      <c r="AZ66" s="167"/>
      <c r="BA66" s="167"/>
      <c r="BB66" s="167"/>
      <c r="BC66" s="167"/>
      <c r="BD66" s="210"/>
    </row>
    <row r="67" spans="1:56">
      <c r="A67" s="241"/>
      <c r="B67" s="208" t="s">
        <v>77</v>
      </c>
      <c r="C67" s="237" t="s">
        <v>78</v>
      </c>
      <c r="D67" s="237"/>
      <c r="E67" s="237"/>
      <c r="F67" s="215"/>
      <c r="G67" s="237" t="s">
        <v>78</v>
      </c>
      <c r="H67" s="237"/>
      <c r="I67" s="237"/>
      <c r="J67" s="216"/>
      <c r="K67" s="237" t="s">
        <v>78</v>
      </c>
      <c r="L67" s="237"/>
      <c r="M67" s="237"/>
      <c r="N67" s="216"/>
      <c r="O67" s="237" t="s">
        <v>78</v>
      </c>
      <c r="P67" s="237"/>
      <c r="Q67" s="237"/>
      <c r="R67" s="216"/>
      <c r="S67" s="237" t="s">
        <v>78</v>
      </c>
      <c r="T67" s="237"/>
      <c r="U67" s="237"/>
      <c r="V67" s="216"/>
      <c r="W67" s="237" t="s">
        <v>78</v>
      </c>
      <c r="X67" s="237"/>
      <c r="Y67" s="237"/>
      <c r="Z67" s="216"/>
      <c r="AA67" s="237" t="s">
        <v>78</v>
      </c>
      <c r="AB67" s="237"/>
      <c r="AC67" s="237"/>
      <c r="AD67" s="216"/>
      <c r="AE67" s="237" t="s">
        <v>78</v>
      </c>
      <c r="AF67" s="237"/>
      <c r="AG67" s="237"/>
      <c r="AH67" s="216"/>
      <c r="AI67" s="237" t="s">
        <v>78</v>
      </c>
      <c r="AJ67" s="237"/>
      <c r="AK67" s="237"/>
      <c r="AL67" s="216"/>
      <c r="AM67" s="237" t="s">
        <v>78</v>
      </c>
      <c r="AN67" s="237"/>
      <c r="AO67" s="237"/>
      <c r="AP67" s="167"/>
      <c r="AQ67" s="167"/>
      <c r="AR67" s="167"/>
      <c r="AS67" s="167"/>
      <c r="AT67" s="167"/>
      <c r="AU67" s="167"/>
      <c r="AV67" s="167"/>
      <c r="AW67" s="167"/>
      <c r="AX67" s="167"/>
      <c r="AY67" s="167"/>
      <c r="AZ67" s="167"/>
      <c r="BA67" s="167"/>
      <c r="BB67" s="167"/>
      <c r="BC67" s="167"/>
      <c r="BD67" s="210"/>
    </row>
    <row r="68" spans="1:56">
      <c r="A68" s="241"/>
      <c r="B68" s="238"/>
      <c r="C68" s="237"/>
      <c r="D68" s="237"/>
      <c r="E68" s="237"/>
      <c r="F68" s="215"/>
      <c r="G68" s="237"/>
      <c r="H68" s="237"/>
      <c r="I68" s="237"/>
      <c r="J68" s="216"/>
      <c r="K68" s="237"/>
      <c r="L68" s="237"/>
      <c r="M68" s="237"/>
      <c r="N68" s="216"/>
      <c r="O68" s="237"/>
      <c r="P68" s="237"/>
      <c r="Q68" s="237"/>
      <c r="R68" s="216"/>
      <c r="S68" s="237"/>
      <c r="T68" s="237"/>
      <c r="U68" s="237"/>
      <c r="V68" s="216"/>
      <c r="W68" s="237"/>
      <c r="X68" s="237"/>
      <c r="Y68" s="237"/>
      <c r="Z68" s="216"/>
      <c r="AA68" s="237"/>
      <c r="AB68" s="237"/>
      <c r="AC68" s="237"/>
      <c r="AD68" s="216"/>
      <c r="AE68" s="237"/>
      <c r="AF68" s="237"/>
      <c r="AG68" s="237"/>
      <c r="AH68" s="216"/>
      <c r="AI68" s="237"/>
      <c r="AJ68" s="237"/>
      <c r="AK68" s="237"/>
      <c r="AL68" s="216"/>
      <c r="AM68" s="237"/>
      <c r="AN68" s="237"/>
      <c r="AO68" s="237"/>
      <c r="AP68" s="167"/>
      <c r="AQ68" s="167"/>
      <c r="AR68" s="167"/>
      <c r="AS68" s="167"/>
      <c r="AT68" s="167"/>
      <c r="AU68" s="167"/>
      <c r="AV68" s="167"/>
      <c r="AW68" s="167"/>
      <c r="AX68" s="167"/>
      <c r="AY68" s="167"/>
      <c r="AZ68" s="167"/>
      <c r="BA68" s="167"/>
      <c r="BB68" s="167"/>
      <c r="BC68" s="167"/>
      <c r="BD68" s="210"/>
    </row>
    <row r="69" spans="1:56">
      <c r="A69" s="241"/>
      <c r="B69" s="239"/>
      <c r="C69" s="237"/>
      <c r="D69" s="237"/>
      <c r="E69" s="237"/>
      <c r="F69" s="215"/>
      <c r="G69" s="237"/>
      <c r="H69" s="237"/>
      <c r="I69" s="237"/>
      <c r="J69" s="216"/>
      <c r="K69" s="237"/>
      <c r="L69" s="237"/>
      <c r="M69" s="237"/>
      <c r="N69" s="216"/>
      <c r="O69" s="237"/>
      <c r="P69" s="237"/>
      <c r="Q69" s="237"/>
      <c r="R69" s="216"/>
      <c r="S69" s="237"/>
      <c r="T69" s="237"/>
      <c r="U69" s="237"/>
      <c r="V69" s="216"/>
      <c r="W69" s="237"/>
      <c r="X69" s="237"/>
      <c r="Y69" s="237"/>
      <c r="Z69" s="216"/>
      <c r="AA69" s="237"/>
      <c r="AB69" s="237"/>
      <c r="AC69" s="237"/>
      <c r="AD69" s="216"/>
      <c r="AE69" s="237"/>
      <c r="AF69" s="237"/>
      <c r="AG69" s="237"/>
      <c r="AH69" s="216"/>
      <c r="AI69" s="237"/>
      <c r="AJ69" s="237"/>
      <c r="AK69" s="237"/>
      <c r="AL69" s="216"/>
      <c r="AM69" s="237"/>
      <c r="AN69" s="237"/>
      <c r="AO69" s="237"/>
      <c r="AP69" s="167"/>
      <c r="AQ69" s="167"/>
      <c r="AR69" s="167"/>
      <c r="AS69" s="167"/>
      <c r="AT69" s="167"/>
      <c r="AU69" s="167"/>
      <c r="AV69" s="167"/>
      <c r="AW69" s="167"/>
      <c r="AX69" s="167"/>
      <c r="AY69" s="167"/>
      <c r="AZ69" s="167"/>
      <c r="BA69" s="167"/>
      <c r="BB69" s="167"/>
      <c r="BC69" s="167"/>
      <c r="BD69" s="210"/>
    </row>
    <row r="70" spans="1:56">
      <c r="A70" s="241"/>
      <c r="B70" s="239"/>
      <c r="C70" s="237"/>
      <c r="D70" s="237"/>
      <c r="E70" s="237"/>
      <c r="F70" s="215"/>
      <c r="G70" s="237"/>
      <c r="H70" s="237"/>
      <c r="I70" s="237"/>
      <c r="J70" s="216"/>
      <c r="K70" s="237"/>
      <c r="L70" s="237"/>
      <c r="M70" s="237"/>
      <c r="N70" s="216"/>
      <c r="O70" s="237"/>
      <c r="P70" s="237"/>
      <c r="Q70" s="237"/>
      <c r="R70" s="216"/>
      <c r="S70" s="237"/>
      <c r="T70" s="237"/>
      <c r="U70" s="237"/>
      <c r="V70" s="216"/>
      <c r="W70" s="237"/>
      <c r="X70" s="237"/>
      <c r="Y70" s="237"/>
      <c r="Z70" s="216"/>
      <c r="AA70" s="237"/>
      <c r="AB70" s="237"/>
      <c r="AC70" s="237"/>
      <c r="AD70" s="216"/>
      <c r="AE70" s="237"/>
      <c r="AF70" s="237"/>
      <c r="AG70" s="237"/>
      <c r="AH70" s="216"/>
      <c r="AI70" s="237"/>
      <c r="AJ70" s="237"/>
      <c r="AK70" s="237"/>
      <c r="AL70" s="216"/>
      <c r="AM70" s="237"/>
      <c r="AN70" s="237"/>
      <c r="AO70" s="237"/>
      <c r="AP70" s="167"/>
      <c r="AQ70" s="167"/>
      <c r="AR70" s="167"/>
      <c r="AS70" s="167"/>
      <c r="AT70" s="167"/>
      <c r="AU70" s="167"/>
      <c r="AV70" s="167"/>
      <c r="AW70" s="167"/>
      <c r="AX70" s="167"/>
      <c r="AY70" s="167"/>
      <c r="AZ70" s="167"/>
      <c r="BA70" s="167"/>
      <c r="BB70" s="167"/>
      <c r="BC70" s="167"/>
      <c r="BD70" s="210"/>
    </row>
    <row r="71" spans="1:56">
      <c r="A71" s="241"/>
      <c r="B71" s="239"/>
      <c r="C71" s="237"/>
      <c r="D71" s="237"/>
      <c r="E71" s="237"/>
      <c r="F71" s="215"/>
      <c r="G71" s="237"/>
      <c r="H71" s="237"/>
      <c r="I71" s="237"/>
      <c r="J71" s="216"/>
      <c r="K71" s="237"/>
      <c r="L71" s="237"/>
      <c r="M71" s="237"/>
      <c r="N71" s="216"/>
      <c r="O71" s="237"/>
      <c r="P71" s="237"/>
      <c r="Q71" s="237"/>
      <c r="R71" s="216"/>
      <c r="S71" s="237"/>
      <c r="T71" s="237"/>
      <c r="U71" s="237"/>
      <c r="V71" s="216"/>
      <c r="W71" s="237"/>
      <c r="X71" s="237"/>
      <c r="Y71" s="237"/>
      <c r="Z71" s="216"/>
      <c r="AA71" s="237"/>
      <c r="AB71" s="237"/>
      <c r="AC71" s="237"/>
      <c r="AD71" s="216"/>
      <c r="AE71" s="237"/>
      <c r="AF71" s="237"/>
      <c r="AG71" s="237"/>
      <c r="AH71" s="216"/>
      <c r="AI71" s="237"/>
      <c r="AJ71" s="237"/>
      <c r="AK71" s="237"/>
      <c r="AL71" s="216"/>
      <c r="AM71" s="237"/>
      <c r="AN71" s="237"/>
      <c r="AO71" s="237"/>
      <c r="AP71" s="167"/>
      <c r="AQ71" s="167"/>
      <c r="AR71" s="167"/>
      <c r="AS71" s="167"/>
      <c r="AT71" s="167"/>
      <c r="AU71" s="167"/>
      <c r="AV71" s="167"/>
      <c r="AW71" s="167"/>
      <c r="AX71" s="167"/>
      <c r="AY71" s="167"/>
      <c r="AZ71" s="167"/>
      <c r="BA71" s="167"/>
      <c r="BB71" s="167"/>
      <c r="BC71" s="167"/>
      <c r="BD71" s="210"/>
    </row>
    <row r="72" spans="1:56">
      <c r="A72" s="241"/>
      <c r="B72" s="239"/>
      <c r="C72" s="237"/>
      <c r="D72" s="237"/>
      <c r="E72" s="237"/>
      <c r="F72" s="215"/>
      <c r="G72" s="237"/>
      <c r="H72" s="237"/>
      <c r="I72" s="237"/>
      <c r="J72" s="216"/>
      <c r="K72" s="237"/>
      <c r="L72" s="237"/>
      <c r="M72" s="237"/>
      <c r="N72" s="216"/>
      <c r="O72" s="237"/>
      <c r="P72" s="237"/>
      <c r="Q72" s="237"/>
      <c r="R72" s="216"/>
      <c r="S72" s="237"/>
      <c r="T72" s="237"/>
      <c r="U72" s="237"/>
      <c r="V72" s="216"/>
      <c r="W72" s="237"/>
      <c r="X72" s="237"/>
      <c r="Y72" s="237"/>
      <c r="Z72" s="216"/>
      <c r="AA72" s="237"/>
      <c r="AB72" s="237"/>
      <c r="AC72" s="237"/>
      <c r="AD72" s="216"/>
      <c r="AE72" s="237"/>
      <c r="AF72" s="237"/>
      <c r="AG72" s="237"/>
      <c r="AH72" s="216"/>
      <c r="AI72" s="237"/>
      <c r="AJ72" s="237"/>
      <c r="AK72" s="237"/>
      <c r="AL72" s="216"/>
      <c r="AM72" s="237"/>
      <c r="AN72" s="237"/>
      <c r="AO72" s="237"/>
      <c r="AP72" s="167"/>
      <c r="AQ72" s="167"/>
      <c r="AR72" s="167"/>
      <c r="AS72" s="167"/>
      <c r="AT72" s="167"/>
      <c r="AU72" s="167"/>
      <c r="AV72" s="167"/>
      <c r="AW72" s="167"/>
      <c r="AX72" s="167"/>
      <c r="AY72" s="167"/>
      <c r="AZ72" s="167"/>
      <c r="BA72" s="167"/>
      <c r="BB72" s="167"/>
      <c r="BC72" s="167"/>
      <c r="BD72" s="210"/>
    </row>
    <row r="73" spans="1:56">
      <c r="A73" s="241"/>
      <c r="B73" s="240"/>
      <c r="C73" s="237"/>
      <c r="D73" s="237"/>
      <c r="E73" s="237"/>
      <c r="F73" s="215"/>
      <c r="G73" s="237"/>
      <c r="H73" s="237"/>
      <c r="I73" s="237"/>
      <c r="J73" s="216"/>
      <c r="K73" s="237"/>
      <c r="L73" s="237"/>
      <c r="M73" s="237"/>
      <c r="N73" s="216"/>
      <c r="O73" s="237"/>
      <c r="P73" s="237"/>
      <c r="Q73" s="237"/>
      <c r="R73" s="216"/>
      <c r="S73" s="237"/>
      <c r="T73" s="237"/>
      <c r="U73" s="237"/>
      <c r="V73" s="216"/>
      <c r="W73" s="237"/>
      <c r="X73" s="237"/>
      <c r="Y73" s="237"/>
      <c r="Z73" s="216"/>
      <c r="AA73" s="237"/>
      <c r="AB73" s="237"/>
      <c r="AC73" s="237"/>
      <c r="AD73" s="216"/>
      <c r="AE73" s="237"/>
      <c r="AF73" s="237"/>
      <c r="AG73" s="237"/>
      <c r="AH73" s="216"/>
      <c r="AI73" s="237"/>
      <c r="AJ73" s="237"/>
      <c r="AK73" s="237"/>
      <c r="AL73" s="216"/>
      <c r="AM73" s="237"/>
      <c r="AN73" s="237"/>
      <c r="AO73" s="237"/>
      <c r="AP73" s="167"/>
      <c r="AQ73" s="167"/>
      <c r="AR73" s="167"/>
      <c r="AS73" s="167"/>
      <c r="AT73" s="167"/>
      <c r="AU73" s="167"/>
      <c r="AV73" s="167"/>
      <c r="AW73" s="167"/>
      <c r="AX73" s="167"/>
      <c r="AY73" s="167"/>
      <c r="AZ73" s="167"/>
      <c r="BA73" s="167"/>
      <c r="BB73" s="167"/>
      <c r="BC73" s="167"/>
      <c r="BD73" s="210"/>
    </row>
    <row r="74" spans="1:56">
      <c r="A74" s="241"/>
      <c r="C74" s="210"/>
      <c r="D74" s="210"/>
      <c r="E74" s="210"/>
      <c r="F74" s="167"/>
      <c r="G74" s="210"/>
      <c r="H74" s="210"/>
      <c r="I74" s="210"/>
      <c r="J74" s="210"/>
      <c r="K74" s="210"/>
      <c r="L74" s="210"/>
      <c r="M74" s="210"/>
      <c r="N74" s="210"/>
      <c r="O74" s="210"/>
      <c r="P74" s="210"/>
      <c r="Q74" s="210"/>
      <c r="R74" s="210"/>
      <c r="S74" s="210"/>
      <c r="T74" s="210"/>
      <c r="U74" s="210"/>
      <c r="V74" s="210"/>
      <c r="W74" s="210"/>
      <c r="X74" s="210"/>
      <c r="Y74" s="210"/>
      <c r="Z74" s="210"/>
      <c r="AA74" s="210"/>
      <c r="AB74" s="210"/>
      <c r="AC74" s="210"/>
      <c r="AD74" s="210"/>
      <c r="AE74" s="210"/>
      <c r="AF74" s="210"/>
      <c r="AG74" s="210"/>
      <c r="AH74" s="210"/>
      <c r="AI74" s="210"/>
      <c r="AJ74" s="210"/>
      <c r="AK74" s="210"/>
      <c r="AL74" s="210"/>
      <c r="AM74" s="210"/>
      <c r="AN74" s="210"/>
      <c r="AO74" s="210"/>
      <c r="AP74" s="167"/>
      <c r="AQ74" s="167"/>
      <c r="AR74" s="167"/>
      <c r="AS74" s="167"/>
      <c r="AT74" s="167"/>
      <c r="AU74" s="167"/>
      <c r="AV74" s="167"/>
      <c r="AW74" s="167"/>
      <c r="AX74" s="167"/>
      <c r="AY74" s="167"/>
      <c r="AZ74" s="167"/>
      <c r="BA74" s="167"/>
      <c r="BB74" s="167"/>
      <c r="BC74" s="167"/>
      <c r="BD74" s="210"/>
    </row>
    <row r="75" spans="1:56">
      <c r="A75" s="241"/>
      <c r="C75" s="210"/>
      <c r="D75" s="210"/>
      <c r="E75" s="210"/>
      <c r="F75" s="167"/>
      <c r="G75" s="210"/>
      <c r="H75" s="210"/>
      <c r="I75" s="210"/>
      <c r="J75" s="210"/>
      <c r="K75" s="210"/>
      <c r="L75" s="210"/>
      <c r="M75" s="210"/>
      <c r="N75" s="210"/>
      <c r="O75" s="210"/>
      <c r="P75" s="210"/>
      <c r="Q75" s="210"/>
      <c r="R75" s="210"/>
      <c r="S75" s="210"/>
      <c r="T75" s="210"/>
      <c r="U75" s="210"/>
      <c r="V75" s="210"/>
      <c r="W75" s="210"/>
      <c r="X75" s="210"/>
      <c r="Y75" s="210"/>
      <c r="Z75" s="210"/>
      <c r="AA75" s="210"/>
      <c r="AB75" s="210"/>
      <c r="AC75" s="210"/>
      <c r="AD75" s="210"/>
      <c r="AE75" s="210"/>
      <c r="AF75" s="210"/>
      <c r="AG75" s="210"/>
      <c r="AH75" s="210"/>
      <c r="AI75" s="210"/>
      <c r="AJ75" s="210"/>
      <c r="AK75" s="210"/>
      <c r="AL75" s="210"/>
      <c r="AM75" s="210"/>
      <c r="AN75" s="210"/>
      <c r="AO75" s="210"/>
      <c r="AP75" s="167"/>
      <c r="AQ75" s="167"/>
      <c r="AR75" s="167"/>
      <c r="AS75" s="167"/>
      <c r="AT75" s="167"/>
      <c r="AU75" s="167"/>
      <c r="AV75" s="167"/>
      <c r="AW75" s="167"/>
      <c r="AX75" s="167"/>
      <c r="AY75" s="167"/>
      <c r="AZ75" s="167"/>
      <c r="BA75" s="167"/>
      <c r="BB75" s="167"/>
      <c r="BC75" s="167"/>
      <c r="BD75" s="210"/>
    </row>
    <row r="76" spans="1:56">
      <c r="A76" s="241"/>
      <c r="C76" s="210"/>
      <c r="D76" s="210"/>
      <c r="E76" s="210"/>
      <c r="F76" s="167"/>
      <c r="G76" s="210"/>
      <c r="H76" s="210"/>
      <c r="I76" s="210"/>
      <c r="J76" s="210"/>
      <c r="K76" s="210"/>
      <c r="L76" s="210"/>
      <c r="M76" s="210"/>
      <c r="N76" s="210"/>
      <c r="O76" s="210"/>
      <c r="P76" s="210"/>
      <c r="Q76" s="210"/>
      <c r="R76" s="210"/>
      <c r="S76" s="210"/>
      <c r="T76" s="210"/>
      <c r="U76" s="210"/>
      <c r="V76" s="210"/>
      <c r="W76" s="210"/>
      <c r="X76" s="210"/>
      <c r="Y76" s="210"/>
      <c r="Z76" s="210"/>
      <c r="AA76" s="210"/>
      <c r="AB76" s="210"/>
      <c r="AC76" s="210"/>
      <c r="AD76" s="210"/>
      <c r="AE76" s="210"/>
      <c r="AF76" s="210"/>
      <c r="AG76" s="210"/>
      <c r="AH76" s="210"/>
      <c r="AI76" s="210"/>
      <c r="AJ76" s="210"/>
      <c r="AK76" s="210"/>
      <c r="AL76" s="210"/>
      <c r="AM76" s="210"/>
      <c r="AN76" s="210"/>
      <c r="AO76" s="210"/>
      <c r="AP76" s="167"/>
      <c r="AQ76" s="167"/>
      <c r="AR76" s="167"/>
      <c r="AS76" s="167"/>
      <c r="AT76" s="167"/>
      <c r="AU76" s="167"/>
      <c r="AV76" s="167"/>
      <c r="AW76" s="167"/>
      <c r="AX76" s="167"/>
      <c r="AY76" s="167"/>
      <c r="AZ76" s="167"/>
      <c r="BA76" s="167"/>
      <c r="BB76" s="167"/>
      <c r="BC76" s="167"/>
      <c r="BD76" s="210"/>
    </row>
    <row r="77" spans="1:56">
      <c r="A77" s="241"/>
      <c r="C77" s="210"/>
      <c r="D77" s="210"/>
      <c r="E77" s="210"/>
      <c r="F77" s="167"/>
      <c r="G77" s="210"/>
      <c r="H77" s="210"/>
      <c r="I77" s="210"/>
      <c r="J77" s="210"/>
      <c r="K77" s="210"/>
      <c r="L77" s="210"/>
      <c r="M77" s="210"/>
      <c r="N77" s="210"/>
      <c r="O77" s="210"/>
      <c r="P77" s="210"/>
      <c r="Q77" s="210"/>
      <c r="R77" s="210"/>
      <c r="S77" s="210"/>
      <c r="T77" s="210"/>
      <c r="U77" s="210"/>
      <c r="V77" s="210"/>
      <c r="W77" s="210"/>
      <c r="X77" s="210"/>
      <c r="Y77" s="210"/>
      <c r="Z77" s="210"/>
      <c r="AA77" s="210"/>
      <c r="AB77" s="210"/>
      <c r="AC77" s="210"/>
      <c r="AD77" s="210"/>
      <c r="AE77" s="210"/>
      <c r="AF77" s="210"/>
      <c r="AG77" s="210"/>
      <c r="AH77" s="210"/>
      <c r="AI77" s="210"/>
      <c r="AJ77" s="210"/>
      <c r="AK77" s="210"/>
      <c r="AL77" s="210"/>
      <c r="AM77" s="210"/>
      <c r="AN77" s="210"/>
      <c r="AO77" s="210"/>
      <c r="AP77" s="167"/>
      <c r="AQ77" s="167"/>
      <c r="AR77" s="167"/>
      <c r="AS77" s="167"/>
      <c r="AT77" s="167"/>
      <c r="AU77" s="167"/>
      <c r="AV77" s="167"/>
      <c r="AW77" s="167"/>
      <c r="AX77" s="167"/>
      <c r="AY77" s="167"/>
      <c r="AZ77" s="167"/>
      <c r="BA77" s="167"/>
      <c r="BB77" s="167"/>
      <c r="BC77" s="167"/>
      <c r="BD77" s="210"/>
    </row>
    <row r="78" spans="1:56">
      <c r="A78" s="241"/>
      <c r="C78" s="210"/>
      <c r="D78" s="210"/>
      <c r="E78" s="210"/>
      <c r="F78" s="167"/>
      <c r="G78" s="210"/>
      <c r="H78" s="210"/>
      <c r="I78" s="210"/>
      <c r="J78" s="210"/>
      <c r="K78" s="210"/>
      <c r="L78" s="210"/>
      <c r="M78" s="210"/>
      <c r="N78" s="210"/>
      <c r="O78" s="210"/>
      <c r="P78" s="210"/>
      <c r="Q78" s="210"/>
      <c r="R78" s="210"/>
      <c r="S78" s="210"/>
      <c r="T78" s="210"/>
      <c r="U78" s="210"/>
      <c r="V78" s="210"/>
      <c r="W78" s="210"/>
      <c r="X78" s="210"/>
      <c r="Y78" s="210"/>
      <c r="Z78" s="210"/>
      <c r="AA78" s="210"/>
      <c r="AB78" s="210"/>
      <c r="AC78" s="210"/>
      <c r="AD78" s="210"/>
      <c r="AE78" s="210"/>
      <c r="AF78" s="210"/>
      <c r="AG78" s="210"/>
      <c r="AH78" s="210"/>
      <c r="AI78" s="210"/>
      <c r="AJ78" s="210"/>
      <c r="AK78" s="210"/>
      <c r="AL78" s="210"/>
      <c r="AM78" s="210"/>
      <c r="AN78" s="210"/>
      <c r="AO78" s="210"/>
      <c r="AP78" s="167"/>
      <c r="AQ78" s="167"/>
      <c r="AR78" s="167"/>
      <c r="AS78" s="167"/>
      <c r="AT78" s="167"/>
      <c r="AU78" s="167"/>
      <c r="AV78" s="167"/>
      <c r="AW78" s="167"/>
      <c r="AX78" s="167"/>
      <c r="AY78" s="167"/>
      <c r="AZ78" s="167"/>
      <c r="BA78" s="167"/>
      <c r="BB78" s="167"/>
      <c r="BC78" s="167"/>
      <c r="BD78" s="210"/>
    </row>
    <row r="79" spans="1:56">
      <c r="C79" s="210"/>
      <c r="D79" s="210"/>
      <c r="E79" s="210"/>
      <c r="F79" s="167"/>
      <c r="G79" s="210"/>
      <c r="H79" s="210"/>
      <c r="I79" s="210"/>
      <c r="J79" s="210"/>
      <c r="K79" s="210"/>
      <c r="L79" s="210"/>
      <c r="M79" s="210"/>
      <c r="N79" s="210"/>
      <c r="O79" s="210"/>
      <c r="P79" s="210"/>
      <c r="Q79" s="210"/>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c r="AP79" s="167"/>
      <c r="AQ79" s="167"/>
      <c r="AR79" s="167"/>
      <c r="AS79" s="167"/>
      <c r="AT79" s="167"/>
      <c r="AU79" s="167"/>
      <c r="AV79" s="167"/>
      <c r="AW79" s="167"/>
      <c r="AX79" s="167"/>
      <c r="AY79" s="167"/>
      <c r="AZ79" s="167"/>
      <c r="BA79" s="167"/>
      <c r="BB79" s="167"/>
      <c r="BC79" s="167"/>
      <c r="BD79" s="210"/>
    </row>
    <row r="120" spans="7:7">
      <c r="G120" s="172" t="s">
        <v>79</v>
      </c>
    </row>
  </sheetData>
  <mergeCells count="336">
    <mergeCell ref="L58:L59"/>
    <mergeCell ref="M58:M59"/>
    <mergeCell ref="K64:K65"/>
    <mergeCell ref="L64:L65"/>
    <mergeCell ref="M64:M65"/>
    <mergeCell ref="O58:O59"/>
    <mergeCell ref="P58:P59"/>
    <mergeCell ref="Q58:Q59"/>
    <mergeCell ref="O64:O65"/>
    <mergeCell ref="P64:P65"/>
    <mergeCell ref="Q64:Q65"/>
    <mergeCell ref="A1:A2"/>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7:Y73"/>
    <mergeCell ref="AA67:AC73"/>
    <mergeCell ref="AE67:AG73"/>
    <mergeCell ref="AI67:AK73"/>
    <mergeCell ref="AM67:AO73"/>
    <mergeCell ref="B68:B73"/>
    <mergeCell ref="A61:A78"/>
    <mergeCell ref="C67:E73"/>
    <mergeCell ref="G67:I73"/>
    <mergeCell ref="K67:M73"/>
    <mergeCell ref="O67:Q73"/>
    <mergeCell ref="S67:U73"/>
  </mergeCells>
  <dataValidations count="12">
    <dataValidation type="list" allowBlank="1" showInputMessage="1" showErrorMessage="1" sqref="H4" xr:uid="{A5728EDE-74B4-4A02-A751-CDBB72FAFD17}">
      <formula1>$L$12</formula1>
    </dataValidation>
    <dataValidation type="list" allowBlank="1" showInputMessage="1" showErrorMessage="1" sqref="AM26:AO26" xr:uid="{1EE6A90B-8EC7-4B6B-9729-6DCAF3F96BF6}">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D0398E23-28B0-4A98-9728-E712AAE3DE7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56D4C3B-02DD-4478-BD16-11755E6C6A7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892B5411-E337-4682-A71E-52C1E45D9434}">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FDD7EA1D-DC02-478D-9989-C373F3059E31}">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12476518-F776-4E32-B7E0-45B5DAA8A433}">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7CD0F3DC-4106-427C-A930-BE63DC29710C}">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290C4481-2B10-477C-9B3F-320383837B7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63606C12-0436-4FDE-B9D2-44991A2A27F0}">
      <formula1>_xlfn.IFS(C18="Renewable",(INDEX(RE,,MATCH(G23,REC,0))),C18="CSA",(INDEX(IMP_CSA,,MATCH(G23,IMP_CSAC,0))),C18="Forestry",(INDEX(AR,,MATCH(G23,ARC,0))),C18="AGR",(INDEX(AGR,,MATCH(G23,AGRC,0))),C18="Waste Management",(INDEX(WM,,MATCH(G23,WMC,0))))</formula1>
    </dataValidation>
    <dataValidation type="list" allowBlank="1" showInputMessage="1" showErrorMessage="1" sqref="AM27:AO27 C27:E27 G27:I27 K27:M27 O27:Q27 S27:U27 W27:Y27 AA27:AC27 AE27:AG27 AI27:AK27" xr:uid="{2CCBC545-1AA2-4560-B1DC-F61CD960EA04}">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E26" xr:uid="{F3080C55-5BB4-4C7F-9FCA-A7CA02C7FF83}">
      <formula1>_xlfn.IFS(C18="Renewable",(INDEX(RE,,MATCH(C23,REC,0))),XFC18="CSA",(INDEX(IMP_CSA,,MATCH(C23,IMP_CSAC,0))),XFC18="Forestry",(INDEX(AR,,MATCH(C23,ARC,0))),XFC18="AGR",(INDEX(AGR,,MATCH(C23,AGRC,0))),XFC18="Waste Management",(INDEX(WM,,MATCH(C23,WMC,0))))</formula1>
    </dataValidation>
  </dataValidations>
  <hyperlinks>
    <hyperlink ref="E18" location="Background!A3" display="&gt;&gt; Check the list of Technology types included in current version. " xr:uid="{E1300215-9382-441F-84ED-B47B97986DA9}"/>
    <hyperlink ref="E20" location="Background!L2" display="&gt;&gt; List of impact category" xr:uid="{6DD27F44-38CF-4919-ACC6-90E1BA059D1C}"/>
    <hyperlink ref="E19" location="Background!M3" display="&gt;&gt; SDGs" xr:uid="{47B9C1FC-2643-4F28-8D49-8C867ECDBCD6}"/>
    <hyperlink ref="C28" location="Mapping!AA1" display="&gt;&gt; List of all monitoring indicators" xr:uid="{28ADDDC7-6F86-433C-BA45-7825856C7D20}"/>
    <hyperlink ref="G28" location="Mapping!AA1" display="&gt;&gt; List of all monitoring indicators" xr:uid="{31E77DC1-D4A4-42CD-85C3-22E3997A734A}"/>
    <hyperlink ref="K28" location="Mapping!AA1" display="&gt;&gt; List of all monitoring indicators" xr:uid="{1595CB67-297F-4180-AFDD-3A14E357C813}"/>
    <hyperlink ref="O28" location="Mapping!AA1" display="&gt;&gt; List of all monitoring indicators" xr:uid="{A8E108BC-0F6A-4030-9694-F1488FF71C62}"/>
    <hyperlink ref="S28" location="Mapping!AA1" display="&gt;&gt; List of all monitoring indicators" xr:uid="{F791834C-7F39-4D55-BCC0-0580E141C06B}"/>
    <hyperlink ref="W28" location="Mapping!AA1" display="&gt;&gt; List of all monitoring indicators" xr:uid="{FA06A354-F5D2-43D3-B0C5-D2D1A0E7FCE4}"/>
    <hyperlink ref="AA28" location="Mapping!AA1" display="&gt;&gt; List of all monitoring indicators" xr:uid="{F6DEACDB-5ED2-43ED-9E06-112BF5D52F64}"/>
    <hyperlink ref="AE28" location="Mapping!AA1" display="&gt;&gt; List of all monitoring indicators" xr:uid="{82A2232B-90B0-44A0-9675-2CE59CA04AD7}"/>
    <hyperlink ref="AI28" location="Mapping!AA1" display="&gt;&gt; List of all monitoring indicators" xr:uid="{085B2CE1-732F-4087-BE43-8C8611340A1C}"/>
    <hyperlink ref="AM28" location="Mapping!AA1" display="&gt;&gt; List of all monitoring indicators" xr:uid="{3B5A3815-DC1D-4562-994C-98A6B5DC82D5}"/>
    <hyperlink ref="A36" location="BA!R3" display="For more details please refer to BA worksheet" xr:uid="{BA633C3B-1FC3-431B-B3AD-996DF30C1827}"/>
    <hyperlink ref="A50:A56" location="'Impact assessment'!A24" display="&gt;&gt;Copy and paste information from step 4 table, as needed." xr:uid="{C4912629-9595-4715-9DD2-9C51A8C6CAE8}"/>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6198524-5198-4ADE-BF85-D10E3BB03D50}">
          <x14:formula1>
            <xm:f>Background!$P$6:$P$12</xm:f>
          </x14:formula1>
          <xm:sqref>C7</xm:sqref>
        </x14:dataValidation>
        <x14:dataValidation type="list" allowBlank="1" showInputMessage="1" showErrorMessage="1" xr:uid="{F01098E2-A349-4CA2-883E-26091D3F7428}">
          <x14:formula1>
            <xm:f>Background!$L$28:$L$31</xm:f>
          </x14:formula1>
          <xm:sqref>C20:C21</xm:sqref>
        </x14:dataValidation>
        <x14:dataValidation type="list" allowBlank="1" showInputMessage="1" showErrorMessage="1" xr:uid="{A1997F1E-2C08-4BDD-8586-E06837BA07B4}">
          <x14:formula1>
            <xm:f>Background!$L$5:$L$29</xm:f>
          </x14:formula1>
          <xm:sqref>AI23 AM23 AE23 AA23 W23 S23 O23 K23 C23 G23</xm:sqref>
        </x14:dataValidation>
        <x14:dataValidation type="list" allowBlank="1" showInputMessage="1" showErrorMessage="1" xr:uid="{9049F1F5-C613-418D-B2D8-EDFFB4540F5D}">
          <x14:formula1>
            <xm:f>Background!$N$5:$N$24</xm:f>
          </x14:formula1>
          <xm:sqref>AI24 AM24 AE24 AA24 W24 S24 O24 K24 C24 G24</xm:sqref>
        </x14:dataValidation>
        <x14:dataValidation type="list" allowBlank="1" showInputMessage="1" showErrorMessage="1" xr:uid="{FBBC911E-D1BC-43CA-A142-A4DBCA32E0F9}">
          <x14:formula1>
            <xm:f>Background!$B$4:$F$4</xm:f>
          </x14:formula1>
          <xm:sqref>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7109375"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1149"/>
  <sheetViews>
    <sheetView zoomScale="130" zoomScaleNormal="130" zoomScalePageLayoutView="97" workbookViewId="0">
      <pane ySplit="1" topLeftCell="A2" activePane="bottomLeft" state="frozen"/>
      <selection pane="bottomLeft" activeCell="AB207" sqref="AB207"/>
    </sheetView>
  </sheetViews>
  <sheetFormatPr defaultColWidth="12.28515625" defaultRowHeight="11.25" outlineLevelRow="1"/>
  <cols>
    <col min="1" max="1" width="50.7109375" style="103" customWidth="1"/>
    <col min="2" max="8" width="17.42578125" style="103" customWidth="1"/>
    <col min="9" max="9" width="17.42578125" style="131" customWidth="1"/>
    <col min="10" max="10" width="17.42578125" style="103" customWidth="1"/>
    <col min="11" max="11" width="17.42578125" style="131" customWidth="1"/>
    <col min="12" max="19" width="17.42578125" style="103" customWidth="1"/>
    <col min="20" max="24" width="12.140625" style="103" customWidth="1"/>
    <col min="25" max="25" width="5.7109375" style="103" customWidth="1"/>
    <col min="26" max="26" width="10.140625" style="103" customWidth="1"/>
    <col min="27" max="27" width="17.7109375" style="119" customWidth="1"/>
    <col min="28" max="28" width="51.140625" style="119" customWidth="1"/>
    <col min="29" max="29" width="34.28515625" style="119" customWidth="1"/>
    <col min="30" max="30" width="37.42578125" style="119" customWidth="1"/>
    <col min="31" max="31" width="19.42578125" style="119" customWidth="1"/>
    <col min="32" max="32" width="48.28515625" style="119" customWidth="1"/>
    <col min="33" max="34" width="12.28515625" style="103" customWidth="1"/>
    <col min="35" max="44" width="12.42578125" style="103" customWidth="1"/>
    <col min="45" max="45" width="12.28515625" style="103"/>
    <col min="46" max="49" width="12.28515625" style="103" customWidth="1"/>
    <col min="50" max="51" width="19.28515625" style="103" customWidth="1"/>
    <col min="52" max="52" width="33.7109375" style="103" customWidth="1"/>
    <col min="53" max="53" width="23.28515625" style="103" customWidth="1"/>
    <col min="54" max="54" width="22.42578125" style="103" customWidth="1"/>
    <col min="55" max="55" width="33.28515625" style="103" customWidth="1"/>
    <col min="56" max="56" width="30.42578125" style="103" customWidth="1"/>
    <col min="57" max="57" width="40.42578125" style="103" customWidth="1"/>
    <col min="58" max="58" width="43.7109375" style="103" customWidth="1"/>
    <col min="59" max="59" width="28" style="103" customWidth="1"/>
    <col min="60" max="60" width="43" style="103" customWidth="1"/>
    <col min="61" max="61" width="48.7109375" style="103" customWidth="1"/>
    <col min="62" max="62" width="21.28515625" style="103" customWidth="1"/>
    <col min="63" max="63" width="23.7109375" style="103" customWidth="1"/>
    <col min="64" max="64" width="19.28515625" style="103" customWidth="1"/>
    <col min="65" max="65" width="48" style="103" customWidth="1"/>
    <col min="66" max="66" width="32.42578125" style="103" customWidth="1"/>
    <col min="67" max="67" width="12.28515625" style="103" customWidth="1"/>
    <col min="68" max="16384" width="12.28515625" style="103"/>
  </cols>
  <sheetData>
    <row r="1" spans="1:66">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9</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80</v>
      </c>
      <c r="AB1" s="159">
        <f>COUNTIF(BA!A3:A547,AA3)</f>
        <v>26</v>
      </c>
      <c r="AC1" s="119" t="s">
        <v>81</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3</v>
      </c>
      <c r="BI1" s="103">
        <f t="shared" si="0"/>
        <v>2</v>
      </c>
      <c r="BJ1" s="103">
        <f t="shared" si="0"/>
        <v>1</v>
      </c>
      <c r="BK1" s="103">
        <f t="shared" si="0"/>
        <v>0</v>
      </c>
      <c r="BL1" s="103">
        <f t="shared" si="0"/>
        <v>1</v>
      </c>
      <c r="BM1" s="103">
        <f t="shared" si="0"/>
        <v>0</v>
      </c>
      <c r="BN1" s="103">
        <f t="shared" si="0"/>
        <v>0</v>
      </c>
    </row>
    <row r="2" spans="1:66" s="107" customFormat="1" outlineLevel="1">
      <c r="A2" s="104" t="s">
        <v>82</v>
      </c>
      <c r="B2" s="105" t="s">
        <v>83</v>
      </c>
      <c r="C2" s="106" t="s">
        <v>84</v>
      </c>
      <c r="D2" s="105" t="s">
        <v>85</v>
      </c>
      <c r="E2" s="106" t="s">
        <v>86</v>
      </c>
      <c r="F2" s="105" t="s">
        <v>87</v>
      </c>
      <c r="G2" s="106" t="s">
        <v>88</v>
      </c>
      <c r="H2" s="105" t="s">
        <v>89</v>
      </c>
      <c r="I2" s="106" t="s">
        <v>90</v>
      </c>
      <c r="J2" s="105" t="s">
        <v>91</v>
      </c>
      <c r="K2" s="106" t="s">
        <v>92</v>
      </c>
      <c r="L2" s="105" t="s">
        <v>93</v>
      </c>
      <c r="M2" s="105" t="s">
        <v>94</v>
      </c>
      <c r="N2" s="106" t="s">
        <v>95</v>
      </c>
      <c r="O2" s="105" t="s">
        <v>96</v>
      </c>
      <c r="P2" s="106" t="s">
        <v>97</v>
      </c>
      <c r="Q2" s="106" t="s">
        <v>98</v>
      </c>
      <c r="R2" s="105" t="s">
        <v>99</v>
      </c>
      <c r="S2" s="106" t="s">
        <v>100</v>
      </c>
      <c r="U2" s="104"/>
      <c r="V2" s="104"/>
      <c r="W2" s="104"/>
      <c r="X2" s="104"/>
      <c r="Y2" s="104"/>
      <c r="Z2" s="104"/>
      <c r="AA2" s="136" t="s">
        <v>82</v>
      </c>
      <c r="AB2" s="136" t="s">
        <v>101</v>
      </c>
      <c r="AC2" s="134" t="s">
        <v>102</v>
      </c>
      <c r="AD2" s="137" t="s">
        <v>52</v>
      </c>
      <c r="AE2" s="134" t="s">
        <v>103</v>
      </c>
      <c r="AF2" s="134" t="s">
        <v>104</v>
      </c>
      <c r="AG2" s="108" t="s">
        <v>105</v>
      </c>
      <c r="AH2" s="108" t="s">
        <v>106</v>
      </c>
      <c r="AI2" s="108" t="s">
        <v>107</v>
      </c>
      <c r="AJ2" s="108" t="s">
        <v>108</v>
      </c>
      <c r="AK2" s="108" t="s">
        <v>109</v>
      </c>
      <c r="AL2" s="108" t="s">
        <v>110</v>
      </c>
      <c r="AM2" s="108" t="s">
        <v>111</v>
      </c>
      <c r="AN2" s="108" t="s">
        <v>112</v>
      </c>
      <c r="AO2" s="108" t="s">
        <v>113</v>
      </c>
      <c r="AP2" s="104" t="s">
        <v>114</v>
      </c>
      <c r="AQ2" s="104" t="s">
        <v>115</v>
      </c>
      <c r="AR2" s="104" t="s">
        <v>116</v>
      </c>
      <c r="AS2" s="104"/>
      <c r="AT2" s="104"/>
      <c r="AU2" s="104"/>
      <c r="AV2" s="104"/>
      <c r="AW2" s="104"/>
      <c r="AX2" s="109" t="s">
        <v>117</v>
      </c>
      <c r="AY2" s="110" t="s">
        <v>118</v>
      </c>
      <c r="AZ2" s="111" t="s">
        <v>119</v>
      </c>
      <c r="BA2" s="110" t="s">
        <v>120</v>
      </c>
      <c r="BB2" s="111" t="s">
        <v>121</v>
      </c>
      <c r="BC2" s="110" t="s">
        <v>122</v>
      </c>
      <c r="BD2" s="111" t="s">
        <v>123</v>
      </c>
      <c r="BE2" s="110" t="s">
        <v>124</v>
      </c>
      <c r="BF2" s="111" t="s">
        <v>125</v>
      </c>
      <c r="BG2" s="110" t="s">
        <v>126</v>
      </c>
      <c r="BH2" s="111" t="s">
        <v>127</v>
      </c>
      <c r="BI2" s="110" t="s">
        <v>128</v>
      </c>
      <c r="BJ2" s="111" t="s">
        <v>129</v>
      </c>
      <c r="BK2" s="110" t="s">
        <v>130</v>
      </c>
      <c r="BL2" s="111" t="s">
        <v>131</v>
      </c>
      <c r="BM2" s="110" t="s">
        <v>132</v>
      </c>
      <c r="BN2" s="111" t="s">
        <v>133</v>
      </c>
    </row>
    <row r="3" spans="1:66" s="112" customFormat="1" ht="24.75" customHeight="1" outlineLevel="1">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IF(ROWS(BA!$A$2:A2)&lt;=AB$1,INDEX(BA!$P$2:$P$961,_xlfn.AGGREGATE(15,3,(BA!$A$2:$A$961=Mapping!$AA$3)/(BA!$A$2:$A$961=Mapping!$AA$3)*ROW(BA!$A$2:$A$961)-ROWS(BA!$A$2),ROWS(BA!$A$2:A2))),"")</f>
        <v>Total electricity produced: Renewable</v>
      </c>
      <c r="AC3" s="112" t="str">
        <f>IFERROR(INDEX(BA!$L$2:$L$961,MATCH($AB3,BA!$P$2:$P$961,0)),"")</f>
        <v>Energy generation, efficiency &amp; access</v>
      </c>
      <c r="AD3" s="112" t="str">
        <f>IFERROR(INDEX(BA!$M$2:$M$961,MATCH($AB3,BA!$P$2:$P$961,0)),"")</f>
        <v xml:space="preserve">7. Affordable and clean energy </v>
      </c>
      <c r="AE3" s="112" t="str">
        <f>IFERROR(INDEX(BA!$O$2:$O$961,MATCH($AB3,BA!$P$2:$P$961,0)),"")</f>
        <v>Renewable energy generation</v>
      </c>
      <c r="AF3" s="112" t="str">
        <f>IFERROR(INDEX(BA!$N$2:$N$961,MATCH($AB3,BA!$P$2:$P$961,0)),"")</f>
        <v>7.2 By 2030, increase substantially the share of renewable energy in the global energy mix</v>
      </c>
      <c r="AG3" s="112" t="str">
        <f>IFERROR(INDEX(BA!#REF!,MATCH($AB3,BA!$P$57:$P$547,0)),"")</f>
        <v/>
      </c>
      <c r="AH3" s="112" t="str">
        <f>IFERROR(INDEX(BA!$Q$57:$Q$547,MATCH($AB3,BA!$P$57:$P$547,0)),"")</f>
        <v/>
      </c>
      <c r="AI3" s="112" t="str">
        <f>IFERROR(INDEX(BA!$S$57:$S$547,MATCH($AB3,BA!$P$57:$P$547,0)),"")</f>
        <v/>
      </c>
      <c r="AJ3" s="112" t="str">
        <f>IFERROR(INDEX(BA!$T$57:$T$547,MATCH($AB3,BA!$P$57:$P$547,0)),"")</f>
        <v/>
      </c>
      <c r="AK3" s="112" t="str">
        <f>IFERROR(INDEX(BA!$U$57:$U$547,MATCH($AB3,BA!$P$57:$P$547,0)),"")</f>
        <v/>
      </c>
      <c r="AL3" s="112" t="str">
        <f>IFERROR(INDEX(BA!$V$57:$V$547,MATCH($AB3,BA!$P$57:$P$547,0)),"")</f>
        <v/>
      </c>
      <c r="AM3" s="112" t="str">
        <f>IFERROR(INDEX(BA!$W$57:$W$547,MATCH($AB3,BA!$P$57:$P$547,0)),"")</f>
        <v/>
      </c>
      <c r="AN3" s="112" t="str">
        <f>IFERROR(INDEX(BA!$R$57:$R$547,MATCH($AB3,BA!$P$57:$P$547,0)),"")</f>
        <v/>
      </c>
      <c r="AO3" s="112" t="str">
        <f>IFERROR(INDEX(BA!$Y$57:$Y$547,MATCH($AB3,BA!$P$57:$P$547,0)),"")</f>
        <v/>
      </c>
      <c r="AP3" s="112" t="str">
        <f>IFERROR(INDEX(BA!$Z$57:$Z$547,MATCH($AB3,BA!$P$57:$P$547,0)),"")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Number of unique households (HHs) that received on grid renewable, sustainable energy services during the reporting period</v>
      </c>
      <c r="BI3" s="115" t="str" cm="1">
        <f t="array" ref="BI3">IF(ROWS($AC$2:AD2)&lt;=BI$1,INDEX($AB$2:$AB$50,_xlfn.AGGREGATE(15,3,($AD$2:$AD$50=Mapping!$BI$2)/($AD$2:$AD$50=Mapping!$BI$2)*ROW($AD$2:$AD$50)-ROWS($AD$2),ROWS($AD$2:AD2))),"")</f>
        <v>12.2.1 Material footprint, material footprint per capita, and material footprint per GDP</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IF(ROWS(BA!$A$2:A3)&lt;=AB$1,INDEX(BA!$P$2:$P$961,_xlfn.AGGREGATE(15,3,(BA!$A$2:$A$961=Mapping!$AA$3)/(BA!$A$2:$A$961=Mapping!$AA$3)*ROW(BA!$A$2:$A$961)-ROWS(BA!$A$2),ROWS(BA!$A$2:A3))),"")</f>
        <v>Total thermal energy produced: Renewable</v>
      </c>
      <c r="AC4" s="112" t="str">
        <f>IFERROR(INDEX(BA!$L$2:$L$961,MATCH($AB4,BA!$P$2:$P$961,0)),"")</f>
        <v>Energy generation, efficiency &amp; access</v>
      </c>
      <c r="AD4" s="112" t="str">
        <f>IFERROR(INDEX(BA!$M$2:$M$961,MATCH($AB4,BA!$P$2:$P$961,0)),"")</f>
        <v xml:space="preserve">7. Affordable and clean energy </v>
      </c>
      <c r="AE4" s="112" t="str">
        <f>IFERROR(INDEX(BA!$O$2:$O$961,MATCH($AB4,BA!$P$2:$P$961,0)),"")</f>
        <v>Renewable energy generation</v>
      </c>
      <c r="AF4" s="112" t="str">
        <f>IFERROR(INDEX(BA!$N$2:$N$961,MATCH($AB4,BA!$P$2:$P$961,0)),"")</f>
        <v>7.2 By 2030, increase substantially the share of renewable energy in the global energy mix</v>
      </c>
      <c r="AG4" s="112" t="str">
        <f>IFERROR(INDEX(BA!#REF!,MATCH($AB4,BA!$P$57:$P$547,0)),"")</f>
        <v/>
      </c>
      <c r="AH4" s="112" t="str">
        <f>IFERROR(INDEX(BA!$Q$57:$Q$547,MATCH($AB4,BA!$P$57:$P$547,0)),"")</f>
        <v/>
      </c>
      <c r="AI4" s="112" t="str">
        <f>IFERROR(INDEX(BA!$S$57:$S$547,MATCH($AB4,BA!$P$57:$P$547,0)),"")</f>
        <v/>
      </c>
      <c r="AJ4" s="112" t="str">
        <f>IFERROR(INDEX(BA!$T$57:$T$547,MATCH($AB4,BA!$P$57:$P$547,0)),"")</f>
        <v/>
      </c>
      <c r="AK4" s="112" t="str">
        <f>IFERROR(INDEX(BA!$U$57:$U$547,MATCH($AB4,BA!$P$57:$P$547,0)),"")</f>
        <v/>
      </c>
      <c r="AL4" s="112" t="str">
        <f>IFERROR(INDEX(BA!$V$57:$V$547,MATCH($AB4,BA!$P$57:$P$547,0)),"")</f>
        <v/>
      </c>
      <c r="AM4" s="112" t="str">
        <f>IFERROR(INDEX(BA!$W$57:$W$547,MATCH($AB4,BA!$P$57:$P$547,0)),"")</f>
        <v/>
      </c>
      <c r="AN4" s="112" t="str">
        <f>IFERROR(INDEX(BA!$R$57:$R$547,MATCH($AB4,BA!$P$57:$P$547,0)),"")</f>
        <v/>
      </c>
      <c r="AO4" s="112" t="str">
        <f>IFERROR(INDEX(BA!$Y$57:$Y$547,MATCH($AB4,BA!$P$57:$P$547,0)),"")</f>
        <v/>
      </c>
      <c r="AP4" s="112" t="str">
        <f>IFERROR(INDEX(BA!$Z$57:$Z$547,MATCH($AB4,BA!$P$57:$P$547,0)),"")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Number of unique households (HHs) that received off grid renewable, sustainable energy services during the reporting period</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IF(ROWS(BA!$A$2:A4)&lt;=AB$1,INDEX(BA!$P$2:$P$961,_xlfn.AGGREGATE(15,3,(BA!$A$2:$A$961=Mapping!$AA$3)/(BA!$A$2:$A$961=Mapping!$AA$3)*ROW(BA!$A$2:$A$961)-ROWS(BA!$A$2),ROWS(BA!$A$2:A4))),"")</f>
        <v>Total electricity consumed: Renewable</v>
      </c>
      <c r="AC5" s="112" t="str">
        <f>IFERROR(INDEX(BA!$L$2:$L$961,MATCH($AB5,BA!$P$2:$P$961,0)),"")</f>
        <v>Energy generation, efficiency &amp; access</v>
      </c>
      <c r="AD5" s="112" t="str">
        <f>IFERROR(INDEX(BA!$M$2:$M$961,MATCH($AB5,BA!$P$2:$P$961,0)),"")</f>
        <v xml:space="preserve">7. Affordable and clean energy </v>
      </c>
      <c r="AE5" s="112" t="str">
        <f>IFERROR(INDEX(BA!$O$2:$O$961,MATCH($AB5,BA!$P$2:$P$961,0)),"")</f>
        <v>Renewable energy consumption</v>
      </c>
      <c r="AF5" s="112" t="str">
        <f>IFERROR(INDEX(BA!$N$2:$N$961,MATCH($AB5,BA!$P$2:$P$961,0)),"")</f>
        <v>7.2 By 2030, increase substantially the share of renewable energy in the global energy mix</v>
      </c>
      <c r="AG5" s="112" t="str">
        <f>IFERROR(INDEX(BA!#REF!,MATCH($AB5,BA!$P$57:$P$547,0)),"")</f>
        <v/>
      </c>
      <c r="AH5" s="112" t="str">
        <f>IFERROR(INDEX(BA!$Q$57:$Q$547,MATCH($AB5,BA!$P$57:$P$547,0)),"")</f>
        <v/>
      </c>
      <c r="AI5" s="112" t="str">
        <f>IFERROR(INDEX(BA!$S$57:$S$547,MATCH($AB5,BA!$P$57:$P$547,0)),"")</f>
        <v/>
      </c>
      <c r="AJ5" s="112" t="str">
        <f>IFERROR(INDEX(BA!$T$57:$T$547,MATCH($AB5,BA!$P$57:$P$547,0)),"")</f>
        <v/>
      </c>
      <c r="AK5" s="112" t="str">
        <f>IFERROR(INDEX(BA!$U$57:$U$547,MATCH($AB5,BA!$P$57:$P$547,0)),"")</f>
        <v/>
      </c>
      <c r="AL5" s="112" t="str">
        <f>IFERROR(INDEX(BA!$V$57:$V$547,MATCH($AB5,BA!$P$57:$P$547,0)),"")</f>
        <v/>
      </c>
      <c r="AM5" s="112" t="str">
        <f>IFERROR(INDEX(BA!$W$57:$W$547,MATCH($AB5,BA!$P$57:$P$547,0)),"")</f>
        <v/>
      </c>
      <c r="AN5" s="112" t="str">
        <f>IFERROR(INDEX(BA!$R$57:$R$547,MATCH($AB5,BA!$P$57:$P$547,0)),"")</f>
        <v/>
      </c>
      <c r="AO5" s="112" t="str">
        <f>IFERROR(INDEX(BA!$Y$57:$Y$547,MATCH($AB5,BA!$P$57:$P$547,0)),"")</f>
        <v/>
      </c>
      <c r="AP5" s="119" t="str">
        <f>IFERROR(INDEX(BA!$Z$57:$Z$547,MATCH($AB5,BA!$P$57:$P$547,0)),"")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Number of unique households (HHs) that benefitted from urban development solutions during the reporting period</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67.5" outlineLevel="1">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IF(ROWS(BA!$A$2:A5)&lt;=AB$1,INDEX(BA!$P$2:$P$961,_xlfn.AGGREGATE(15,3,(BA!$A$2:$A$961=Mapping!$AA$3)/(BA!$A$2:$A$961=Mapping!$AA$3)*ROW(BA!$A$2:$A$961)-ROWS(BA!$A$2),ROWS(BA!$A$2:A5))),"")</f>
        <v>Number of beneficiaries: Households</v>
      </c>
      <c r="AC6" s="112" t="str">
        <f>IFERROR(INDEX(BA!$L$2:$L$961,MATCH($AB6,BA!$P$2:$P$961,0)),"")</f>
        <v>Energy generation, efficiency &amp; access</v>
      </c>
      <c r="AD6" s="112" t="str">
        <f>IFERROR(INDEX(BA!$M$2:$M$961,MATCH($AB6,BA!$P$2:$P$961,0)),"")</f>
        <v xml:space="preserve">7. Affordable and clean energy </v>
      </c>
      <c r="AE6" s="112" t="str">
        <f>IFERROR(INDEX(BA!$O$2:$O$961,MATCH($AB6,BA!$P$2:$P$961,0)),"")</f>
        <v>Increased access to energy</v>
      </c>
      <c r="AF6" s="112" t="str">
        <f>IFERROR(INDEX(BA!$N$2:$N$961,MATCH($AB6,BA!$P$2:$P$961,0)),"")</f>
        <v>7.1 By 2030, ensure universal access to affordable, reliable and modern energy services</v>
      </c>
      <c r="AG6" s="112" t="str">
        <f>IFERROR(INDEX(BA!#REF!,MATCH($AB6,BA!$P$57:$P$547,0)),"")</f>
        <v/>
      </c>
      <c r="AH6" s="112" t="str">
        <f>IFERROR(INDEX(BA!$Q$57:$Q$547,MATCH($AB6,BA!$P$57:$P$547,0)),"")</f>
        <v/>
      </c>
      <c r="AI6" s="112" t="str">
        <f>IFERROR(INDEX(BA!$S$57:$S$547,MATCH($AB6,BA!$P$57:$P$547,0)),"")</f>
        <v/>
      </c>
      <c r="AJ6" s="112" t="str">
        <f>IFERROR(INDEX(BA!$T$57:$T$547,MATCH($AB6,BA!$P$57:$P$547,0)),"")</f>
        <v/>
      </c>
      <c r="AK6" s="112" t="str">
        <f>IFERROR(INDEX(BA!$U$57:$U$547,MATCH($AB6,BA!$P$57:$P$547,0)),"")</f>
        <v/>
      </c>
      <c r="AL6" s="112" t="str">
        <f>IFERROR(INDEX(BA!$V$57:$V$547,MATCH($AB6,BA!$P$57:$P$547,0)),"")</f>
        <v/>
      </c>
      <c r="AM6" s="112" t="str">
        <f>IFERROR(INDEX(BA!$W$57:$W$547,MATCH($AB6,BA!$P$57:$P$547,0)),"")</f>
        <v/>
      </c>
      <c r="AN6" s="112" t="str">
        <f>IFERROR(INDEX(BA!$R$57:$R$547,MATCH($AB6,BA!$P$57:$P$547,0)),"")</f>
        <v/>
      </c>
      <c r="AO6" s="112" t="str">
        <f>IFERROR(INDEX(BA!$Y$57:$Y$547,MATCH($AB6,BA!$P$57:$P$547,0)),"")</f>
        <v/>
      </c>
      <c r="AP6" s="119" t="str">
        <f>IFERROR(INDEX(BA!$Z$57:$Z$547,MATCH($AB6,BA!$P$57:$P$547,0)),"")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33.75" outlineLevel="1">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IF(ROWS(BA!$A$2:A6)&lt;=AB$1,INDEX(BA!$P$2:$P$961,_xlfn.AGGREGATE(15,3,(BA!$A$2:$A$961=Mapping!$AA$3)/(BA!$A$2:$A$961=Mapping!$AA$3)*ROW(BA!$A$2:$A$961)-ROWS(BA!$A$2),ROWS(BA!$A$2:A6))),"")</f>
        <v>Number of beneficiaries: Individuals</v>
      </c>
      <c r="AC7" s="112" t="str">
        <f>IFERROR(INDEX(BA!$L$2:$L$961,MATCH($AB7,BA!$P$2:$P$961,0)),"")</f>
        <v>Energy generation, efficiency &amp; access</v>
      </c>
      <c r="AD7" s="112" t="str">
        <f>IFERROR(INDEX(BA!$M$2:$M$961,MATCH($AB7,BA!$P$2:$P$961,0)),"")</f>
        <v xml:space="preserve">7. Affordable and clean energy </v>
      </c>
      <c r="AE7" s="112" t="str">
        <f>IFERROR(INDEX(BA!$O$2:$O$961,MATCH($AB7,BA!$P$2:$P$961,0)),"")</f>
        <v>Increased access to energy</v>
      </c>
      <c r="AF7" s="112" t="str">
        <f>IFERROR(INDEX(BA!$N$2:$N$961,MATCH($AB7,BA!$P$2:$P$961,0)),"")</f>
        <v>7.1 By 2030, ensure universal access to affordable, reliable and modern energy services</v>
      </c>
      <c r="AG7" s="112" t="str">
        <f>IFERROR(INDEX(BA!#REF!,MATCH($AB7,BA!$P$57:$P$547,0)),"")</f>
        <v/>
      </c>
      <c r="AH7" s="112" t="str">
        <f>IFERROR(INDEX(BA!$Q$57:$Q$547,MATCH($AB7,BA!$P$57:$P$547,0)),"")</f>
        <v/>
      </c>
      <c r="AI7" s="112" t="str">
        <f>IFERROR(INDEX(BA!$S$57:$S$547,MATCH($AB7,BA!$P$57:$P$547,0)),"")</f>
        <v/>
      </c>
      <c r="AJ7" s="112" t="str">
        <f>IFERROR(INDEX(BA!$T$57:$T$547,MATCH($AB7,BA!$P$57:$P$547,0)),"")</f>
        <v/>
      </c>
      <c r="AK7" s="112" t="str">
        <f>IFERROR(INDEX(BA!$U$57:$U$547,MATCH($AB7,BA!$P$57:$P$547,0)),"")</f>
        <v/>
      </c>
      <c r="AL7" s="112" t="str">
        <f>IFERROR(INDEX(BA!$V$57:$V$547,MATCH($AB7,BA!$P$57:$P$547,0)),"")</f>
        <v/>
      </c>
      <c r="AM7" s="112" t="str">
        <f>IFERROR(INDEX(BA!$W$57:$W$547,MATCH($AB7,BA!$P$57:$P$547,0)),"")</f>
        <v/>
      </c>
      <c r="AN7" s="112" t="str">
        <f>IFERROR(INDEX(BA!$R$57:$R$547,MATCH($AB7,BA!$P$57:$P$547,0)),"")</f>
        <v/>
      </c>
      <c r="AO7" s="112" t="str">
        <f>IFERROR(INDEX(BA!$Y$57:$Y$547,MATCH($AB7,BA!$P$57:$P$547,0)),"")</f>
        <v/>
      </c>
      <c r="AP7" s="119" t="str">
        <f>IFERROR(INDEX(BA!$Z$57:$Z$547,MATCH($AB7,BA!$P$57:$P$547,0)),"")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2.5" outlineLevel="1">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IF(ROWS(BA!$A$2:A7)&lt;=AB$1,INDEX(BA!$P$2:$P$961,_xlfn.AGGREGATE(15,3,(BA!$A$2:$A$961=Mapping!$AA$3)/(BA!$A$2:$A$961=Mapping!$AA$3)*ROW(BA!$A$2:$A$961)-ROWS(BA!$A$2),ROWS(BA!$A$2:A7))),"")</f>
        <v>Amount of GHGs emissions avoided or sequestered</v>
      </c>
      <c r="AC8" s="112" t="str">
        <f>IFERROR(INDEX(BA!$L$2:$L$961,MATCH($AB8,BA!$P$2:$P$961,0)),"")</f>
        <v>Climate change mitigation</v>
      </c>
      <c r="AD8" s="112" t="str">
        <f>IFERROR(INDEX(BA!$M$2:$M$961,MATCH($AB8,BA!$P$2:$P$961,0)),"")</f>
        <v>13. Climate action</v>
      </c>
      <c r="AE8" s="112" t="str">
        <f>IFERROR(INDEX(BA!$O$2:$O$961,MATCH($AB8,BA!$P$2:$P$961,0)),"")</f>
        <v xml:space="preserve">Reduction in GHGs emissions </v>
      </c>
      <c r="AF8" s="112" t="str">
        <f>IFERROR(INDEX(BA!$N$2:$N$961,MATCH($AB8,BA!$P$2:$P$961,0)),"")</f>
        <v>13.2 Integrate climate change measures into national policies, strategies and planning</v>
      </c>
      <c r="AG8" s="112" t="str">
        <f>IFERROR(INDEX(BA!#REF!,MATCH($AB8,BA!$P$57:$P$547,0)),"")</f>
        <v/>
      </c>
      <c r="AH8" s="112" t="str">
        <f>IFERROR(INDEX(BA!$Q$57:$Q$547,MATCH($AB8,BA!$P$57:$P$547,0)),"")</f>
        <v/>
      </c>
      <c r="AI8" s="112" t="str">
        <f>IFERROR(INDEX(BA!$S$57:$S$547,MATCH($AB8,BA!$P$57:$P$547,0)),"")</f>
        <v/>
      </c>
      <c r="AJ8" s="112" t="str">
        <f>IFERROR(INDEX(BA!$T$57:$T$547,MATCH($AB8,BA!$P$57:$P$547,0)),"")</f>
        <v/>
      </c>
      <c r="AK8" s="112" t="str">
        <f>IFERROR(INDEX(BA!$U$57:$U$547,MATCH($AB8,BA!$P$57:$P$547,0)),"")</f>
        <v/>
      </c>
      <c r="AL8" s="112" t="str">
        <f>IFERROR(INDEX(BA!$V$57:$V$547,MATCH($AB8,BA!$P$57:$P$547,0)),"")</f>
        <v/>
      </c>
      <c r="AM8" s="112" t="str">
        <f>IFERROR(INDEX(BA!$W$57:$W$547,MATCH($AB8,BA!$P$57:$P$547,0)),"")</f>
        <v/>
      </c>
      <c r="AN8" s="112" t="str">
        <f>IFERROR(INDEX(BA!$R$57:$R$547,MATCH($AB8,BA!$P$57:$P$547,0)),"")</f>
        <v/>
      </c>
      <c r="AO8" s="112" t="str">
        <f>IFERROR(INDEX(BA!$Y$57:$Y$547,MATCH($AB8,BA!$P$57:$P$547,0)),"")</f>
        <v/>
      </c>
      <c r="AP8" s="119" t="str">
        <f>IFERROR(INDEX(BA!$Z$57:$Z$547,MATCH($AB8,BA!$P$57:$P$547,0)),"")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Number of unique households (HHs) that received on grid renewable, sustainable energy services during the reporting period</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IF(ROWS(BA!$A$2:A8)&lt;=AB$1,INDEX(BA!$P$2:$P$961,_xlfn.AGGREGATE(15,3,(BA!$A$2:$A$961=Mapping!$AA$3)/(BA!$A$2:$A$961=Mapping!$AA$3)*ROW(BA!$A$2:$A$961)-ROWS(BA!$A$2),ROWS(BA!$A$2:A8))),"")</f>
        <v>Total non-renewable wood fuel saved</v>
      </c>
      <c r="AC9" s="112" t="str">
        <f>IFERROR(INDEX(BA!$L$2:$L$961,MATCH($AB9,BA!$P$2:$P$961,0)),"")</f>
        <v>Natural resource and Sustainable Forest Management</v>
      </c>
      <c r="AD9" s="112" t="str">
        <f>IFERROR(INDEX(BA!$M$2:$M$961,MATCH($AB9,BA!$P$2:$P$961,0)),"")</f>
        <v>15. Life on land</v>
      </c>
      <c r="AE9" s="112" t="str">
        <f>IFERROR(INDEX(BA!$O$2:$O$961,MATCH($AB9,BA!$P$2:$P$961,0)),"")</f>
        <v xml:space="preserve">Reduced deforestation attributed to wood fuel savings </v>
      </c>
      <c r="AF9" s="112"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IFERROR(INDEX(BA!#REF!,MATCH($AB9,BA!$P$57:$P$547,0)),"")</f>
        <v/>
      </c>
      <c r="AH9" s="112" t="str">
        <f>IFERROR(INDEX(BA!$Q$57:$Q$547,MATCH($AB9,BA!$P$57:$P$547,0)),"")</f>
        <v/>
      </c>
      <c r="AI9" s="112" t="str">
        <f>IFERROR(INDEX(BA!$S$57:$S$547,MATCH($AB9,BA!$P$57:$P$547,0)),"")</f>
        <v/>
      </c>
      <c r="AJ9" s="112" t="str">
        <f>IFERROR(INDEX(BA!$T$57:$T$547,MATCH($AB9,BA!$P$57:$P$547,0)),"")</f>
        <v/>
      </c>
      <c r="AK9" s="112" t="str">
        <f>IFERROR(INDEX(BA!$U$57:$U$547,MATCH($AB9,BA!$P$57:$P$547,0)),"")</f>
        <v/>
      </c>
      <c r="AL9" s="112" t="str">
        <f>IFERROR(INDEX(BA!$V$57:$V$547,MATCH($AB9,BA!$P$57:$P$547,0)),"")</f>
        <v/>
      </c>
      <c r="AM9" s="112" t="str">
        <f>IFERROR(INDEX(BA!$W$57:$W$547,MATCH($AB9,BA!$P$57:$P$547,0)),"")</f>
        <v/>
      </c>
      <c r="AN9" s="112" t="str">
        <f>IFERROR(INDEX(BA!$R$57:$R$547,MATCH($AB9,BA!$P$57:$P$547,0)),"")</f>
        <v/>
      </c>
      <c r="AO9" s="112" t="str">
        <f>IFERROR(INDEX(BA!$Y$57:$Y$547,MATCH($AB9,BA!$P$57:$P$547,0)),"")</f>
        <v/>
      </c>
      <c r="AP9" s="119" t="str">
        <f>IFERROR(INDEX(BA!$Z$57:$Z$547,MATCH($AB9,BA!$P$57:$P$547,0)),"")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67.5" outlineLevel="1">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Number of unique households (HHs) that received off grid renewable, sustainable energy services during the reporting period</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IF(ROWS(BA!$A$2:A9)&lt;=AB$1,INDEX(BA!$P$2:$P$961,_xlfn.AGGREGATE(15,3,(BA!$A$2:$A$961=Mapping!$AA$3)/(BA!$A$2:$A$961=Mapping!$AA$3)*ROW(BA!$A$2:$A$961)-ROWS(BA!$A$2),ROWS(BA!$A$2:A9))),"")</f>
        <v>Total number of jobs</v>
      </c>
      <c r="AC10" s="112" t="str">
        <f>IFERROR(INDEX(BA!$L$2:$L$961,MATCH($AB10,BA!$P$2:$P$961,0)),"")</f>
        <v>Employment</v>
      </c>
      <c r="AD10" s="112" t="str">
        <f>IFERROR(INDEX(BA!$M$2:$M$961,MATCH($AB10,BA!$P$2:$P$961,0)),"")</f>
        <v>8. Decent work and economic growth</v>
      </c>
      <c r="AE10" s="112" t="str">
        <f>IFERROR(INDEX(BA!$O$2:$O$961,MATCH($AB10,BA!$P$2:$P$961,0)),"")</f>
        <v>Increased employment opportunities</v>
      </c>
      <c r="AF10" s="112" t="str">
        <f>IFERROR(INDEX(BA!$N$2:$N$961,MATCH($AB10,BA!$P$2:$P$961,0)),"")</f>
        <v>8.5 By 2030, achieve full and productive employment and decent work for all women and men, including for young people and persons with disabilities, and equal pay for work of equal value</v>
      </c>
      <c r="AG10" s="112" t="str">
        <f>IFERROR(INDEX(BA!#REF!,MATCH($AB10,BA!$P$57:$P$547,0)),"")</f>
        <v/>
      </c>
      <c r="AH10" s="112" t="str">
        <f>IFERROR(INDEX(BA!$Q$57:$Q$547,MATCH($AB10,BA!$P$57:$P$547,0)),"")</f>
        <v/>
      </c>
      <c r="AI10" s="112" t="str">
        <f>IFERROR(INDEX(BA!$S$57:$S$547,MATCH($AB10,BA!$P$57:$P$547,0)),"")</f>
        <v/>
      </c>
      <c r="AJ10" s="112" t="str">
        <f>IFERROR(INDEX(BA!$T$57:$T$547,MATCH($AB10,BA!$P$57:$P$547,0)),"")</f>
        <v/>
      </c>
      <c r="AK10" s="112" t="str">
        <f>IFERROR(INDEX(BA!$U$57:$U$547,MATCH($AB10,BA!$P$57:$P$547,0)),"")</f>
        <v/>
      </c>
      <c r="AL10" s="112" t="str">
        <f>IFERROR(INDEX(BA!$V$57:$V$547,MATCH($AB10,BA!$P$57:$P$547,0)),"")</f>
        <v/>
      </c>
      <c r="AM10" s="112" t="str">
        <f>IFERROR(INDEX(BA!$W$57:$W$547,MATCH($AB10,BA!$P$57:$P$547,0)),"")</f>
        <v/>
      </c>
      <c r="AN10" s="112" t="str">
        <f>IFERROR(INDEX(BA!$R$57:$R$547,MATCH($AB10,BA!$P$57:$P$547,0)),"")</f>
        <v/>
      </c>
      <c r="AO10" s="112" t="str">
        <f>IFERROR(INDEX(BA!$Y$57:$Y$547,MATCH($AB10,BA!$P$57:$P$547,0)),"")</f>
        <v/>
      </c>
      <c r="AP10" s="119" t="str">
        <f>IFERROR(INDEX(BA!$Z$57:$Z$547,MATCH($AB10,BA!$P$57:$P$547,0)),"")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67.5" outlineLevel="1">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Number of unique households (HHs) that benefitted from urban development solutions during the reporting period</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IF(ROWS(BA!$A$2:A10)&lt;=AB$1,INDEX(BA!$P$2:$P$961,_xlfn.AGGREGATE(15,3,(BA!$A$2:$A$961=Mapping!$AA$3)/(BA!$A$2:$A$961=Mapping!$AA$3)*ROW(BA!$A$2:$A$961)-ROWS(BA!$A$2),ROWS(BA!$A$2:A10))),"")</f>
        <v>Total number of employees earning above local minimum wage</v>
      </c>
      <c r="AC11" s="112" t="str">
        <f>IFERROR(INDEX(BA!$L$2:$L$961,MATCH($AB11,BA!$P$2:$P$961,0)),"")</f>
        <v>Employment</v>
      </c>
      <c r="AD11" s="112" t="str">
        <f>IFERROR(INDEX(BA!$M$2:$M$961,MATCH($AB11,BA!$P$2:$P$961,0)),"")</f>
        <v>8. Decent work and economic growth</v>
      </c>
      <c r="AE11" s="112" t="str">
        <f>IFERROR(INDEX(BA!$O$2:$O$961,MATCH($AB11,BA!$P$2:$P$961,0)),"")</f>
        <v xml:space="preserve">Enhanced opportunities for income generation </v>
      </c>
      <c r="AF11" s="112" t="str">
        <f>IFERROR(INDEX(BA!$N$2:$N$961,MATCH($AB11,BA!$P$2:$P$961,0)),"")</f>
        <v>8.5 By 2030, achieve full and productive employment and decent work for all women and men, including for young people and persons with disabilities, and equal pay for work of equal value</v>
      </c>
      <c r="AG11" s="112" t="str">
        <f>IFERROR(INDEX(BA!#REF!,MATCH($AB11,BA!$P$57:$P$547,0)),"")</f>
        <v/>
      </c>
      <c r="AH11" s="112" t="str">
        <f>IFERROR(INDEX(BA!$Q$57:$Q$547,MATCH($AB11,BA!$P$57:$P$547,0)),"")</f>
        <v/>
      </c>
      <c r="AI11" s="112" t="str">
        <f>IFERROR(INDEX(BA!$S$57:$S$547,MATCH($AB11,BA!$P$57:$P$547,0)),"")</f>
        <v/>
      </c>
      <c r="AJ11" s="112" t="str">
        <f>IFERROR(INDEX(BA!$T$57:$T$547,MATCH($AB11,BA!$P$57:$P$547,0)),"")</f>
        <v/>
      </c>
      <c r="AK11" s="112" t="str">
        <f>IFERROR(INDEX(BA!$U$57:$U$547,MATCH($AB11,BA!$P$57:$P$547,0)),"")</f>
        <v/>
      </c>
      <c r="AL11" s="112" t="str">
        <f>IFERROR(INDEX(BA!$V$57:$V$547,MATCH($AB11,BA!$P$57:$P$547,0)),"")</f>
        <v/>
      </c>
      <c r="AM11" s="112" t="str">
        <f>IFERROR(INDEX(BA!$W$57:$W$547,MATCH($AB11,BA!$P$57:$P$547,0)),"")</f>
        <v/>
      </c>
      <c r="AN11" s="112" t="str">
        <f>IFERROR(INDEX(BA!$R$57:$R$547,MATCH($AB11,BA!$P$57:$P$547,0)),"")</f>
        <v/>
      </c>
      <c r="AO11" s="112" t="str">
        <f>IFERROR(INDEX(BA!$Y$57:$Y$547,MATCH($AB11,BA!$P$57:$P$547,0)),"")</f>
        <v/>
      </c>
      <c r="AP11" s="119" t="str">
        <f>IFERROR(INDEX(BA!$Z$57:$Z$547,MATCH($AB11,BA!$P$57:$P$547,0)),"")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3.75" outlineLevel="1">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IF(ROWS(BA!$A$2:A11)&lt;=AB$1,INDEX(BA!$P$2:$P$961,_xlfn.AGGREGATE(15,3,(BA!$A$2:$A$961=Mapping!$AA$3)/(BA!$A$2:$A$961=Mapping!$AA$3)*ROW(BA!$A$2:$A$961)-ROWS(BA!$A$2),ROWS(BA!$A$2:A11))),"")</f>
        <v>Total Number of employees paid living wage</v>
      </c>
      <c r="AC12" s="112" t="str">
        <f>IFERROR(INDEX(BA!$L$2:$L$961,MATCH($AB12,BA!$P$2:$P$961,0)),"")</f>
        <v>Employment</v>
      </c>
      <c r="AD12" s="112" t="str">
        <f>IFERROR(INDEX(BA!$M$2:$M$961,MATCH($AB12,BA!$P$2:$P$961,0)),"")</f>
        <v>8. Decent work and economic growth</v>
      </c>
      <c r="AE12" s="112" t="str">
        <f>IFERROR(INDEX(BA!$O$2:$O$961,MATCH($AB12,BA!$P$2:$P$961,0)),"")</f>
        <v xml:space="preserve">Enhanced opportunities for income generation </v>
      </c>
      <c r="AF12" s="112" t="str">
        <f>IFERROR(INDEX(BA!$N$2:$N$961,MATCH($AB12,BA!$P$2:$P$961,0)),"")</f>
        <v>8.5 By 2030, achieve full and productive employment and decent work for all women and men, including for young people and persons with disabilities, and equal pay for work of equal value</v>
      </c>
      <c r="AG12" s="112" t="str">
        <f>IFERROR(INDEX(BA!#REF!,MATCH($AB12,BA!$P$57:$P$547,0)),"")</f>
        <v/>
      </c>
      <c r="AH12" s="112" t="str">
        <f>IFERROR(INDEX(BA!$Q$57:$Q$547,MATCH($AB12,BA!$P$57:$P$547,0)),"")</f>
        <v/>
      </c>
      <c r="AI12" s="112" t="str">
        <f>IFERROR(INDEX(BA!$S$57:$S$547,MATCH($AB12,BA!$P$57:$P$547,0)),"")</f>
        <v/>
      </c>
      <c r="AJ12" s="112" t="str">
        <f>IFERROR(INDEX(BA!$T$57:$T$547,MATCH($AB12,BA!$P$57:$P$547,0)),"")</f>
        <v/>
      </c>
      <c r="AK12" s="112" t="str">
        <f>IFERROR(INDEX(BA!$U$57:$U$547,MATCH($AB12,BA!$P$57:$P$547,0)),"")</f>
        <v/>
      </c>
      <c r="AL12" s="112" t="str">
        <f>IFERROR(INDEX(BA!$V$57:$V$547,MATCH($AB12,BA!$P$57:$P$547,0)),"")</f>
        <v/>
      </c>
      <c r="AM12" s="112" t="str">
        <f>IFERROR(INDEX(BA!$W$57:$W$547,MATCH($AB12,BA!$P$57:$P$547,0)),"")</f>
        <v/>
      </c>
      <c r="AN12" s="112" t="str">
        <f>IFERROR(INDEX(BA!$R$57:$R$547,MATCH($AB12,BA!$P$57:$P$547,0)),"")</f>
        <v/>
      </c>
      <c r="AO12" s="112" t="str">
        <f>IFERROR(INDEX(BA!$Y$57:$Y$547,MATCH($AB12,BA!$P$57:$P$547,0)),"")</f>
        <v/>
      </c>
      <c r="AP12" s="119" t="str">
        <f>IFERROR(INDEX(BA!$Z$57:$Z$547,MATCH($AB12,BA!$P$57:$P$547,0)),"")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45" outlineLevel="1">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IF(ROWS(BA!$A$2:A12)&lt;=AB$1,INDEX(BA!$P$2:$P$961,_xlfn.AGGREGATE(15,3,(BA!$A$2:$A$961=Mapping!$AA$3)/(BA!$A$2:$A$961=Mapping!$AA$3)*ROW(BA!$A$2:$A$961)-ROWS(BA!$A$2),ROWS(BA!$A$2:A12))),"")</f>
        <v>Average time saving associated with cooking time and fuel collection</v>
      </c>
      <c r="AC13" s="112" t="str">
        <f>IFERROR(INDEX(BA!$L$2:$L$961,MATCH($AB13,BA!$P$2:$P$961,0)),"")</f>
        <v>Gender</v>
      </c>
      <c r="AD13" s="112" t="str">
        <f>IFERROR(INDEX(BA!$M$2:$M$961,MATCH($AB13,BA!$P$2:$P$961,0)),"")</f>
        <v xml:space="preserve">5. Gender equality </v>
      </c>
      <c r="AE13" s="112" t="str">
        <f>IFERROR(INDEX(BA!$O$2:$O$961,MATCH($AB13,BA!$P$2:$P$961,0)),"")</f>
        <v xml:space="preserve">Women empowerment and gender equality </v>
      </c>
      <c r="AF13" s="112"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IFERROR(INDEX(BA!#REF!,MATCH($AB13,BA!$P$57:$P$547,0)),"")</f>
        <v/>
      </c>
      <c r="AH13" s="112" t="str">
        <f>IFERROR(INDEX(BA!$Q$57:$Q$547,MATCH($AB13,BA!$P$57:$P$547,0)),"")</f>
        <v/>
      </c>
      <c r="AI13" s="112" t="str">
        <f>IFERROR(INDEX(BA!$S$57:$S$547,MATCH($AB13,BA!$P$57:$P$547,0)),"")</f>
        <v/>
      </c>
      <c r="AJ13" s="112" t="str">
        <f>IFERROR(INDEX(BA!$T$57:$T$547,MATCH($AB13,BA!$P$57:$P$547,0)),"")</f>
        <v/>
      </c>
      <c r="AK13" s="112" t="str">
        <f>IFERROR(INDEX(BA!$U$57:$U$547,MATCH($AB13,BA!$P$57:$P$547,0)),"")</f>
        <v/>
      </c>
      <c r="AL13" s="112" t="str">
        <f>IFERROR(INDEX(BA!$V$57:$V$547,MATCH($AB13,BA!$P$57:$P$547,0)),"")</f>
        <v/>
      </c>
      <c r="AM13" s="112" t="str">
        <f>IFERROR(INDEX(BA!$W$57:$W$547,MATCH($AB13,BA!$P$57:$P$547,0)),"")</f>
        <v/>
      </c>
      <c r="AN13" s="112" t="str">
        <f>IFERROR(INDEX(BA!$R$57:$R$547,MATCH($AB13,BA!$P$57:$P$547,0)),"")</f>
        <v/>
      </c>
      <c r="AO13" s="112" t="str">
        <f>IFERROR(INDEX(BA!$Y$57:$Y$547,MATCH($AB13,BA!$P$57:$P$547,0)),"")</f>
        <v/>
      </c>
      <c r="AP13" s="119" t="str">
        <f>IFERROR(INDEX(BA!$Z$57:$Z$547,MATCH($AB13,BA!$P$57:$P$547,0)),"")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22.5" outlineLevel="1">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IF(ROWS(BA!$A$2:A13)&lt;=AB$1,INDEX(BA!$P$2:$P$961,_xlfn.AGGREGATE(15,3,(BA!$A$2:$A$961=Mapping!$AA$3)/(BA!$A$2:$A$961=Mapping!$AA$3)*ROW(BA!$A$2:$A$961)-ROWS(BA!$A$2),ROWS(BA!$A$2:A13))),"")</f>
        <v>Total energy savings</v>
      </c>
      <c r="AC14" s="112" t="str">
        <f>IFERROR(INDEX(BA!$L$2:$L$961,MATCH($AB14,BA!$P$2:$P$961,0)),"")</f>
        <v>Energy generation, efficiency &amp; access</v>
      </c>
      <c r="AD14" s="112" t="str">
        <f>IFERROR(INDEX(BA!$M$2:$M$961,MATCH($AB14,BA!$P$2:$P$961,0)),"")</f>
        <v xml:space="preserve">7. Affordable and clean energy </v>
      </c>
      <c r="AE14" s="112" t="str">
        <f>IFERROR(INDEX(BA!$O$2:$O$961,MATCH($AB14,BA!$P$2:$P$961,0)),"")</f>
        <v xml:space="preserve">Energy efficiency improvement </v>
      </c>
      <c r="AF14" s="112" t="str">
        <f>IFERROR(INDEX(BA!$N$2:$N$961,MATCH($AB14,BA!$P$2:$P$961,0)),"")</f>
        <v>7.3 By 2030, double the global rate of improvement in energy efficiency</v>
      </c>
      <c r="AG14" s="112" t="str">
        <f>IFERROR(INDEX(BA!#REF!,MATCH($AB14,BA!$P$57:$P$547,0)),"")</f>
        <v/>
      </c>
      <c r="AH14" s="112" t="str">
        <f>IFERROR(INDEX(BA!$Q$57:$Q$547,MATCH($AB14,BA!$P$57:$P$547,0)),"")</f>
        <v/>
      </c>
      <c r="AI14" s="112" t="str">
        <f>IFERROR(INDEX(BA!$S$57:$S$547,MATCH($AB14,BA!$P$57:$P$547,0)),"")</f>
        <v/>
      </c>
      <c r="AJ14" s="112" t="str">
        <f>IFERROR(INDEX(BA!$T$57:$T$547,MATCH($AB14,BA!$P$57:$P$547,0)),"")</f>
        <v/>
      </c>
      <c r="AK14" s="112" t="str">
        <f>IFERROR(INDEX(BA!$U$57:$U$547,MATCH($AB14,BA!$P$57:$P$547,0)),"")</f>
        <v/>
      </c>
      <c r="AL14" s="112" t="str">
        <f>IFERROR(INDEX(BA!$V$57:$V$547,MATCH($AB14,BA!$P$57:$P$547,0)),"")</f>
        <v/>
      </c>
      <c r="AM14" s="112" t="str">
        <f>IFERROR(INDEX(BA!$W$57:$W$547,MATCH($AB14,BA!$P$57:$P$547,0)),"")</f>
        <v/>
      </c>
      <c r="AN14" s="112" t="str">
        <f>IFERROR(INDEX(BA!$R$57:$R$547,MATCH($AB14,BA!$P$57:$P$547,0)),"")</f>
        <v/>
      </c>
      <c r="AO14" s="112" t="str">
        <f>IFERROR(INDEX(BA!$Y$57:$Y$547,MATCH($AB14,BA!$P$57:$P$547,0)),"")</f>
        <v/>
      </c>
      <c r="AP14" s="119" t="str">
        <f>IFERROR(INDEX(BA!$Z$57:$Z$547,MATCH($AB14,BA!$P$57:$P$547,0)),"")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2.5" outlineLevel="1">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IF(ROWS(BA!$A$2:A14)&lt;=AB$1,INDEX(BA!$P$2:$P$961,_xlfn.AGGREGATE(15,3,(BA!$A$2:$A$961=Mapping!$AA$3)/(BA!$A$2:$A$961=Mapping!$AA$3)*ROW(BA!$A$2:$A$961)-ROWS(BA!$A$2),ROWS(BA!$A$2:A14))),"")</f>
        <v xml:space="preserve">Gender wage equity </v>
      </c>
      <c r="AC15" s="112" t="str">
        <f>IFERROR(INDEX(BA!$L$2:$L$961,MATCH($AB15,BA!$P$2:$P$961,0)),"")</f>
        <v>Gender</v>
      </c>
      <c r="AD15" s="112" t="str">
        <f>IFERROR(INDEX(BA!$M$2:$M$961,MATCH($AB15,BA!$P$2:$P$961,0)),"")</f>
        <v xml:space="preserve">5. Gender equality </v>
      </c>
      <c r="AE15" s="112" t="str">
        <f>IFERROR(INDEX(BA!$O$2:$O$961,MATCH($AB15,BA!$P$2:$P$961,0)),"")</f>
        <v xml:space="preserve">Women empowerment and gender equality </v>
      </c>
      <c r="AF15" s="112" t="str">
        <f>IFERROR(INDEX(BA!$N$2:$N$961,MATCH($AB15,BA!$P$2:$P$961,0)),"")</f>
        <v>5.1 End all forms of discrimination against all women and girls everywhere</v>
      </c>
      <c r="AG15" s="112" t="str">
        <f>IFERROR(INDEX(BA!#REF!,MATCH($AB15,BA!$P$57:$P$547,0)),"")</f>
        <v/>
      </c>
      <c r="AH15" s="112" t="str">
        <f>IFERROR(INDEX(BA!$Q$57:$Q$547,MATCH($AB15,BA!$P$57:$P$547,0)),"")</f>
        <v/>
      </c>
      <c r="AI15" s="112" t="str">
        <f>IFERROR(INDEX(BA!$S$57:$S$547,MATCH($AB15,BA!$P$57:$P$547,0)),"")</f>
        <v/>
      </c>
      <c r="AJ15" s="112" t="str">
        <f>IFERROR(INDEX(BA!$T$57:$T$547,MATCH($AB15,BA!$P$57:$P$547,0)),"")</f>
        <v/>
      </c>
      <c r="AK15" s="112" t="str">
        <f>IFERROR(INDEX(BA!$U$57:$U$547,MATCH($AB15,BA!$P$57:$P$547,0)),"")</f>
        <v/>
      </c>
      <c r="AL15" s="112" t="str">
        <f>IFERROR(INDEX(BA!$V$57:$V$547,MATCH($AB15,BA!$P$57:$P$547,0)),"")</f>
        <v/>
      </c>
      <c r="AM15" s="112" t="str">
        <f>IFERROR(INDEX(BA!$W$57:$W$547,MATCH($AB15,BA!$P$57:$P$547,0)),"")</f>
        <v/>
      </c>
      <c r="AN15" s="112" t="str">
        <f>IFERROR(INDEX(BA!$R$57:$R$547,MATCH($AB15,BA!$P$57:$P$547,0)),"")</f>
        <v/>
      </c>
      <c r="AO15" s="112" t="str">
        <f>IFERROR(INDEX(BA!$Y$57:$Y$547,MATCH($AB15,BA!$P$57:$P$547,0)),"")</f>
        <v/>
      </c>
      <c r="AP15" s="119" t="str">
        <f>IFERROR(INDEX(BA!$Z$57:$Z$547,MATCH($AB15,BA!$P$57:$P$547,0)),"")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33.75" outlineLevel="1">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IF(ROWS(BA!$A$2:A15)&lt;=AB$1,INDEX(BA!$P$2:$P$961,_xlfn.AGGREGATE(15,3,(BA!$A$2:$A$961=Mapping!$AA$3)/(BA!$A$2:$A$961=Mapping!$AA$3)*ROW(BA!$A$2:$A$961)-ROWS(BA!$A$2),ROWS(BA!$A$2:A15))),"")</f>
        <v>Number of women serving in managerial/ leadership /ownership role</v>
      </c>
      <c r="AC16" s="112" t="str">
        <f>IFERROR(INDEX(BA!$L$2:$L$961,MATCH($AB16,BA!$P$2:$P$961,0)),"")</f>
        <v>Gender</v>
      </c>
      <c r="AD16" s="112" t="str">
        <f>IFERROR(INDEX(BA!$M$2:$M$961,MATCH($AB16,BA!$P$2:$P$961,0)),"")</f>
        <v xml:space="preserve">5. Gender equality </v>
      </c>
      <c r="AE16" s="112" t="str">
        <f>IFERROR(INDEX(BA!$O$2:$O$961,MATCH($AB16,BA!$P$2:$P$961,0)),"")</f>
        <v xml:space="preserve">Women empowerment and gender equality </v>
      </c>
      <c r="AF16" s="112" t="str">
        <f>IFERROR(INDEX(BA!$N$2:$N$961,MATCH($AB16,BA!$P$2:$P$961,0)),"")</f>
        <v>5.5 Ensure women’s full and effective participation and equal opportunities for leadership at all levels of decision-making in political, economic and public life</v>
      </c>
      <c r="AG16" s="112" t="str">
        <f>IFERROR(INDEX(BA!#REF!,MATCH($AB16,BA!$P$57:$P$547,0)),"")</f>
        <v/>
      </c>
      <c r="AH16" s="112" t="str">
        <f>IFERROR(INDEX(BA!$Q$57:$Q$547,MATCH($AB16,BA!$P$57:$P$547,0)),"")</f>
        <v/>
      </c>
      <c r="AI16" s="112" t="str">
        <f>IFERROR(INDEX(BA!$S$57:$S$547,MATCH($AB16,BA!$P$57:$P$547,0)),"")</f>
        <v/>
      </c>
      <c r="AJ16" s="112" t="str">
        <f>IFERROR(INDEX(BA!$T$57:$T$547,MATCH($AB16,BA!$P$57:$P$547,0)),"")</f>
        <v/>
      </c>
      <c r="AK16" s="112" t="str">
        <f>IFERROR(INDEX(BA!$U$57:$U$547,MATCH($AB16,BA!$P$57:$P$547,0)),"")</f>
        <v/>
      </c>
      <c r="AL16" s="112" t="str">
        <f>IFERROR(INDEX(BA!$V$57:$V$547,MATCH($AB16,BA!$P$57:$P$547,0)),"")</f>
        <v/>
      </c>
      <c r="AM16" s="112" t="str">
        <f>IFERROR(INDEX(BA!$W$57:$W$547,MATCH($AB16,BA!$P$57:$P$547,0)),"")</f>
        <v/>
      </c>
      <c r="AN16" s="112" t="str">
        <f>IFERROR(INDEX(BA!$R$57:$R$547,MATCH($AB16,BA!$P$57:$P$547,0)),"")</f>
        <v/>
      </c>
      <c r="AO16" s="112" t="str">
        <f>IFERROR(INDEX(BA!$Y$57:$Y$547,MATCH($AB16,BA!$P$57:$P$547,0)),"")</f>
        <v/>
      </c>
      <c r="AP16" s="119" t="str">
        <f>IFERROR(INDEX(BA!$Z$57:$Z$547,MATCH($AB16,BA!$P$57:$P$547,0)),"")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3.75" outlineLevel="1">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IF(ROWS(BA!$A$2:A16)&lt;=AB$1,INDEX(BA!$P$2:$P$961,_xlfn.AGGREGATE(15,3,(BA!$A$2:$A$961=Mapping!$AA$3)/(BA!$A$2:$A$961=Mapping!$AA$3)*ROW(BA!$A$2:$A$961)-ROWS(BA!$A$2),ROWS(BA!$A$2:A16))),"")</f>
        <v>Number of employees provided skill development training</v>
      </c>
      <c r="AC17" s="112" t="str">
        <f>IFERROR(INDEX(BA!$L$2:$L$961,MATCH($AB17,BA!$P$2:$P$961,0)),"")</f>
        <v>Capacity building</v>
      </c>
      <c r="AD17" s="112" t="str">
        <f>IFERROR(INDEX(BA!$M$2:$M$961,MATCH($AB17,BA!$P$2:$P$961,0)),"")</f>
        <v>4. Quality education</v>
      </c>
      <c r="AE17" s="112" t="str">
        <f>IFERROR(INDEX(BA!$O$2:$O$961,MATCH($AB17,BA!$P$2:$P$961,0)),"")</f>
        <v xml:space="preserve">Skill development </v>
      </c>
      <c r="AF17" s="112" t="str">
        <f>IFERROR(INDEX(BA!$N$2:$N$961,MATCH($AB17,BA!$P$2:$P$961,0)),"")</f>
        <v>4.4 By 2030, substantially increase the number of youth and adults who have relevant skills, including technical and vocational skills, for employment, decent jobs and entrepreneurship</v>
      </c>
      <c r="AG17" s="112" t="str">
        <f>IFERROR(INDEX(BA!#REF!,MATCH($AB17,BA!$P$57:$P$547,0)),"")</f>
        <v/>
      </c>
      <c r="AH17" s="112" t="str">
        <f>IFERROR(INDEX(BA!$Q$57:$Q$547,MATCH($AB17,BA!$P$57:$P$547,0)),"")</f>
        <v/>
      </c>
      <c r="AI17" s="112" t="str">
        <f>IFERROR(INDEX(BA!$S$57:$S$547,MATCH($AB17,BA!$P$57:$P$547,0)),"")</f>
        <v/>
      </c>
      <c r="AJ17" s="112" t="str">
        <f>IFERROR(INDEX(BA!$T$57:$T$547,MATCH($AB17,BA!$P$57:$P$547,0)),"")</f>
        <v/>
      </c>
      <c r="AK17" s="112" t="str">
        <f>IFERROR(INDEX(BA!$U$57:$U$547,MATCH($AB17,BA!$P$57:$P$547,0)),"")</f>
        <v/>
      </c>
      <c r="AL17" s="112" t="str">
        <f>IFERROR(INDEX(BA!$V$57:$V$547,MATCH($AB17,BA!$P$57:$P$547,0)),"")</f>
        <v/>
      </c>
      <c r="AM17" s="112" t="str">
        <f>IFERROR(INDEX(BA!$W$57:$W$547,MATCH($AB17,BA!$P$57:$P$547,0)),"")</f>
        <v/>
      </c>
      <c r="AN17" s="112" t="str">
        <f>IFERROR(INDEX(BA!$R$57:$R$547,MATCH($AB17,BA!$P$57:$P$547,0)),"")</f>
        <v/>
      </c>
      <c r="AO17" s="112" t="str">
        <f>IFERROR(INDEX(BA!$Y$57:$Y$547,MATCH($AB17,BA!$P$57:$P$547,0)),"")</f>
        <v/>
      </c>
      <c r="AP17" s="119" t="str">
        <f>IFERROR(INDEX(BA!$Z$57:$Z$547,MATCH($AB17,BA!$P$57:$P$547,0)),"")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3.75" outlineLevel="1">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IF(ROWS(BA!$A$2:A17)&lt;=AB$1,INDEX(BA!$P$2:$P$961,_xlfn.AGGREGATE(15,3,(BA!$A$2:$A$961=Mapping!$AA$3)/(BA!$A$2:$A$961=Mapping!$AA$3)*ROW(BA!$A$2:$A$961)-ROWS(BA!$A$2),ROWS(BA!$A$2:A17))),"")</f>
        <v>Number of training hours provided for employees (full-time, part-time, or temporary), disaggregated per gender</v>
      </c>
      <c r="AC18" s="112" t="str">
        <f>IFERROR(INDEX(BA!$L$2:$L$961,MATCH($AB18,BA!$P$2:$P$961,0)),"")</f>
        <v>Capacity building</v>
      </c>
      <c r="AD18" s="112" t="str">
        <f>IFERROR(INDEX(BA!$M$2:$M$961,MATCH($AB18,BA!$P$2:$P$961,0)),"")</f>
        <v>4. Quality education</v>
      </c>
      <c r="AE18" s="112" t="str">
        <f>IFERROR(INDEX(BA!$O$2:$O$961,MATCH($AB18,BA!$P$2:$P$961,0)),"")</f>
        <v>Skill development</v>
      </c>
      <c r="AF18" s="112" t="str">
        <f>IFERROR(INDEX(BA!$N$2:$N$961,MATCH($AB18,BA!$P$2:$P$961,0)),"")</f>
        <v>4.4 By 2030, substantially increase the number of youth and adults who have relevant skills, including technical and vocational skills, for employment, decent jobs and entrepreneurship</v>
      </c>
      <c r="AG18" s="112" t="str">
        <f>IFERROR(INDEX(BA!#REF!,MATCH($AB18,BA!$P$57:$P$547,0)),"")</f>
        <v/>
      </c>
      <c r="AH18" s="112" t="str">
        <f>IFERROR(INDEX(BA!$Q$57:$Q$547,MATCH($AB18,BA!$P$57:$P$547,0)),"")</f>
        <v/>
      </c>
      <c r="AI18" s="112" t="str">
        <f>IFERROR(INDEX(BA!$S$57:$S$547,MATCH($AB18,BA!$P$57:$P$547,0)),"")</f>
        <v/>
      </c>
      <c r="AJ18" s="112" t="str">
        <f>IFERROR(INDEX(BA!$T$57:$T$547,MATCH($AB18,BA!$P$57:$P$547,0)),"")</f>
        <v/>
      </c>
      <c r="AK18" s="112" t="str">
        <f>IFERROR(INDEX(BA!$U$57:$U$547,MATCH($AB18,BA!$P$57:$P$547,0)),"")</f>
        <v/>
      </c>
      <c r="AL18" s="112" t="str">
        <f>IFERROR(INDEX(BA!$V$57:$V$547,MATCH($AB18,BA!$P$57:$P$547,0)),"")</f>
        <v/>
      </c>
      <c r="AM18" s="112" t="str">
        <f>IFERROR(INDEX(BA!$W$57:$W$547,MATCH($AB18,BA!$P$57:$P$547,0)),"")</f>
        <v/>
      </c>
      <c r="AN18" s="112" t="str">
        <f>IFERROR(INDEX(BA!$R$57:$R$547,MATCH($AB18,BA!$P$57:$P$547,0)),"")</f>
        <v/>
      </c>
      <c r="AO18" s="112" t="str">
        <f>IFERROR(INDEX(BA!$Y$57:$Y$547,MATCH($AB18,BA!$P$57:$P$547,0)),"")</f>
        <v/>
      </c>
      <c r="AP18" s="119" t="str">
        <f>IFERROR(INDEX(BA!$Z$57:$Z$547,MATCH($AB18,BA!$P$57:$P$547,0)),"")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12" t="str">
        <f>IFERROR(INDEX(BA!$L$2:$L$961,MATCH($AB19,BA!$P$2:$P$961,0)),"")</f>
        <v>Access to basic services</v>
      </c>
      <c r="AD19" s="112" t="str">
        <f>IFERROR(INDEX(BA!$M$2:$M$961,MATCH($AB19,BA!$P$2:$P$961,0)),"")</f>
        <v>1. No poverty</v>
      </c>
      <c r="AE19" s="112" t="str">
        <f>IFERROR(INDEX(BA!$O$2:$O$961,MATCH($AB19,BA!$P$2:$P$961,0)),"")</f>
        <v>Eradicate poverty</v>
      </c>
      <c r="AF19" s="112" t="str">
        <f>IFERROR(INDEX(BA!$N$2:$N$961,MATCH($AB19,BA!$P$2:$P$961,0)),"")</f>
        <v>1.1 By 2030, eradicate extreme poverty for all people everywhere, currently measured as people living on less than $1.25 a day</v>
      </c>
      <c r="AG19" s="112" t="str">
        <f>IFERROR(INDEX(BA!#REF!,MATCH($AB19,BA!$P$57:$P$547,0)),"")</f>
        <v/>
      </c>
      <c r="AH19" s="112" t="str">
        <f>IFERROR(INDEX(BA!$Q$57:$Q$547,MATCH($AB19,BA!$P$57:$P$547,0)),"")</f>
        <v>Refer to E-handbook on SDG indic https://unstats.un.org/wiki/display/SDGeHandbook/Goal+1</v>
      </c>
      <c r="AI19" s="112" t="str">
        <f>IFERROR(INDEX(BA!$S$57:$S$547,MATCH($AB19,BA!$P$57:$P$547,0)),"")</f>
        <v xml:space="preserve"> </v>
      </c>
      <c r="AJ19" s="112" t="str">
        <f>IFERROR(INDEX(BA!$T$57:$T$547,MATCH($AB19,BA!$P$57:$P$547,0)),"")</f>
        <v xml:space="preserve"> </v>
      </c>
      <c r="AK19" s="112" t="str">
        <f>IFERROR(INDEX(BA!$U$57:$U$547,MATCH($AB19,BA!$P$57:$P$547,0)),"")</f>
        <v xml:space="preserve"> </v>
      </c>
      <c r="AL19" s="112" t="str">
        <f>IFERROR(INDEX(BA!$V$57:$V$547,MATCH($AB19,BA!$P$57:$P$547,0)),"")</f>
        <v xml:space="preserve"> </v>
      </c>
      <c r="AM19" s="112" t="str">
        <f>IFERROR(INDEX(BA!$W$57:$W$547,MATCH($AB19,BA!$P$57:$P$547,0)),"")</f>
        <v xml:space="preserve"> </v>
      </c>
      <c r="AN19" s="112" t="str">
        <f>IFERROR(INDEX(BA!$R$57:$R$547,MATCH($AB19,BA!$P$57:$P$547,0)),"")</f>
        <v xml:space="preserve"> </v>
      </c>
      <c r="AO19" s="112">
        <f>IFERROR(INDEX(BA!$Y$57:$Y$547,MATCH($AB19,BA!$P$57:$P$547,0)),"")</f>
        <v>0</v>
      </c>
      <c r="AP19" s="119">
        <f>IFERROR(INDEX(BA!$Z$57:$Z$547,MATCH($AB19,BA!$P$57:$P$547,0)),"")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IF(ROWS(BA!$A$2:A19)&lt;=AB$1,INDEX(BA!$P$2:$P$961,_xlfn.AGGREGATE(15,3,(BA!$A$2:$A$961=Mapping!$AA$3)/(BA!$A$2:$A$961=Mapping!$AA$3)*ROW(BA!$A$2:$A$961)-ROWS(BA!$A$2),ROWS(BA!$A$2:A19))),"")</f>
        <v>1.2.1 Proportion of population living below the national poverty line, by sex and age</v>
      </c>
      <c r="AC20" s="112" t="str">
        <f>IFERROR(INDEX(BA!$L$2:$L$961,MATCH($AB20,BA!$P$2:$P$961,0)),"")</f>
        <v>Access to basic services</v>
      </c>
      <c r="AD20" s="112" t="str">
        <f>IFERROR(INDEX(BA!$M$2:$M$961,MATCH($AB20,BA!$P$2:$P$961,0)),"")</f>
        <v>1. No poverty</v>
      </c>
      <c r="AE20" s="112" t="str">
        <f>IFERROR(INDEX(BA!$O$2:$O$961,MATCH($AB20,BA!$P$2:$P$961,0)),"")</f>
        <v>Eradicate poverty</v>
      </c>
      <c r="AF20" s="112" t="str">
        <f>IFERROR(INDEX(BA!$N$2:$N$961,MATCH($AB20,BA!$P$2:$P$961,0)),"")</f>
        <v>1.2 By 2030, reduce at least by half the proportion of men, women and children of all ages living in poverty in all its dimensions according to national definitions</v>
      </c>
      <c r="AG20" s="112" t="str">
        <f>IFERROR(INDEX(BA!#REF!,MATCH($AB20,BA!$P$57:$P$547,0)),"")</f>
        <v/>
      </c>
      <c r="AH20" s="112" t="str">
        <f>IFERROR(INDEX(BA!$Q$57:$Q$547,MATCH($AB20,BA!$P$57:$P$547,0)),"")</f>
        <v>Refer to E-handbook on SDG indic https://unstats.un.org/wiki/display/SDGeHandbook/Goal+1</v>
      </c>
      <c r="AI20" s="112" t="str">
        <f>IFERROR(INDEX(BA!$S$57:$S$547,MATCH($AB20,BA!$P$57:$P$547,0)),"")</f>
        <v xml:space="preserve"> </v>
      </c>
      <c r="AJ20" s="112" t="str">
        <f>IFERROR(INDEX(BA!$T$57:$T$547,MATCH($AB20,BA!$P$57:$P$547,0)),"")</f>
        <v xml:space="preserve"> </v>
      </c>
      <c r="AK20" s="112" t="str">
        <f>IFERROR(INDEX(BA!$U$57:$U$547,MATCH($AB20,BA!$P$57:$P$547,0)),"")</f>
        <v xml:space="preserve"> </v>
      </c>
      <c r="AL20" s="112" t="str">
        <f>IFERROR(INDEX(BA!$V$57:$V$547,MATCH($AB20,BA!$P$57:$P$547,0)),"")</f>
        <v xml:space="preserve"> </v>
      </c>
      <c r="AM20" s="112" t="str">
        <f>IFERROR(INDEX(BA!$W$57:$W$547,MATCH($AB20,BA!$P$57:$P$547,0)),"")</f>
        <v xml:space="preserve"> </v>
      </c>
      <c r="AN20" s="112" t="str">
        <f>IFERROR(INDEX(BA!$R$57:$R$547,MATCH($AB20,BA!$P$57:$P$547,0)),"")</f>
        <v xml:space="preserve"> </v>
      </c>
      <c r="AO20" s="112" t="str">
        <f>IFERROR(INDEX(BA!$Y$57:$Y$547,MATCH($AB20,BA!$P$57:$P$547,0)),"")</f>
        <v xml:space="preserve"> </v>
      </c>
      <c r="AP20" s="119" t="str">
        <f>IFERROR(INDEX(BA!$Z$57:$Z$547,MATCH($AB20,BA!$P$57:$P$547,0)),"")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IF(ROWS(BA!$A$2:A20)&lt;=AB$1,INDEX(BA!$P$2:$P$961,_xlfn.AGGREGATE(15,3,(BA!$A$2:$A$961=Mapping!$AA$3)/(BA!$A$2:$A$961=Mapping!$AA$3)*ROW(BA!$A$2:$A$961)-ROWS(BA!$A$2),ROWS(BA!$A$2:A20))),"")</f>
        <v>5.5.2 Proportion of women in managerial positions</v>
      </c>
      <c r="AC21" s="112" t="str">
        <f>IFERROR(INDEX(BA!$L$2:$L$961,MATCH($AB21,BA!$P$2:$P$961,0)),"")</f>
        <v>Gender</v>
      </c>
      <c r="AD21" s="112" t="str">
        <f>IFERROR(INDEX(BA!$M$2:$M$961,MATCH($AB21,BA!$P$2:$P$961,0)),"")</f>
        <v xml:space="preserve">5. Gender equality </v>
      </c>
      <c r="AE21" s="112" t="str">
        <f>IFERROR(INDEX(BA!$O$2:$O$961,MATCH($AB21,BA!$P$2:$P$961,0)),"")</f>
        <v xml:space="preserve">Women empowerment and gender equality </v>
      </c>
      <c r="AF21" s="112" t="str">
        <f>IFERROR(INDEX(BA!$N$2:$N$961,MATCH($AB21,BA!$P$2:$P$961,0)),"")</f>
        <v>5.5 Ensure women’s full and effective participation and equal opportunities for leadership at all levels of decision-making in political, economic and public life</v>
      </c>
      <c r="AG21" s="112" t="str">
        <f>IFERROR(INDEX(BA!#REF!,MATCH($AB21,BA!$P$57:$P$547,0)),"")</f>
        <v/>
      </c>
      <c r="AH21" s="112"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IFERROR(INDEX(BA!$S$57:$S$547,MATCH($AB21,BA!$P$57:$P$547,0)),"")</f>
        <v>%</v>
      </c>
      <c r="AJ21" s="112" t="str">
        <f>IFERROR(INDEX(BA!$T$57:$T$547,MATCH($AB21,BA!$P$57:$P$547,0)),"")</f>
        <v xml:space="preserve">Project activity </v>
      </c>
      <c r="AK21" s="112" t="str">
        <f>IFERROR(INDEX(BA!$U$57:$U$547,MATCH($AB21,BA!$P$57:$P$547,0)),"")</f>
        <v>head count</v>
      </c>
      <c r="AL21" s="112" t="str">
        <f>IFERROR(INDEX(BA!$V$57:$V$547,MATCH($AB21,BA!$P$57:$P$547,0)),"")</f>
        <v>Annual</v>
      </c>
      <c r="AM21" s="112" t="str">
        <f>IFERROR(INDEX(BA!$W$57:$W$547,MATCH($AB21,BA!$P$57:$P$547,0)),"")</f>
        <v>Refer to indicator 5.5.2 &lt;https://unstats.un.org/sdgs/metadata/&gt;</v>
      </c>
      <c r="AN21" s="112" t="str">
        <f>IFERROR(INDEX(BA!$R$57:$R$547,MATCH($AB21,BA!$P$57:$P$547,0)),"")</f>
        <v>Refer to indicator 5.5.2 &lt;https://unstats.un.org/sdgs/metadata/&gt;</v>
      </c>
      <c r="AO21" s="112" t="str">
        <f>IFERROR(INDEX(BA!$Y$57:$Y$547,MATCH($AB21,BA!$P$57:$P$547,0)),"")</f>
        <v>Refer to indicator 5.5.2 &lt;https://unstats.un.org/sdgs/metadata/&gt;</v>
      </c>
      <c r="AP21" s="119">
        <f>IFERROR(INDEX(BA!$Z$57:$Z$547,MATCH($AB21,BA!$P$57:$P$547,0)),"")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5.1" customHeight="1" outlineLevel="1">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IF(ROWS(BA!$A$2:A21)&lt;=AB$1,INDEX(BA!$P$2:$P$961,_xlfn.AGGREGATE(15,3,(BA!$A$2:$A$961=Mapping!$AA$3)/(BA!$A$2:$A$961=Mapping!$AA$3)*ROW(BA!$A$2:$A$961)-ROWS(BA!$A$2),ROWS(BA!$A$2:A21))),"")</f>
        <v>7.1.1 Proportion of population with access to electricity</v>
      </c>
      <c r="AC22" s="112" t="str">
        <f>IFERROR(INDEX(BA!$L$2:$L$961,MATCH($AB22,BA!$P$2:$P$961,0)),"")</f>
        <v>Access to basic services</v>
      </c>
      <c r="AD22" s="112" t="str">
        <f>IFERROR(INDEX(BA!$M$2:$M$961,MATCH($AB22,BA!$P$2:$P$961,0)),"")</f>
        <v xml:space="preserve">7. Affordable and clean energy </v>
      </c>
      <c r="AE22" s="112" t="str">
        <f>IFERROR(INDEX(BA!$O$2:$O$961,MATCH($AB22,BA!$P$2:$P$961,0)),"")</f>
        <v xml:space="preserve">Increased access to electricity </v>
      </c>
      <c r="AF22" s="112" t="str">
        <f>IFERROR(INDEX(BA!$N$2:$N$961,MATCH($AB22,BA!$P$2:$P$961,0)),"")</f>
        <v>7.1 By 2030, ensure universal access to affordable, reliable and modern energy services</v>
      </c>
      <c r="AG22" s="119" t="str">
        <f>IFERROR(INDEX(BA!#REF!,MATCH($AB22,BA!$P$57:$P$547,0)),"")</f>
        <v/>
      </c>
      <c r="AH22" s="119" t="str">
        <f>IFERROR(INDEX(BA!$Q$57:$Q$547,MATCH($AB22,BA!$P$57:$P$547,0)),"")</f>
        <v>Refers to the proportion of population with access to electricity. This is expressed in percentage figures and is disaggregated by total, urban and rural access rates per country</v>
      </c>
      <c r="AI22" s="119" t="str">
        <f>IFERROR(INDEX(BA!$S$57:$S$547,MATCH($AB22,BA!$P$57:$P$547,0)),"")</f>
        <v>%</v>
      </c>
      <c r="AJ22" s="119" t="str">
        <f>IFERROR(INDEX(BA!$T$57:$T$547,MATCH($AB22,BA!$P$57:$P$547,0)),"")</f>
        <v>Project activity or national studies, where available</v>
      </c>
      <c r="AK22" s="119" t="str">
        <f>IFERROR(INDEX(BA!$U$57:$U$547,MATCH($AB22,BA!$P$57:$P$547,0)),"")</f>
        <v>Household surveys</v>
      </c>
      <c r="AL22" s="119" t="str">
        <f>IFERROR(INDEX(BA!$V$57:$V$547,MATCH($AB22,BA!$P$57:$P$547,0)),"")</f>
        <v>Annual</v>
      </c>
      <c r="AM22" s="119"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IFERROR(INDEX(BA!$Y$57:$Y$547,MATCH($AB22,BA!$P$57:$P$547,0)),"")</f>
        <v>0</v>
      </c>
      <c r="AP22" s="119">
        <f>IFERROR(INDEX(BA!$Z$57:$Z$547,MATCH($AB22,BA!$P$57:$P$547,0)),"")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81.25" outlineLevel="1">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IF(ROWS(BA!$A$2:A22)&lt;=AB$1,INDEX(BA!$P$2:$P$961,_xlfn.AGGREGATE(15,3,(BA!$A$2:$A$961=Mapping!$AA$3)/(BA!$A$2:$A$961=Mapping!$AA$3)*ROW(BA!$A$2:$A$961)-ROWS(BA!$A$2),ROWS(BA!$A$2:A22))),"")</f>
        <v>8.5.1 Average hourly earnings of employees, by sex, age, occupation and persons with disabilities</v>
      </c>
      <c r="AC23" s="119" t="str">
        <f>IFERROR(INDEX(BA!$L$2:$L$961,MATCH($AB23,BA!$P$2:$P$961,0)),"")</f>
        <v>Employment</v>
      </c>
      <c r="AD23" s="119" t="str">
        <f>IFERROR(INDEX(BA!$M$2:$M$961,MATCH($AB23,BA!$P$2:$P$961,0)),"")</f>
        <v>8. Decent work and economic growth</v>
      </c>
      <c r="AE23" s="119" t="str">
        <f>IFERROR(INDEX(BA!$O$2:$O$961,MATCH($AB23,BA!$P$2:$P$961,0)),"")</f>
        <v>Increased employment opportunities</v>
      </c>
      <c r="AF23" s="119" t="str">
        <f>IFERROR(INDEX(BA!$N$2:$N$961,MATCH($AB23,BA!$P$2:$P$961,0)),"")</f>
        <v>8.5 By 2030, achieve full and productive employment and decent work for all women and men, including for young people and persons with disabilities, and equal pay for work of equal value</v>
      </c>
      <c r="AG23" s="119" t="str">
        <f>IFERROR(INDEX(BA!#REF!,MATCH($AB23,BA!$P$57:$P$547,0)),"")</f>
        <v/>
      </c>
      <c r="AH23" s="119" t="str">
        <f>IFERROR(INDEX(BA!$Q$57:$Q$547,MATCH($AB23,BA!$P$57:$P$547,0)),"")</f>
        <v xml:space="preserve">This indicator provides information on the mean hourly earnings from paid employment of employees by sex, occupation, age and disability status. </v>
      </c>
      <c r="AI23" s="119">
        <f>IFERROR(INDEX(BA!$S$57:$S$547,MATCH($AB23,BA!$P$57:$P$547,0)),"")</f>
        <v>0</v>
      </c>
      <c r="AJ23" s="119">
        <f>IFERROR(INDEX(BA!$T$57:$T$547,MATCH($AB23,BA!$P$57:$P$547,0)),"")</f>
        <v>0</v>
      </c>
      <c r="AK23" s="119">
        <f>IFERROR(INDEX(BA!$U$57:$U$547,MATCH($AB23,BA!$P$57:$P$547,0)),"")</f>
        <v>0</v>
      </c>
      <c r="AL23" s="119">
        <f>IFERROR(INDEX(BA!$V$57:$V$547,MATCH($AB23,BA!$P$57:$P$547,0)),"")</f>
        <v>0</v>
      </c>
      <c r="AM23" s="119">
        <f>IFERROR(INDEX(BA!$W$57:$W$547,MATCH($AB23,BA!$P$57:$P$547,0)),"")</f>
        <v>0</v>
      </c>
      <c r="AN23" s="119" t="str">
        <f>IFERROR(INDEX(BA!$R$57:$R$547,MATCH($AB23,BA!$P$57:$P$547,0)),"")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IFERROR(INDEX(BA!$Y$57:$Y$547,MATCH($AB23,BA!$P$57:$P$547,0)),"")</f>
        <v>0</v>
      </c>
      <c r="AP23" s="119">
        <f>IFERROR(INDEX(BA!$Z$57:$Z$547,MATCH($AB23,BA!$P$57:$P$547,0)),"")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outlineLevel="1">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IF(ROWS(BA!$A$2:A23)&lt;=AB$1,INDEX(BA!$P$2:$P$961,_xlfn.AGGREGATE(15,3,(BA!$A$2:$A$961=Mapping!$AA$3)/(BA!$A$2:$A$961=Mapping!$AA$3)*ROW(BA!$A$2:$A$961)-ROWS(BA!$A$2),ROWS(BA!$A$2:A23))),"")</f>
        <v>12.2.1 Material footprint, material footprint per capita, and material footprint per GDP</v>
      </c>
      <c r="AC24" s="119">
        <f>IFERROR(INDEX(BA!$L$2:$L$961,MATCH($AB24,BA!$P$2:$P$961,0)),"")</f>
        <v>0</v>
      </c>
      <c r="AD24" s="119" t="str">
        <f>IFERROR(INDEX(BA!$M$2:$M$961,MATCH($AB24,BA!$P$2:$P$961,0)),"")</f>
        <v xml:space="preserve">12. Responsible consumption and production </v>
      </c>
      <c r="AE24" s="119">
        <f>IFERROR(INDEX(BA!$O$2:$O$961,MATCH($AB24,BA!$P$2:$P$961,0)),"")</f>
        <v>0</v>
      </c>
      <c r="AF24" s="119" t="str">
        <f>IFERROR(INDEX(BA!$N$2:$N$961,MATCH($AB24,BA!$P$2:$P$961,0)),"")</f>
        <v>12.2 By 2030, achieve the sustainable management and efficient use of natural resources</v>
      </c>
      <c r="AG24" s="119" t="str">
        <f>IFERROR(INDEX(BA!#REF!,MATCH($AB24,BA!$P$57:$P$547,0)),"")</f>
        <v/>
      </c>
      <c r="AH24" s="119" t="str">
        <f>IFERROR(INDEX(BA!$Q$57:$Q$547,MATCH($AB24,BA!$P$57:$P$547,0)),"")</f>
        <v>NA</v>
      </c>
      <c r="AI24" s="119" t="str">
        <f>IFERROR(INDEX(BA!$S$57:$S$547,MATCH($AB24,BA!$P$57:$P$547,0)),"")</f>
        <v>NA</v>
      </c>
      <c r="AJ24" s="119" t="str">
        <f>IFERROR(INDEX(BA!$T$57:$T$547,MATCH($AB24,BA!$P$57:$P$547,0)),"")</f>
        <v>NA</v>
      </c>
      <c r="AK24" s="119" t="str">
        <f>IFERROR(INDEX(BA!$U$57:$U$547,MATCH($AB24,BA!$P$57:$P$547,0)),"")</f>
        <v>NA</v>
      </c>
      <c r="AL24" s="119" t="str">
        <f>IFERROR(INDEX(BA!$V$57:$V$547,MATCH($AB24,BA!$P$57:$P$547,0)),"")</f>
        <v>NA</v>
      </c>
      <c r="AM24" s="119" t="str">
        <f>IFERROR(INDEX(BA!$W$57:$W$547,MATCH($AB24,BA!$P$57:$P$547,0)),"")</f>
        <v>NA</v>
      </c>
      <c r="AN24" s="119" t="str">
        <f>IFERROR(INDEX(BA!$R$57:$R$547,MATCH($AB24,BA!$P$57:$P$547,0)),"")</f>
        <v>NA</v>
      </c>
      <c r="AO24" s="119">
        <f>IFERROR(INDEX(BA!$Y$57:$Y$547,MATCH($AB24,BA!$P$57:$P$547,0)),"")</f>
        <v>0</v>
      </c>
      <c r="AP24" s="119">
        <f>IFERROR(INDEX(BA!$Z$57:$Z$547,MATCH($AB24,BA!$P$57:$P$547,0)),"")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outlineLevel="1">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IF(ROWS(BA!$A$2:A24)&lt;=AB$1,INDEX(BA!$P$2:$P$961,_xlfn.AGGREGATE(15,3,(BA!$A$2:$A$961=Mapping!$AA$3)/(BA!$A$2:$A$961=Mapping!$AA$3)*ROW(BA!$A$2:$A$961)-ROWS(BA!$A$2),ROWS(BA!$A$2:A24))),"")</f>
        <v>12.a.1 Installed renewable energy-generating capacity in developing countries (in watts per capita)</v>
      </c>
      <c r="AC25" s="119">
        <f>IFERROR(INDEX(BA!$L$2:$L$961,MATCH($AB25,BA!$P$2:$P$961,0)),"")</f>
        <v>0</v>
      </c>
      <c r="AD25" s="119" t="str">
        <f>IFERROR(INDEX(BA!$M$2:$M$961,MATCH($AB25,BA!$P$2:$P$961,0)),"")</f>
        <v xml:space="preserve">12. Responsible consumption and production </v>
      </c>
      <c r="AE25" s="119">
        <f>IFERROR(INDEX(BA!$O$2:$O$961,MATCH($AB25,BA!$P$2:$P$961,0)),"")</f>
        <v>0</v>
      </c>
      <c r="AF25" s="119" t="str">
        <f>IFERROR(INDEX(BA!$N$2:$N$961,MATCH($AB25,BA!$P$2:$P$961,0)),"")</f>
        <v>12.a Support developing countries to strengthen their scientific and technological capacity to move towards more sustainable patterns of consumption and production</v>
      </c>
      <c r="AG25" s="119" t="str">
        <f>IFERROR(INDEX(BA!#REF!,MATCH($AB25,BA!$P$57:$P$547,0)),"")</f>
        <v/>
      </c>
      <c r="AH25" s="119">
        <f>IFERROR(INDEX(BA!$Q$57:$Q$547,MATCH($AB25,BA!$P$57:$P$547,0)),"")</f>
        <v>0</v>
      </c>
      <c r="AI25" s="119">
        <f>IFERROR(INDEX(BA!$S$57:$S$547,MATCH($AB25,BA!$P$57:$P$547,0)),"")</f>
        <v>0</v>
      </c>
      <c r="AJ25" s="119">
        <f>IFERROR(INDEX(BA!$T$57:$T$547,MATCH($AB25,BA!$P$57:$P$547,0)),"")</f>
        <v>0</v>
      </c>
      <c r="AK25" s="119">
        <f>IFERROR(INDEX(BA!$U$57:$U$547,MATCH($AB25,BA!$P$57:$P$547,0)),"")</f>
        <v>0</v>
      </c>
      <c r="AL25" s="119">
        <f>IFERROR(INDEX(BA!$V$57:$V$547,MATCH($AB25,BA!$P$57:$P$547,0)),"")</f>
        <v>0</v>
      </c>
      <c r="AM25" s="119">
        <f>IFERROR(INDEX(BA!$W$57:$W$547,MATCH($AB25,BA!$P$57:$P$547,0)),"")</f>
        <v>0</v>
      </c>
      <c r="AN25" s="119">
        <f>IFERROR(INDEX(BA!$R$57:$R$547,MATCH($AB25,BA!$P$57:$P$547,0)),"")</f>
        <v>0</v>
      </c>
      <c r="AO25" s="119">
        <f>IFERROR(INDEX(BA!$Y$57:$Y$547,MATCH($AB25,BA!$P$57:$P$547,0)),"")</f>
        <v>0</v>
      </c>
      <c r="AP25" s="119">
        <f>IFERROR(INDEX(BA!$Z$57:$Z$547,MATCH($AB25,BA!$P$57:$P$547,0)),"")</f>
        <v>0</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outlineLevel="1">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IF(ROWS(BA!$A$2:A25)&lt;=AB$1,INDEX(BA!$P$2:$P$961,_xlfn.AGGREGATE(15,3,(BA!$A$2:$A$961=Mapping!$AA$3)/(BA!$A$2:$A$961=Mapping!$AA$3)*ROW(BA!$A$2:$A$961)-ROWS(BA!$A$2),ROWS(BA!$A$2:A25))),"")</f>
        <v>Number of unique households (HHs) that received on grid renewable, sustainable energy services during the reporting period</v>
      </c>
      <c r="AC26" s="119" t="str">
        <f>IFERROR(INDEX(BA!$L$2:$L$961,MATCH($AB26,BA!$P$2:$P$961,0)),"")</f>
        <v>Energy generation, efficiency &amp; access</v>
      </c>
      <c r="AD26" s="119" t="str">
        <f>IFERROR(INDEX(BA!$M$2:$M$961,MATCH($AB26,BA!$P$2:$P$961,0)),"")</f>
        <v xml:space="preserve">11. Sustainable cities and communities </v>
      </c>
      <c r="AE26" s="119" t="str">
        <f>IFERROR(INDEX(BA!$O$2:$O$961,MATCH($AB26,BA!$P$2:$P$961,0)),"")</f>
        <v>Access to clean energy</v>
      </c>
      <c r="AF26" s="119" t="str">
        <f>IFERROR(INDEX(BA!$N$2:$N$961,MATCH($AB26,BA!$P$2:$P$961,0)),"")</f>
        <v>11.1 By 2030, ensure access for all to adequate, safe and affordable housing and basic services and upgrade slums</v>
      </c>
      <c r="AG26" s="119" t="str">
        <f>IFERROR(INDEX(BA!#REF!,MATCH($AB26,BA!$P$57:$P$547,0)),"")</f>
        <v/>
      </c>
      <c r="AH26" s="119">
        <f>IFERROR(INDEX(BA!$Q$57:$Q$547,MATCH($AB26,BA!$P$57:$P$547,0)),"")</f>
        <v>0</v>
      </c>
      <c r="AI26" s="119" t="str">
        <f>IFERROR(INDEX(BA!$S$57:$S$547,MATCH($AB26,BA!$P$57:$P$547,0)),"")</f>
        <v>Number of households</v>
      </c>
      <c r="AJ26" s="119" t="str">
        <f>IFERROR(INDEX(BA!$T$57:$T$547,MATCH($AB26,BA!$P$57:$P$547,0)),"")</f>
        <v xml:space="preserve">Project activity </v>
      </c>
      <c r="AK26" s="119" t="str">
        <f>IFERROR(INDEX(BA!$U$57:$U$547,MATCH($AB26,BA!$P$57:$P$547,0)),"")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6" s="119" t="str">
        <f>IFERROR(INDEX(BA!$V$57:$V$547,MATCH($AB26,BA!$P$57:$P$547,0)),"")</f>
        <v>Annual</v>
      </c>
      <c r="AM26" s="119" t="str">
        <f>IFERROR(INDEX(BA!$W$57:$W$547,MATCH($AB26,BA!$P$57:$P$547,0)),"")</f>
        <v>NA</v>
      </c>
      <c r="AN26" s="119" t="str">
        <f>IFERROR(INDEX(BA!$R$57:$R$547,MATCH($AB26,BA!$P$57:$P$547,0)),"")</f>
        <v>Calculation method key:
HH(RE) = no of unique HHs receiving on grid renewable, sustainable energy that was introduced by the project; source (s)
kWh = number of kilowatt hours generated 
μC = conservative average household energy consumption</v>
      </c>
      <c r="AO26" s="119" t="str">
        <f>IFERROR(INDEX(BA!$Y$57:$Y$547,MATCH($AB26,BA!$P$57:$P$547,0)),"")</f>
        <v>NA</v>
      </c>
      <c r="AP26" s="119">
        <f>IFERROR(INDEX(BA!$Z$57:$Z$547,MATCH($AB26,BA!$P$57:$P$547,0)),"")</f>
        <v>0</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outlineLevel="1">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IF(ROWS(BA!$A$2:A26)&lt;=AB$1,INDEX(BA!$P$2:$P$961,_xlfn.AGGREGATE(15,3,(BA!$A$2:$A$961=Mapping!$AA$3)/(BA!$A$2:$A$961=Mapping!$AA$3)*ROW(BA!$A$2:$A$961)-ROWS(BA!$A$2),ROWS(BA!$A$2:A26))),"")</f>
        <v>Number of unique households (HHs) that received off grid renewable, sustainable energy services during the reporting period</v>
      </c>
      <c r="AC27" s="119" t="str">
        <f>IFERROR(INDEX(BA!$L$2:$L$961,MATCH($AB27,BA!$P$2:$P$961,0)),"")</f>
        <v>Energy generation, efficiency &amp; access</v>
      </c>
      <c r="AD27" s="119" t="str">
        <f>IFERROR(INDEX(BA!$M$2:$M$961,MATCH($AB27,BA!$P$2:$P$961,0)),"")</f>
        <v xml:space="preserve">11. Sustainable cities and communities </v>
      </c>
      <c r="AE27" s="119" t="str">
        <f>IFERROR(INDEX(BA!$O$2:$O$961,MATCH($AB27,BA!$P$2:$P$961,0)),"")</f>
        <v>Access to clean energy</v>
      </c>
      <c r="AF27" s="119" t="str">
        <f>IFERROR(INDEX(BA!$N$2:$N$961,MATCH($AB27,BA!$P$2:$P$961,0)),"")</f>
        <v>11.1 By 2030, ensure access for all to adequate, safe and affordable housing and basic services and upgrade slums</v>
      </c>
      <c r="AG27" s="119" t="str">
        <f>IFERROR(INDEX(BA!#REF!,MATCH($AB27,BA!$P$57:$P$547,0)),"")</f>
        <v/>
      </c>
      <c r="AH27" s="119">
        <f>IFERROR(INDEX(BA!$Q$57:$Q$547,MATCH($AB27,BA!$P$57:$P$547,0)),"")</f>
        <v>0</v>
      </c>
      <c r="AI27" s="119" t="str">
        <f>IFERROR(INDEX(BA!$S$57:$S$547,MATCH($AB27,BA!$P$57:$P$547,0)),"")</f>
        <v>Number of households</v>
      </c>
      <c r="AJ27" s="119" t="str">
        <f>IFERROR(INDEX(BA!$T$57:$T$547,MATCH($AB27,BA!$P$57:$P$547,0)),"")</f>
        <v>Project activity</v>
      </c>
      <c r="AK27" s="119" t="str">
        <f>IFERROR(INDEX(BA!$U$57:$U$547,MATCH($AB27,BA!$P$57:$P$547,0)),"")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7" s="119" t="str">
        <f>IFERROR(INDEX(BA!$V$57:$V$547,MATCH($AB27,BA!$P$57:$P$547,0)),"")</f>
        <v>Annual</v>
      </c>
      <c r="AM27" s="119" t="str">
        <f>IFERROR(INDEX(BA!$W$57:$W$547,MATCH($AB27,BA!$P$57:$P$547,0)),"")</f>
        <v>NA</v>
      </c>
      <c r="AN27" s="119" t="str">
        <f>IFERROR(INDEX(BA!$R$57:$R$547,MATCH($AB27,BA!$P$57:$P$547,0)),"")</f>
        <v>HH(WM) = no of unique HHs (disaggregated by rural and urban) benefitting from improved waste management introduced by the project; source (s)</v>
      </c>
      <c r="AO27" s="119" t="str">
        <f>IFERROR(INDEX(BA!$Y$57:$Y$547,MATCH($AB27,BA!$P$57:$P$547,0)),"")</f>
        <v>NA</v>
      </c>
      <c r="AP27" s="119">
        <f>IFERROR(INDEX(BA!$Z$57:$Z$547,MATCH($AB27,BA!$P$57:$P$547,0)),"")</f>
        <v>0</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outlineLevel="1">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IF(ROWS(BA!$A$2:A27)&lt;=AB$1,INDEX(BA!$P$2:$P$961,_xlfn.AGGREGATE(15,3,(BA!$A$2:$A$961=Mapping!$AA$3)/(BA!$A$2:$A$961=Mapping!$AA$3)*ROW(BA!$A$2:$A$961)-ROWS(BA!$A$2),ROWS(BA!$A$2:A27))),"")</f>
        <v>Number of unique households (HHs) that benefitted from urban development solutions during the reporting period</v>
      </c>
      <c r="AC28" s="119" t="str">
        <f>IFERROR(INDEX(BA!$L$2:$L$961,MATCH($AB28,BA!$P$2:$P$961,0)),"")</f>
        <v>Energy generation, efficiency &amp; access</v>
      </c>
      <c r="AD28" s="119" t="str">
        <f>IFERROR(INDEX(BA!$M$2:$M$961,MATCH($AB28,BA!$P$2:$P$961,0)),"")</f>
        <v xml:space="preserve">11. Sustainable cities and communities </v>
      </c>
      <c r="AE28" s="119" t="str">
        <f>IFERROR(INDEX(BA!$O$2:$O$961,MATCH($AB28,BA!$P$2:$P$961,0)),"")</f>
        <v>Access to improved services</v>
      </c>
      <c r="AF28" s="119" t="str">
        <f>IFERROR(INDEX(BA!$N$2:$N$961,MATCH($AB28,BA!$P$2:$P$961,0)),"")</f>
        <v>11.1 By 2030, ensure access for all to adequate, safe and affordable housing and basic services and upgrade slums</v>
      </c>
      <c r="AG28" s="119" t="str">
        <f>IFERROR(INDEX(BA!#REF!,MATCH($AB28,BA!$P$57:$P$547,0)),"")</f>
        <v/>
      </c>
      <c r="AH28" s="119">
        <f>IFERROR(INDEX(BA!$Q$57:$Q$547,MATCH($AB28,BA!$P$57:$P$547,0)),"")</f>
        <v>0</v>
      </c>
      <c r="AI28" s="119" t="str">
        <f>IFERROR(INDEX(BA!$S$57:$S$547,MATCH($AB28,BA!$P$57:$P$547,0)),"")</f>
        <v>Number of households</v>
      </c>
      <c r="AJ28" s="119" t="str">
        <f>IFERROR(INDEX(BA!$T$57:$T$547,MATCH($AB28,BA!$P$57:$P$547,0)),"")</f>
        <v>Project activity</v>
      </c>
      <c r="AK28" s="119" t="str">
        <f>IFERROR(INDEX(BA!$U$57:$U$547,MATCH($AB28,BA!$P$57:$P$547,0)),"")</f>
        <v xml:space="preserve">Calculate the no of unique HHs benefitting from urban development solutions introduced by the project; source (s), disaggregating the no of unique HHs between rural and urban populations, by using data collected from regional or national statistics.  </v>
      </c>
      <c r="AL28" s="119" t="str">
        <f>IFERROR(INDEX(BA!$V$57:$V$547,MATCH($AB28,BA!$P$57:$P$547,0)),"")</f>
        <v>Annual</v>
      </c>
      <c r="AM28" s="119" t="str">
        <f>IFERROR(INDEX(BA!$W$57:$W$547,MATCH($AB28,BA!$P$57:$P$547,0)),"")</f>
        <v>NA</v>
      </c>
      <c r="AN28" s="119" t="str">
        <f>IFERROR(INDEX(BA!$R$57:$R$547,MATCH($AB28,BA!$P$57:$P$547,0)),"")</f>
        <v>HH(UD) = no of unique HHs (disaggregated by rural and urban) benefitting from urban development solutions introduced by the project; source (s)</v>
      </c>
      <c r="AO28" s="119" t="str">
        <f>IFERROR(INDEX(BA!$Y$57:$Y$547,MATCH($AB28,BA!$P$57:$P$547,0)),"")</f>
        <v>NA</v>
      </c>
      <c r="AP28" s="119">
        <f>IFERROR(INDEX(BA!$Z$57:$Z$547,MATCH($AB28,BA!$P$57:$P$547,0)),"")</f>
        <v>0</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outlineLevel="1">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IF(ROWS(BA!$A$2:A28)&lt;=AB$1,INDEX(BA!$P$2:$P$961,_xlfn.AGGREGATE(15,3,(BA!$A$2:$A$961=Mapping!$AA$3)/(BA!$A$2:$A$961=Mapping!$AA$3)*ROW(BA!$A$2:$A$961)-ROWS(BA!$A$2),ROWS(BA!$A$2:A28))),"")</f>
        <v/>
      </c>
      <c r="AC29" s="119" t="str">
        <f>IFERROR(INDEX(BA!$L$2:$L$961,MATCH($AB29,BA!$P$2:$P$961,0)),"")</f>
        <v/>
      </c>
      <c r="AD29" s="119" t="str">
        <f>IFERROR(INDEX(BA!$M$2:$M$961,MATCH($AB29,BA!$P$2:$P$961,0)),"")</f>
        <v/>
      </c>
      <c r="AE29" s="119" t="str">
        <f>IFERROR(INDEX(BA!$O$2:$O$961,MATCH($AB29,BA!$P$2:$P$961,0)),"")</f>
        <v/>
      </c>
      <c r="AF29" s="119" t="str">
        <f>IFERROR(INDEX(BA!$N$2:$N$961,MATCH($AB29,BA!$P$2:$P$961,0)),"")</f>
        <v/>
      </c>
      <c r="AG29" s="119" t="str">
        <f>IFERROR(INDEX(BA!#REF!,MATCH($AB29,BA!$P$57:$P$547,0)),"")</f>
        <v/>
      </c>
      <c r="AH29" s="119" t="str">
        <f>IFERROR(INDEX(BA!$Q$57:$Q$547,MATCH($AB29,BA!$P$57:$P$547,0)),"")</f>
        <v/>
      </c>
      <c r="AI29" s="119" t="str">
        <f>IFERROR(INDEX(BA!$S$57:$S$547,MATCH($AB29,BA!$P$57:$P$547,0)),"")</f>
        <v/>
      </c>
      <c r="AJ29" s="119" t="str">
        <f>IFERROR(INDEX(BA!$T$57:$T$547,MATCH($AB29,BA!$P$57:$P$547,0)),"")</f>
        <v/>
      </c>
      <c r="AK29" s="119" t="str">
        <f>IFERROR(INDEX(BA!$U$57:$U$547,MATCH($AB29,BA!$P$57:$P$547,0)),"")</f>
        <v/>
      </c>
      <c r="AL29" s="119" t="str">
        <f>IFERROR(INDEX(BA!$V$57:$V$547,MATCH($AB29,BA!$P$57:$P$547,0)),"")</f>
        <v/>
      </c>
      <c r="AM29" s="119" t="str">
        <f>IFERROR(INDEX(BA!$W$57:$W$547,MATCH($AB29,BA!$P$57:$P$547,0)),"")</f>
        <v/>
      </c>
      <c r="AN29" s="119" t="str">
        <f>IFERROR(INDEX(BA!$R$57:$R$547,MATCH($AB29,BA!$P$57:$P$547,0)),"")</f>
        <v/>
      </c>
      <c r="AO29" s="119" t="str">
        <f>IFERROR(INDEX(BA!$Y$57:$Y$547,MATCH($AB29,BA!$P$57:$P$547,0)),"")</f>
        <v/>
      </c>
      <c r="AP29" s="119" t="str">
        <f>IFERROR(INDEX(BA!$Z$57:$Z$547,MATCH($AB29,BA!$P$57:$P$547,0)),"")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outlineLevel="1">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IF(ROWS(BA!$A$2:A29)&lt;=AB$1,INDEX(BA!$P$2:$P$961,_xlfn.AGGREGATE(15,3,(BA!$A$2:$A$961=Mapping!$AA$3)/(BA!$A$2:$A$961=Mapping!$AA$3)*ROW(BA!$A$2:$A$961)-ROWS(BA!$A$2),ROWS(BA!$A$2:A29))),"")</f>
        <v/>
      </c>
      <c r="AC30" s="119" t="str">
        <f>IFERROR(INDEX(BA!$L$2:$L$961,MATCH($AB30,BA!$P$2:$P$961,0)),"")</f>
        <v/>
      </c>
      <c r="AD30" s="119" t="str">
        <f>IFERROR(INDEX(BA!$M$2:$M$961,MATCH($AB30,BA!$P$2:$P$961,0)),"")</f>
        <v/>
      </c>
      <c r="AE30" s="119" t="str">
        <f>IFERROR(INDEX(BA!$O$2:$O$961,MATCH($AB30,BA!$P$2:$P$961,0)),"")</f>
        <v/>
      </c>
      <c r="AF30" s="119" t="str">
        <f>IFERROR(INDEX(BA!$N$2:$N$961,MATCH($AB30,BA!$P$2:$P$961,0)),"")</f>
        <v/>
      </c>
      <c r="AG30" s="119" t="str">
        <f>IFERROR(INDEX(BA!#REF!,MATCH($AB30,BA!$P$57:$P$547,0)),"")</f>
        <v/>
      </c>
      <c r="AH30" s="119" t="str">
        <f>IFERROR(INDEX(BA!$Q$57:$Q$547,MATCH($AB30,BA!$P$57:$P$547,0)),"")</f>
        <v/>
      </c>
      <c r="AI30" s="119" t="str">
        <f>IFERROR(INDEX(BA!$S$57:$S$547,MATCH($AB30,BA!$P$57:$P$547,0)),"")</f>
        <v/>
      </c>
      <c r="AJ30" s="119" t="str">
        <f>IFERROR(INDEX(BA!$T$57:$T$547,MATCH($AB30,BA!$P$57:$P$547,0)),"")</f>
        <v/>
      </c>
      <c r="AK30" s="119" t="str">
        <f>IFERROR(INDEX(BA!$U$57:$U$547,MATCH($AB30,BA!$P$57:$P$547,0)),"")</f>
        <v/>
      </c>
      <c r="AL30" s="119" t="str">
        <f>IFERROR(INDEX(BA!$V$57:$V$547,MATCH($AB30,BA!$P$57:$P$547,0)),"")</f>
        <v/>
      </c>
      <c r="AM30" s="119" t="str">
        <f>IFERROR(INDEX(BA!$W$57:$W$547,MATCH($AB30,BA!$P$57:$P$547,0)),"")</f>
        <v/>
      </c>
      <c r="AN30" s="119" t="str">
        <f>IFERROR(INDEX(BA!$R$57:$R$547,MATCH($AB30,BA!$P$57:$P$547,0)),"")</f>
        <v/>
      </c>
      <c r="AO30" s="119" t="str">
        <f>IFERROR(INDEX(BA!$Y$57:$Y$547,MATCH($AB30,BA!$P$57:$P$547,0)),"")</f>
        <v/>
      </c>
      <c r="AP30" s="119" t="str">
        <f>IFERROR(INDEX(BA!$Z$57:$Z$547,MATCH($AB30,BA!$P$57:$P$547,0)),"")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outlineLevel="1">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IF(ROWS(BA!$A$2:A30)&lt;=AB$1,INDEX(BA!$P$2:$P$961,_xlfn.AGGREGATE(15,3,(BA!$A$2:$A$961=Mapping!$AA$3)/(BA!$A$2:$A$961=Mapping!$AA$3)*ROW(BA!$A$2:$A$961)-ROWS(BA!$A$2),ROWS(BA!$A$2:A30))),"")</f>
        <v/>
      </c>
      <c r="AC31" s="119" t="str">
        <f>IFERROR(INDEX(BA!$L$2:$L$961,MATCH($AB31,BA!$P$2:$P$961,0)),"")</f>
        <v/>
      </c>
      <c r="AD31" s="119" t="str">
        <f>IFERROR(INDEX(BA!$M$2:$M$961,MATCH($AB31,BA!$P$2:$P$961,0)),"")</f>
        <v/>
      </c>
      <c r="AE31" s="119" t="str">
        <f>IFERROR(INDEX(BA!$O$2:$O$961,MATCH($AB31,BA!$P$2:$P$961,0)),"")</f>
        <v/>
      </c>
      <c r="AF31" s="119" t="str">
        <f>IFERROR(INDEX(BA!$N$2:$N$961,MATCH($AB31,BA!$P$2:$P$961,0)),"")</f>
        <v/>
      </c>
      <c r="AG31" s="119" t="str">
        <f>IFERROR(INDEX(BA!#REF!,MATCH($AB31,BA!$P$57:$P$547,0)),"")</f>
        <v/>
      </c>
      <c r="AH31" s="119" t="str">
        <f>IFERROR(INDEX(BA!$Q$57:$Q$547,MATCH($AB31,BA!$P$57:$P$547,0)),"")</f>
        <v/>
      </c>
      <c r="AI31" s="119" t="str">
        <f>IFERROR(INDEX(BA!$S$57:$S$547,MATCH($AB31,BA!$P$57:$P$547,0)),"")</f>
        <v/>
      </c>
      <c r="AJ31" s="119" t="str">
        <f>IFERROR(INDEX(BA!$T$57:$T$547,MATCH($AB31,BA!$P$57:$P$547,0)),"")</f>
        <v/>
      </c>
      <c r="AK31" s="119" t="str">
        <f>IFERROR(INDEX(BA!$U$57:$U$547,MATCH($AB31,BA!$P$57:$P$547,0)),"")</f>
        <v/>
      </c>
      <c r="AL31" s="119" t="str">
        <f>IFERROR(INDEX(BA!$V$57:$V$547,MATCH($AB31,BA!$P$57:$P$547,0)),"")</f>
        <v/>
      </c>
      <c r="AM31" s="119" t="str">
        <f>IFERROR(INDEX(BA!$W$57:$W$547,MATCH($AB31,BA!$P$57:$P$547,0)),"")</f>
        <v/>
      </c>
      <c r="AN31" s="119" t="str">
        <f>IFERROR(INDEX(BA!$R$57:$R$547,MATCH($AB31,BA!$P$57:$P$547,0)),"")</f>
        <v/>
      </c>
      <c r="AO31" s="119" t="str">
        <f>IFERROR(INDEX(BA!$Y$57:$Y$547,MATCH($AB31,BA!$P$57:$P$547,0)),"")</f>
        <v/>
      </c>
      <c r="AP31" s="119" t="str">
        <f>IFERROR(INDEX(BA!$Z$57:$Z$547,MATCH($AB31,BA!$P$57:$P$547,0)),"")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outlineLevel="1">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IF(ROWS(BA!$A$2:A31)&lt;=AB$1,INDEX(BA!$P$2:$P$961,_xlfn.AGGREGATE(15,3,(BA!$A$2:$A$961=Mapping!$AA$3)/(BA!$A$2:$A$961=Mapping!$AA$3)*ROW(BA!$A$2:$A$961)-ROWS(BA!$A$2),ROWS(BA!$A$2:A31))),"")</f>
        <v/>
      </c>
      <c r="AC32" s="119" t="str">
        <f>IFERROR(INDEX(BA!$L$2:$L$961,MATCH($AB32,BA!$P$2:$P$961,0)),"")</f>
        <v/>
      </c>
      <c r="AD32" s="119" t="str">
        <f>IFERROR(INDEX(BA!$M$2:$M$961,MATCH($AB32,BA!$P$2:$P$961,0)),"")</f>
        <v/>
      </c>
      <c r="AE32" s="119" t="str">
        <f>IFERROR(INDEX(BA!$O$2:$O$961,MATCH($AB32,BA!$P$2:$P$961,0)),"")</f>
        <v/>
      </c>
      <c r="AF32" s="119" t="str">
        <f>IFERROR(INDEX(BA!$N$2:$N$961,MATCH($AB32,BA!$P$2:$P$961,0)),"")</f>
        <v/>
      </c>
      <c r="AG32" s="119" t="str">
        <f>IFERROR(INDEX(BA!#REF!,MATCH($AB32,BA!$P$57:$P$547,0)),"")</f>
        <v/>
      </c>
      <c r="AH32" s="119" t="str">
        <f>IFERROR(INDEX(BA!$Q$57:$Q$547,MATCH($AB32,BA!$P$57:$P$547,0)),"")</f>
        <v/>
      </c>
      <c r="AI32" s="119" t="str">
        <f>IFERROR(INDEX(BA!$S$57:$S$547,MATCH($AB32,BA!$P$57:$P$547,0)),"")</f>
        <v/>
      </c>
      <c r="AJ32" s="119" t="str">
        <f>IFERROR(INDEX(BA!$T$57:$T$547,MATCH($AB32,BA!$P$57:$P$547,0)),"")</f>
        <v/>
      </c>
      <c r="AK32" s="119" t="str">
        <f>IFERROR(INDEX(BA!$U$57:$U$547,MATCH($AB32,BA!$P$57:$P$547,0)),"")</f>
        <v/>
      </c>
      <c r="AL32" s="119" t="str">
        <f>IFERROR(INDEX(BA!$V$57:$V$547,MATCH($AB32,BA!$P$57:$P$547,0)),"")</f>
        <v/>
      </c>
      <c r="AM32" s="119" t="str">
        <f>IFERROR(INDEX(BA!$W$57:$W$547,MATCH($AB32,BA!$P$57:$P$547,0)),"")</f>
        <v/>
      </c>
      <c r="AN32" s="119" t="str">
        <f>IFERROR(INDEX(BA!$R$57:$R$547,MATCH($AB32,BA!$P$57:$P$547,0)),"")</f>
        <v/>
      </c>
      <c r="AO32" s="119" t="str">
        <f>IFERROR(INDEX(BA!$Y$57:$Y$547,MATCH($AB32,BA!$P$57:$P$547,0)),"")</f>
        <v/>
      </c>
      <c r="AP32" s="119" t="str">
        <f>IFERROR(INDEX(BA!$Z$57:$Z$547,MATCH($AB32,BA!$P$57:$P$547,0)),"")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outlineLevel="1">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IF(ROWS(BA!$A$2:A32)&lt;=AB$1,INDEX(BA!$P$2:$P$961,_xlfn.AGGREGATE(15,3,(BA!$A$2:$A$961=Mapping!$AA$3)/(BA!$A$2:$A$961=Mapping!$AA$3)*ROW(BA!$A$2:$A$961)-ROWS(BA!$A$2),ROWS(BA!$A$2:A32))),"")</f>
        <v/>
      </c>
      <c r="AC33" s="119" t="str">
        <f>IFERROR(INDEX(BA!$L$2:$L$961,MATCH($AB33,BA!$P$2:$P$961,0)),"")</f>
        <v/>
      </c>
      <c r="AD33" s="119" t="str">
        <f>IFERROR(INDEX(BA!$M$2:$M$961,MATCH($AB33,BA!$P$2:$P$961,0)),"")</f>
        <v/>
      </c>
      <c r="AE33" s="119" t="str">
        <f>IFERROR(INDEX(BA!$O$2:$O$961,MATCH($AB33,BA!$P$2:$P$961,0)),"")</f>
        <v/>
      </c>
      <c r="AF33" s="119" t="str">
        <f>IFERROR(INDEX(BA!$N$2:$N$961,MATCH($AB33,BA!$P$2:$P$961,0)),"")</f>
        <v/>
      </c>
      <c r="AG33" s="119" t="str">
        <f>IFERROR(INDEX(BA!#REF!,MATCH($AB33,BA!$P$57:$P$547,0)),"")</f>
        <v/>
      </c>
      <c r="AH33" s="119" t="str">
        <f>IFERROR(INDEX(BA!$Q$57:$Q$547,MATCH($AB33,BA!$P$57:$P$547,0)),"")</f>
        <v/>
      </c>
      <c r="AI33" s="119" t="str">
        <f>IFERROR(INDEX(BA!$S$57:$S$547,MATCH($AB33,BA!$P$57:$P$547,0)),"")</f>
        <v/>
      </c>
      <c r="AJ33" s="119" t="str">
        <f>IFERROR(INDEX(BA!$T$57:$T$547,MATCH($AB33,BA!$P$57:$P$547,0)),"")</f>
        <v/>
      </c>
      <c r="AK33" s="119" t="str">
        <f>IFERROR(INDEX(BA!$U$57:$U$547,MATCH($AB33,BA!$P$57:$P$547,0)),"")</f>
        <v/>
      </c>
      <c r="AL33" s="119" t="str">
        <f>IFERROR(INDEX(BA!$V$57:$V$547,MATCH($AB33,BA!$P$57:$P$547,0)),"")</f>
        <v/>
      </c>
      <c r="AM33" s="119" t="str">
        <f>IFERROR(INDEX(BA!$W$57:$W$547,MATCH($AB33,BA!$P$57:$P$547,0)),"")</f>
        <v/>
      </c>
      <c r="AN33" s="119" t="str">
        <f>IFERROR(INDEX(BA!$R$57:$R$547,MATCH($AB33,BA!$P$57:$P$547,0)),"")</f>
        <v/>
      </c>
      <c r="AO33" s="119" t="str">
        <f>IFERROR(INDEX(BA!$Y$57:$Y$547,MATCH($AB33,BA!$P$57:$P$547,0)),"")</f>
        <v/>
      </c>
      <c r="AP33" s="119" t="str">
        <f>IFERROR(INDEX(BA!$Z$57:$Z$547,MATCH($AB33,BA!$P$57:$P$547,0)),"")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outlineLevel="1">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IF(ROWS(BA!$A$2:A33)&lt;=AB$1,INDEX(BA!$P$2:$P$961,_xlfn.AGGREGATE(15,3,(BA!$A$2:$A$961=Mapping!$AA$3)/(BA!$A$2:$A$961=Mapping!$AA$3)*ROW(BA!$A$2:$A$961)-ROWS(BA!$A$2),ROWS(BA!$A$2:A33))),"")</f>
        <v/>
      </c>
      <c r="AC34" s="119" t="str">
        <f>IFERROR(INDEX(BA!$L$2:$L$961,MATCH($AB34,BA!$P$2:$P$961,0)),"")</f>
        <v/>
      </c>
      <c r="AD34" s="119" t="str">
        <f>IFERROR(INDEX(BA!$M$2:$M$961,MATCH($AB34,BA!$P$2:$P$961,0)),"")</f>
        <v/>
      </c>
      <c r="AE34" s="119" t="str">
        <f>IFERROR(INDEX(BA!$O$2:$O$961,MATCH($AB34,BA!$P$2:$P$961,0)),"")</f>
        <v/>
      </c>
      <c r="AF34" s="119" t="str">
        <f>IFERROR(INDEX(BA!$N$2:$N$961,MATCH($AB34,BA!$P$2:$P$961,0)),"")</f>
        <v/>
      </c>
      <c r="AG34" s="119" t="str">
        <f>IFERROR(INDEX(BA!#REF!,MATCH($AB34,BA!$P$57:$P$547,0)),"")</f>
        <v/>
      </c>
      <c r="AH34" s="119" t="str">
        <f>IFERROR(INDEX(BA!$Q$57:$Q$547,MATCH($AB34,BA!$P$57:$P$547,0)),"")</f>
        <v/>
      </c>
      <c r="AI34" s="119" t="str">
        <f>IFERROR(INDEX(BA!$S$57:$S$547,MATCH($AB34,BA!$P$57:$P$547,0)),"")</f>
        <v/>
      </c>
      <c r="AJ34" s="119" t="str">
        <f>IFERROR(INDEX(BA!$T$57:$T$547,MATCH($AB34,BA!$P$57:$P$547,0)),"")</f>
        <v/>
      </c>
      <c r="AK34" s="119" t="str">
        <f>IFERROR(INDEX(BA!$U$57:$U$547,MATCH($AB34,BA!$P$57:$P$547,0)),"")</f>
        <v/>
      </c>
      <c r="AL34" s="119" t="str">
        <f>IFERROR(INDEX(BA!$V$57:$V$547,MATCH($AB34,BA!$P$57:$P$547,0)),"")</f>
        <v/>
      </c>
      <c r="AM34" s="119" t="str">
        <f>IFERROR(INDEX(BA!$W$57:$W$547,MATCH($AB34,BA!$P$57:$P$547,0)),"")</f>
        <v/>
      </c>
      <c r="AN34" s="119" t="str">
        <f>IFERROR(INDEX(BA!$R$57:$R$547,MATCH($AB34,BA!$P$57:$P$547,0)),"")</f>
        <v/>
      </c>
      <c r="AO34" s="119" t="str">
        <f>IFERROR(INDEX(BA!$Y$57:$Y$547,MATCH($AB34,BA!$P$57:$P$547,0)),"")</f>
        <v/>
      </c>
      <c r="AP34" s="119" t="str">
        <f>IFERROR(INDEX(BA!$Z$57:$Z$547,MATCH($AB34,BA!$P$57:$P$547,0)),"")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outlineLevel="1">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IF(ROWS(BA!$A$2:A34)&lt;=AB$1,INDEX(BA!$P$2:$P$961,_xlfn.AGGREGATE(15,3,(BA!$A$2:$A$961=Mapping!$AA$3)/(BA!$A$2:$A$961=Mapping!$AA$3)*ROW(BA!$A$2:$A$961)-ROWS(BA!$A$2),ROWS(BA!$A$2:A34))),"")</f>
        <v/>
      </c>
      <c r="AC35" s="119" t="str">
        <f>IFERROR(INDEX(BA!$L$2:$L$961,MATCH($AB35,BA!$P$2:$P$961,0)),"")</f>
        <v/>
      </c>
      <c r="AD35" s="119" t="str">
        <f>IFERROR(INDEX(BA!$M$2:$M$961,MATCH($AB35,BA!$P$2:$P$961,0)),"")</f>
        <v/>
      </c>
      <c r="AE35" s="119" t="str">
        <f>IFERROR(INDEX(BA!$O$2:$O$961,MATCH($AB35,BA!$P$2:$P$961,0)),"")</f>
        <v/>
      </c>
      <c r="AF35" s="119" t="str">
        <f>IFERROR(INDEX(BA!$N$2:$N$961,MATCH($AB35,BA!$P$2:$P$961,0)),"")</f>
        <v/>
      </c>
      <c r="AG35" s="119" t="str">
        <f>IFERROR(INDEX(BA!#REF!,MATCH($AB35,BA!$P$57:$P$547,0)),"")</f>
        <v/>
      </c>
      <c r="AH35" s="119" t="str">
        <f>IFERROR(INDEX(BA!$Q$57:$Q$547,MATCH($AB35,BA!$P$57:$P$547,0)),"")</f>
        <v/>
      </c>
      <c r="AI35" s="119" t="str">
        <f>IFERROR(INDEX(BA!$S$57:$S$547,MATCH($AB35,BA!$P$57:$P$547,0)),"")</f>
        <v/>
      </c>
      <c r="AJ35" s="119" t="str">
        <f>IFERROR(INDEX(BA!$T$57:$T$547,MATCH($AB35,BA!$P$57:$P$547,0)),"")</f>
        <v/>
      </c>
      <c r="AK35" s="119" t="str">
        <f>IFERROR(INDEX(BA!$U$57:$U$547,MATCH($AB35,BA!$P$57:$P$547,0)),"")</f>
        <v/>
      </c>
      <c r="AL35" s="119" t="str">
        <f>IFERROR(INDEX(BA!$V$57:$V$547,MATCH($AB35,BA!$P$57:$P$547,0)),"")</f>
        <v/>
      </c>
      <c r="AM35" s="119" t="str">
        <f>IFERROR(INDEX(BA!$W$57:$W$547,MATCH($AB35,BA!$P$57:$P$547,0)),"")</f>
        <v/>
      </c>
      <c r="AN35" s="119" t="str">
        <f>IFERROR(INDEX(BA!$R$57:$R$547,MATCH($AB35,BA!$P$57:$P$547,0)),"")</f>
        <v/>
      </c>
      <c r="AO35" s="119" t="str">
        <f>IFERROR(INDEX(BA!$Y$57:$Y$547,MATCH($AB35,BA!$P$57:$P$547,0)),"")</f>
        <v/>
      </c>
      <c r="AP35" s="119" t="str">
        <f>IFERROR(INDEX(BA!$Z$57:$Z$547,MATCH($AB35,BA!$P$57:$P$547,0)),"")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outlineLevel="1">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IF(ROWS(BA!$A$2:A35)&lt;=AB$1,INDEX(BA!$P$2:$P$961,_xlfn.AGGREGATE(15,3,(BA!$A$2:$A$961=Mapping!$AA$3)/(BA!$A$2:$A$961=Mapping!$AA$3)*ROW(BA!$A$2:$A$961)-ROWS(BA!$A$2),ROWS(BA!$A$2:A35))),"")</f>
        <v/>
      </c>
      <c r="AC36" s="119" t="str">
        <f>IFERROR(INDEX(BA!$L$2:$L$961,MATCH($AB36,BA!$P$2:$P$961,0)),"")</f>
        <v/>
      </c>
      <c r="AD36" s="119" t="str">
        <f>IFERROR(INDEX(BA!$M$2:$M$961,MATCH($AB36,BA!$P$2:$P$961,0)),"")</f>
        <v/>
      </c>
      <c r="AE36" s="119" t="str">
        <f>IFERROR(INDEX(BA!$O$2:$O$961,MATCH($AB36,BA!$P$2:$P$961,0)),"")</f>
        <v/>
      </c>
      <c r="AF36" s="119" t="str">
        <f>IFERROR(INDEX(BA!$N$2:$N$961,MATCH($AB36,BA!$P$2:$P$961,0)),"")</f>
        <v/>
      </c>
      <c r="AG36" s="119" t="str">
        <f>IFERROR(INDEX(BA!#REF!,MATCH($AB36,BA!$P$57:$P$547,0)),"")</f>
        <v/>
      </c>
      <c r="AH36" s="119" t="str">
        <f>IFERROR(INDEX(BA!$Q$57:$Q$547,MATCH($AB36,BA!$P$57:$P$547,0)),"")</f>
        <v/>
      </c>
      <c r="AI36" s="119" t="str">
        <f>IFERROR(INDEX(BA!$S$57:$S$547,MATCH($AB36,BA!$P$57:$P$547,0)),"")</f>
        <v/>
      </c>
      <c r="AJ36" s="119" t="str">
        <f>IFERROR(INDEX(BA!$T$57:$T$547,MATCH($AB36,BA!$P$57:$P$547,0)),"")</f>
        <v/>
      </c>
      <c r="AK36" s="119" t="str">
        <f>IFERROR(INDEX(BA!$U$57:$U$547,MATCH($AB36,BA!$P$57:$P$547,0)),"")</f>
        <v/>
      </c>
      <c r="AL36" s="119" t="str">
        <f>IFERROR(INDEX(BA!$V$57:$V$547,MATCH($AB36,BA!$P$57:$P$547,0)),"")</f>
        <v/>
      </c>
      <c r="AM36" s="119" t="str">
        <f>IFERROR(INDEX(BA!$W$57:$W$547,MATCH($AB36,BA!$P$57:$P$547,0)),"")</f>
        <v/>
      </c>
      <c r="AN36" s="119" t="str">
        <f>IFERROR(INDEX(BA!$R$57:$R$547,MATCH($AB36,BA!$P$57:$P$547,0)),"")</f>
        <v/>
      </c>
      <c r="AO36" s="119" t="str">
        <f>IFERROR(INDEX(BA!$Y$57:$Y$547,MATCH($AB36,BA!$P$57:$P$547,0)),"")</f>
        <v/>
      </c>
      <c r="AP36" s="119" t="str">
        <f>IFERROR(INDEX(BA!$Z$57:$Z$547,MATCH($AB36,BA!$P$57:$P$547,0)),"")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outlineLevel="1">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IF(ROWS(BA!$A$2:A36)&lt;=AB$1,INDEX(BA!$P$2:$P$961,_xlfn.AGGREGATE(15,3,(BA!$A$2:$A$961=Mapping!$AA$3)/(BA!$A$2:$A$961=Mapping!$AA$3)*ROW(BA!$A$2:$A$961)-ROWS(BA!$A$2),ROWS(BA!$A$2:A36))),"")</f>
        <v/>
      </c>
      <c r="AC37" s="119" t="str">
        <f>IFERROR(INDEX(BA!$L$2:$L$961,MATCH($AB37,BA!$P$2:$P$961,0)),"")</f>
        <v/>
      </c>
      <c r="AD37" s="119" t="str">
        <f>IFERROR(INDEX(BA!$M$2:$M$961,MATCH($AB37,BA!$P$2:$P$961,0)),"")</f>
        <v/>
      </c>
      <c r="AE37" s="119" t="str">
        <f>IFERROR(INDEX(BA!$O$2:$O$961,MATCH($AB37,BA!$P$2:$P$961,0)),"")</f>
        <v/>
      </c>
      <c r="AF37" s="119" t="str">
        <f>IFERROR(INDEX(BA!$N$2:$N$961,MATCH($AB37,BA!$P$2:$P$961,0)),"")</f>
        <v/>
      </c>
      <c r="AG37" s="119" t="str">
        <f>IFERROR(INDEX(BA!#REF!,MATCH($AB37,BA!$P$57:$P$547,0)),"")</f>
        <v/>
      </c>
      <c r="AH37" s="119" t="str">
        <f>IFERROR(INDEX(BA!$Q$57:$Q$547,MATCH($AB37,BA!$P$57:$P$547,0)),"")</f>
        <v/>
      </c>
      <c r="AI37" s="119" t="str">
        <f>IFERROR(INDEX(BA!$S$57:$S$547,MATCH($AB37,BA!$P$57:$P$547,0)),"")</f>
        <v/>
      </c>
      <c r="AJ37" s="119" t="str">
        <f>IFERROR(INDEX(BA!$T$57:$T$547,MATCH($AB37,BA!$P$57:$P$547,0)),"")</f>
        <v/>
      </c>
      <c r="AK37" s="119" t="str">
        <f>IFERROR(INDEX(BA!$U$57:$U$547,MATCH($AB37,BA!$P$57:$P$547,0)),"")</f>
        <v/>
      </c>
      <c r="AL37" s="119" t="str">
        <f>IFERROR(INDEX(BA!$V$57:$V$547,MATCH($AB37,BA!$P$57:$P$547,0)),"")</f>
        <v/>
      </c>
      <c r="AM37" s="119" t="str">
        <f>IFERROR(INDEX(BA!$W$57:$W$547,MATCH($AB37,BA!$P$57:$P$547,0)),"")</f>
        <v/>
      </c>
      <c r="AN37" s="119" t="str">
        <f>IFERROR(INDEX(BA!$R$57:$R$547,MATCH($AB37,BA!$P$57:$P$547,0)),"")</f>
        <v/>
      </c>
      <c r="AO37" s="119" t="str">
        <f>IFERROR(INDEX(BA!$Y$57:$Y$547,MATCH($AB37,BA!$P$57:$P$547,0)),"")</f>
        <v/>
      </c>
      <c r="AP37" s="119" t="str">
        <f>IFERROR(INDEX(BA!$Z$57:$Z$547,MATCH($AB37,BA!$P$57:$P$547,0)),"")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outlineLevel="1">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IF(ROWS(BA!$A$2:A37)&lt;=AB$1,INDEX(BA!$P$2:$P$961,_xlfn.AGGREGATE(15,3,(BA!$A$2:$A$961=Mapping!$AA$3)/(BA!$A$2:$A$961=Mapping!$AA$3)*ROW(BA!$A$2:$A$961)-ROWS(BA!$A$2),ROWS(BA!$A$2:A37))),"")</f>
        <v/>
      </c>
      <c r="AC38" s="119" t="str">
        <f>IFERROR(INDEX(BA!$L$2:$L$961,MATCH($AB38,BA!$P$2:$P$961,0)),"")</f>
        <v/>
      </c>
      <c r="AD38" s="119" t="str">
        <f>IFERROR(INDEX(BA!$M$2:$M$961,MATCH($AB38,BA!$P$2:$P$961,0)),"")</f>
        <v/>
      </c>
      <c r="AE38" s="119" t="str">
        <f>IFERROR(INDEX(BA!$O$2:$O$961,MATCH($AB38,BA!$P$2:$P$961,0)),"")</f>
        <v/>
      </c>
      <c r="AF38" s="119" t="str">
        <f>IFERROR(INDEX(BA!$N$2:$N$961,MATCH($AB38,BA!$P$2:$P$961,0)),"")</f>
        <v/>
      </c>
      <c r="AG38" s="119" t="str">
        <f>IFERROR(INDEX(BA!#REF!,MATCH($AB38,BA!$P$57:$P$547,0)),"")</f>
        <v/>
      </c>
      <c r="AH38" s="119" t="str">
        <f>IFERROR(INDEX(BA!$Q$57:$Q$547,MATCH($AB38,BA!$P$57:$P$547,0)),"")</f>
        <v/>
      </c>
      <c r="AI38" s="119" t="str">
        <f>IFERROR(INDEX(BA!$S$57:$S$547,MATCH($AB38,BA!$P$57:$P$547,0)),"")</f>
        <v/>
      </c>
      <c r="AJ38" s="119" t="str">
        <f>IFERROR(INDEX(BA!$T$57:$T$547,MATCH($AB38,BA!$P$57:$P$547,0)),"")</f>
        <v/>
      </c>
      <c r="AK38" s="119" t="str">
        <f>IFERROR(INDEX(BA!$U$57:$U$547,MATCH($AB38,BA!$P$57:$P$547,0)),"")</f>
        <v/>
      </c>
      <c r="AL38" s="119" t="str">
        <f>IFERROR(INDEX(BA!$V$57:$V$547,MATCH($AB38,BA!$P$57:$P$547,0)),"")</f>
        <v/>
      </c>
      <c r="AM38" s="119" t="str">
        <f>IFERROR(INDEX(BA!$W$57:$W$547,MATCH($AB38,BA!$P$57:$P$547,0)),"")</f>
        <v/>
      </c>
      <c r="AN38" s="119" t="str">
        <f>IFERROR(INDEX(BA!$R$57:$R$547,MATCH($AB38,BA!$P$57:$P$547,0)),"")</f>
        <v/>
      </c>
      <c r="AO38" s="119" t="str">
        <f>IFERROR(INDEX(BA!$Y$57:$Y$547,MATCH($AB38,BA!$P$57:$P$547,0)),"")</f>
        <v/>
      </c>
      <c r="AP38" s="119" t="str">
        <f>IFERROR(INDEX(BA!$Z$57:$Z$547,MATCH($AB38,BA!$P$57:$P$547,0)),"")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outlineLevel="1">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IF(ROWS(BA!$A$2:A38)&lt;=AB$1,INDEX(BA!$P$2:$P$961,_xlfn.AGGREGATE(15,3,(BA!$A$2:$A$961=Mapping!$AA$3)/(BA!$A$2:$A$961=Mapping!$AA$3)*ROW(BA!$A$2:$A$961)-ROWS(BA!$A$2),ROWS(BA!$A$2:A38))),"")</f>
        <v/>
      </c>
      <c r="AC39" s="119" t="str">
        <f>IFERROR(INDEX(BA!$L$2:$L$961,MATCH($AB39,BA!$P$2:$P$961,0)),"")</f>
        <v/>
      </c>
      <c r="AD39" s="119" t="str">
        <f>IFERROR(INDEX(BA!$M$2:$M$961,MATCH($AB39,BA!$P$2:$P$961,0)),"")</f>
        <v/>
      </c>
      <c r="AE39" s="119" t="str">
        <f>IFERROR(INDEX(BA!$O$2:$O$961,MATCH($AB39,BA!$P$2:$P$961,0)),"")</f>
        <v/>
      </c>
      <c r="AF39" s="119" t="str">
        <f>IFERROR(INDEX(BA!$N$2:$N$961,MATCH($AB39,BA!$P$2:$P$961,0)),"")</f>
        <v/>
      </c>
      <c r="AG39" s="119" t="str">
        <f>IFERROR(INDEX(BA!#REF!,MATCH($AB39,BA!$P$57:$P$547,0)),"")</f>
        <v/>
      </c>
      <c r="AH39" s="119" t="str">
        <f>IFERROR(INDEX(BA!$Q$57:$Q$547,MATCH($AB39,BA!$P$57:$P$547,0)),"")</f>
        <v/>
      </c>
      <c r="AI39" s="119" t="str">
        <f>IFERROR(INDEX(BA!$S$57:$S$547,MATCH($AB39,BA!$P$57:$P$547,0)),"")</f>
        <v/>
      </c>
      <c r="AJ39" s="119" t="str">
        <f>IFERROR(INDEX(BA!$T$57:$T$547,MATCH($AB39,BA!$P$57:$P$547,0)),"")</f>
        <v/>
      </c>
      <c r="AK39" s="119" t="str">
        <f>IFERROR(INDEX(BA!$U$57:$U$547,MATCH($AB39,BA!$P$57:$P$547,0)),"")</f>
        <v/>
      </c>
      <c r="AL39" s="119" t="str">
        <f>IFERROR(INDEX(BA!$V$57:$V$547,MATCH($AB39,BA!$P$57:$P$547,0)),"")</f>
        <v/>
      </c>
      <c r="AM39" s="119" t="str">
        <f>IFERROR(INDEX(BA!$W$57:$W$547,MATCH($AB39,BA!$P$57:$P$547,0)),"")</f>
        <v/>
      </c>
      <c r="AN39" s="119" t="str">
        <f>IFERROR(INDEX(BA!$R$57:$R$547,MATCH($AB39,BA!$P$57:$P$547,0)),"")</f>
        <v/>
      </c>
      <c r="AO39" s="119" t="str">
        <f>IFERROR(INDEX(BA!$Y$57:$Y$547,MATCH($AB39,BA!$P$57:$P$547,0)),"")</f>
        <v/>
      </c>
      <c r="AP39" s="119" t="str">
        <f>IFERROR(INDEX(BA!$Z$57:$Z$547,MATCH($AB39,BA!$P$57:$P$547,0)),"")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outlineLevel="1">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IF(ROWS(BA!$A$2:A39)&lt;=AB$1,INDEX(BA!$P$2:$P$961,_xlfn.AGGREGATE(15,3,(BA!$A$2:$A$961=Mapping!$AA$3)/(BA!$A$2:$A$961=Mapping!$AA$3)*ROW(BA!$A$2:$A$961)-ROWS(BA!$A$2),ROWS(BA!$A$2:A39))),"")</f>
        <v/>
      </c>
      <c r="AC40" s="119" t="str">
        <f>IFERROR(INDEX(BA!$L$2:$L$961,MATCH($AB40,BA!$P$2:$P$961,0)),"")</f>
        <v/>
      </c>
      <c r="AD40" s="119" t="str">
        <f>IFERROR(INDEX(BA!$M$2:$M$961,MATCH($AB40,BA!$P$2:$P$961,0)),"")</f>
        <v/>
      </c>
      <c r="AE40" s="119" t="str">
        <f>IFERROR(INDEX(BA!$O$2:$O$961,MATCH($AB40,BA!$P$2:$P$961,0)),"")</f>
        <v/>
      </c>
      <c r="AF40" s="119" t="str">
        <f>IFERROR(INDEX(BA!$N$2:$N$961,MATCH($AB40,BA!$P$2:$P$961,0)),"")</f>
        <v/>
      </c>
      <c r="AG40" s="119" t="str">
        <f>IFERROR(INDEX(BA!#REF!,MATCH($AB40,BA!$P$57:$P$547,0)),"")</f>
        <v/>
      </c>
      <c r="AH40" s="119" t="str">
        <f>IFERROR(INDEX(BA!$Q$57:$Q$547,MATCH($AB40,BA!$P$57:$P$547,0)),"")</f>
        <v/>
      </c>
      <c r="AI40" s="119" t="str">
        <f>IFERROR(INDEX(BA!$S$57:$S$547,MATCH($AB40,BA!$P$57:$P$547,0)),"")</f>
        <v/>
      </c>
      <c r="AJ40" s="119" t="str">
        <f>IFERROR(INDEX(BA!$T$57:$T$547,MATCH($AB40,BA!$P$57:$P$547,0)),"")</f>
        <v/>
      </c>
      <c r="AK40" s="119" t="str">
        <f>IFERROR(INDEX(BA!$U$57:$U$547,MATCH($AB40,BA!$P$57:$P$547,0)),"")</f>
        <v/>
      </c>
      <c r="AL40" s="119" t="str">
        <f>IFERROR(INDEX(BA!$V$57:$V$547,MATCH($AB40,BA!$P$57:$P$547,0)),"")</f>
        <v/>
      </c>
      <c r="AM40" s="119" t="str">
        <f>IFERROR(INDEX(BA!$W$57:$W$547,MATCH($AB40,BA!$P$57:$P$547,0)),"")</f>
        <v/>
      </c>
      <c r="AN40" s="119" t="str">
        <f>IFERROR(INDEX(BA!$R$57:$R$547,MATCH($AB40,BA!$P$57:$P$547,0)),"")</f>
        <v/>
      </c>
      <c r="AO40" s="119" t="str">
        <f>IFERROR(INDEX(BA!$Y$57:$Y$547,MATCH($AB40,BA!$P$57:$P$547,0)),"")</f>
        <v/>
      </c>
      <c r="AP40" s="119" t="str">
        <f>IFERROR(INDEX(BA!$Z$57:$Z$547,MATCH($AB40,BA!$P$57:$P$547,0)),"")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outlineLevel="1">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IF(ROWS(BA!$A$2:A40)&lt;=AB$1,INDEX(BA!$P$2:$P$961,_xlfn.AGGREGATE(15,3,(BA!$A$2:$A$961=Mapping!$AA$3)/(BA!$A$2:$A$961=Mapping!$AA$3)*ROW(BA!$A$2:$A$961)-ROWS(BA!$A$2),ROWS(BA!$A$2:A40))),"")</f>
        <v/>
      </c>
      <c r="AC41" s="119" t="str">
        <f>IFERROR(INDEX(BA!$L$2:$L$961,MATCH($AB41,BA!$P$2:$P$961,0)),"")</f>
        <v/>
      </c>
      <c r="AD41" s="119" t="str">
        <f>IFERROR(INDEX(BA!$M$2:$M$961,MATCH($AB41,BA!$P$2:$P$961,0)),"")</f>
        <v/>
      </c>
      <c r="AE41" s="119" t="str">
        <f>IFERROR(INDEX(BA!$O$2:$O$961,MATCH($AB41,BA!$P$2:$P$961,0)),"")</f>
        <v/>
      </c>
      <c r="AF41" s="119" t="str">
        <f>IFERROR(INDEX(BA!$N$2:$N$961,MATCH($AB41,BA!$P$2:$P$961,0)),"")</f>
        <v/>
      </c>
      <c r="AG41" s="119" t="str">
        <f>IFERROR(INDEX(BA!#REF!,MATCH($AB41,BA!$P$57:$P$547,0)),"")</f>
        <v/>
      </c>
      <c r="AH41" s="119" t="str">
        <f>IFERROR(INDEX(BA!$Q$57:$Q$547,MATCH($AB41,BA!$P$57:$P$547,0)),"")</f>
        <v/>
      </c>
      <c r="AI41" s="119" t="str">
        <f>IFERROR(INDEX(BA!$S$57:$S$547,MATCH($AB41,BA!$P$57:$P$547,0)),"")</f>
        <v/>
      </c>
      <c r="AJ41" s="119" t="str">
        <f>IFERROR(INDEX(BA!$T$57:$T$547,MATCH($AB41,BA!$P$57:$P$547,0)),"")</f>
        <v/>
      </c>
      <c r="AK41" s="119" t="str">
        <f>IFERROR(INDEX(BA!$U$57:$U$547,MATCH($AB41,BA!$P$57:$P$547,0)),"")</f>
        <v/>
      </c>
      <c r="AL41" s="119" t="str">
        <f>IFERROR(INDEX(BA!$V$57:$V$547,MATCH($AB41,BA!$P$57:$P$547,0)),"")</f>
        <v/>
      </c>
      <c r="AM41" s="119" t="str">
        <f>IFERROR(INDEX(BA!$W$57:$W$547,MATCH($AB41,BA!$P$57:$P$547,0)),"")</f>
        <v/>
      </c>
      <c r="AN41" s="119" t="str">
        <f>IFERROR(INDEX(BA!$R$57:$R$547,MATCH($AB41,BA!$P$57:$P$547,0)),"")</f>
        <v/>
      </c>
      <c r="AO41" s="119" t="str">
        <f>IFERROR(INDEX(BA!$Y$57:$Y$547,MATCH($AB41,BA!$P$57:$P$547,0)),"")</f>
        <v/>
      </c>
      <c r="AP41" s="119" t="str">
        <f>IFERROR(INDEX(BA!$Z$57:$Z$547,MATCH($AB41,BA!$P$57:$P$547,0)),"")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outlineLevel="1">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IF(ROWS(BA!$A$2:A41)&lt;=AB$1,INDEX(BA!$P$2:$P$961,_xlfn.AGGREGATE(15,3,(BA!$A$2:$A$961=Mapping!$AA$3)/(BA!$A$2:$A$961=Mapping!$AA$3)*ROW(BA!$A$2:$A$961)-ROWS(BA!$A$2),ROWS(BA!$A$2:A41))),"")</f>
        <v/>
      </c>
      <c r="AC42" s="119" t="str">
        <f>IFERROR(INDEX(BA!$L$2:$L$961,MATCH($AB42,BA!$P$2:$P$961,0)),"")</f>
        <v/>
      </c>
      <c r="AD42" s="119" t="str">
        <f>IFERROR(INDEX(BA!$M$2:$M$961,MATCH($AB42,BA!$P$2:$P$961,0)),"")</f>
        <v/>
      </c>
      <c r="AE42" s="119" t="str">
        <f>IFERROR(INDEX(BA!$O$2:$O$961,MATCH($AB42,BA!$P$2:$P$961,0)),"")</f>
        <v/>
      </c>
      <c r="AF42" s="119" t="str">
        <f>IFERROR(INDEX(BA!$N$2:$N$961,MATCH($AB42,BA!$P$2:$P$961,0)),"")</f>
        <v/>
      </c>
      <c r="AG42" s="119" t="str">
        <f>IFERROR(INDEX(BA!#REF!,MATCH($AB42,BA!$P$57:$P$547,0)),"")</f>
        <v/>
      </c>
      <c r="AH42" s="119" t="str">
        <f>IFERROR(INDEX(BA!$Q$57:$Q$547,MATCH($AB42,BA!$P$57:$P$547,0)),"")</f>
        <v/>
      </c>
      <c r="AI42" s="119" t="str">
        <f>IFERROR(INDEX(BA!$S$57:$S$547,MATCH($AB42,BA!$P$57:$P$547,0)),"")</f>
        <v/>
      </c>
      <c r="AJ42" s="119" t="str">
        <f>IFERROR(INDEX(BA!$T$57:$T$547,MATCH($AB42,BA!$P$57:$P$547,0)),"")</f>
        <v/>
      </c>
      <c r="AK42" s="119" t="str">
        <f>IFERROR(INDEX(BA!$U$57:$U$547,MATCH($AB42,BA!$P$57:$P$547,0)),"")</f>
        <v/>
      </c>
      <c r="AL42" s="119" t="str">
        <f>IFERROR(INDEX(BA!$V$57:$V$547,MATCH($AB42,BA!$P$57:$P$547,0)),"")</f>
        <v/>
      </c>
      <c r="AM42" s="119" t="str">
        <f>IFERROR(INDEX(BA!$W$57:$W$547,MATCH($AB42,BA!$P$57:$P$547,0)),"")</f>
        <v/>
      </c>
      <c r="AN42" s="119" t="str">
        <f>IFERROR(INDEX(BA!$R$57:$R$547,MATCH($AB42,BA!$P$57:$P$547,0)),"")</f>
        <v/>
      </c>
      <c r="AO42" s="119" t="str">
        <f>IFERROR(INDEX(BA!$Y$57:$Y$547,MATCH($AB42,BA!$P$57:$P$547,0)),"")</f>
        <v/>
      </c>
      <c r="AP42" s="119" t="str">
        <f>IFERROR(INDEX(BA!$Z$57:$Z$547,MATCH($AB42,BA!$P$57:$P$547,0)),"")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outlineLevel="1">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IF(ROWS(BA!$A$2:A42)&lt;=AB$1,INDEX(BA!$P$2:$P$961,_xlfn.AGGREGATE(15,3,(BA!$A$2:$A$961=Mapping!$AA$3)/(BA!$A$2:$A$961=Mapping!$AA$3)*ROW(BA!$A$2:$A$961)-ROWS(BA!$A$2),ROWS(BA!$A$2:A42))),"")</f>
        <v/>
      </c>
      <c r="AC43" s="119" t="str">
        <f>IFERROR(INDEX(BA!$L$2:$L$961,MATCH($AB43,BA!$P$2:$P$961,0)),"")</f>
        <v/>
      </c>
      <c r="AD43" s="119" t="str">
        <f>IFERROR(INDEX(BA!$M$2:$M$961,MATCH($AB43,BA!$P$2:$P$961,0)),"")</f>
        <v/>
      </c>
      <c r="AE43" s="119" t="str">
        <f>IFERROR(INDEX(BA!$O$2:$O$961,MATCH($AB43,BA!$P$2:$P$961,0)),"")</f>
        <v/>
      </c>
      <c r="AF43" s="119" t="str">
        <f>IFERROR(INDEX(BA!$N$2:$N$961,MATCH($AB43,BA!$P$2:$P$961,0)),"")</f>
        <v/>
      </c>
      <c r="AG43" s="119" t="str">
        <f>IFERROR(INDEX(BA!#REF!,MATCH($AB43,BA!$P$57:$P$547,0)),"")</f>
        <v/>
      </c>
      <c r="AH43" s="119" t="str">
        <f>IFERROR(INDEX(BA!$Q$57:$Q$547,MATCH($AB43,BA!$P$57:$P$547,0)),"")</f>
        <v/>
      </c>
      <c r="AI43" s="119" t="str">
        <f>IFERROR(INDEX(BA!$S$57:$S$547,MATCH($AB43,BA!$P$57:$P$547,0)),"")</f>
        <v/>
      </c>
      <c r="AJ43" s="119" t="str">
        <f>IFERROR(INDEX(BA!$T$57:$T$547,MATCH($AB43,BA!$P$57:$P$547,0)),"")</f>
        <v/>
      </c>
      <c r="AK43" s="119" t="str">
        <f>IFERROR(INDEX(BA!$U$57:$U$547,MATCH($AB43,BA!$P$57:$P$547,0)),"")</f>
        <v/>
      </c>
      <c r="AL43" s="119" t="str">
        <f>IFERROR(INDEX(BA!$V$57:$V$547,MATCH($AB43,BA!$P$57:$P$547,0)),"")</f>
        <v/>
      </c>
      <c r="AM43" s="119" t="str">
        <f>IFERROR(INDEX(BA!$W$57:$W$547,MATCH($AB43,BA!$P$57:$P$547,0)),"")</f>
        <v/>
      </c>
      <c r="AN43" s="119" t="str">
        <f>IFERROR(INDEX(BA!$R$57:$R$547,MATCH($AB43,BA!$P$57:$P$547,0)),"")</f>
        <v/>
      </c>
      <c r="AO43" s="119" t="str">
        <f>IFERROR(INDEX(BA!$Y$57:$Y$547,MATCH($AB43,BA!$P$57:$P$547,0)),"")</f>
        <v/>
      </c>
      <c r="AP43" s="119" t="str">
        <f>IFERROR(INDEX(BA!$Z$57:$Z$547,MATCH($AB43,BA!$P$57:$P$547,0)),"")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outlineLevel="1">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IF(ROWS(BA!$A$2:A43)&lt;=AB$1,INDEX(BA!$P$2:$P$961,_xlfn.AGGREGATE(15,3,(BA!$A$2:$A$961=Mapping!$AA$3)/(BA!$A$2:$A$961=Mapping!$AA$3)*ROW(BA!$A$2:$A$961)-ROWS(BA!$A$2),ROWS(BA!$A$2:A43))),"")</f>
        <v/>
      </c>
      <c r="AC44" s="119" t="str">
        <f>IFERROR(INDEX(BA!$L$2:$L$961,MATCH($AB44,BA!$P$2:$P$961,0)),"")</f>
        <v/>
      </c>
      <c r="AD44" s="119" t="str">
        <f>IFERROR(INDEX(BA!$M$2:$M$961,MATCH($AB44,BA!$P$2:$P$961,0)),"")</f>
        <v/>
      </c>
      <c r="AE44" s="119" t="str">
        <f>IFERROR(INDEX(BA!$O$2:$O$961,MATCH($AB44,BA!$P$2:$P$961,0)),"")</f>
        <v/>
      </c>
      <c r="AF44" s="119" t="str">
        <f>IFERROR(INDEX(BA!$N$2:$N$961,MATCH($AB44,BA!$P$2:$P$961,0)),"")</f>
        <v/>
      </c>
      <c r="AG44" s="119" t="str">
        <f>IFERROR(INDEX(BA!#REF!,MATCH($AB44,BA!$P$57:$P$547,0)),"")</f>
        <v/>
      </c>
      <c r="AH44" s="119" t="str">
        <f>IFERROR(INDEX(BA!$Q$57:$Q$547,MATCH($AB44,BA!$P$57:$P$547,0)),"")</f>
        <v/>
      </c>
      <c r="AI44" s="119" t="str">
        <f>IFERROR(INDEX(BA!$S$57:$S$547,MATCH($AB44,BA!$P$57:$P$547,0)),"")</f>
        <v/>
      </c>
      <c r="AJ44" s="119" t="str">
        <f>IFERROR(INDEX(BA!$T$57:$T$547,MATCH($AB44,BA!$P$57:$P$547,0)),"")</f>
        <v/>
      </c>
      <c r="AK44" s="119" t="str">
        <f>IFERROR(INDEX(BA!$U$57:$U$547,MATCH($AB44,BA!$P$57:$P$547,0)),"")</f>
        <v/>
      </c>
      <c r="AL44" s="119" t="str">
        <f>IFERROR(INDEX(BA!$V$57:$V$547,MATCH($AB44,BA!$P$57:$P$547,0)),"")</f>
        <v/>
      </c>
      <c r="AM44" s="119" t="str">
        <f>IFERROR(INDEX(BA!$W$57:$W$547,MATCH($AB44,BA!$P$57:$P$547,0)),"")</f>
        <v/>
      </c>
      <c r="AN44" s="119" t="str">
        <f>IFERROR(INDEX(BA!$R$57:$R$547,MATCH($AB44,BA!$P$57:$P$547,0)),"")</f>
        <v/>
      </c>
      <c r="AO44" s="119" t="str">
        <f>IFERROR(INDEX(BA!$Y$57:$Y$547,MATCH($AB44,BA!$P$57:$P$547,0)),"")</f>
        <v/>
      </c>
      <c r="AP44" s="119" t="str">
        <f>IFERROR(INDEX(BA!$Z$57:$Z$547,MATCH($AB44,BA!$P$57:$P$547,0)),"")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outlineLevel="1">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IF(ROWS(BA!$A$2:A44)&lt;=AB$1,INDEX(BA!$P$2:$P$961,_xlfn.AGGREGATE(15,3,(BA!$A$2:$A$961=Mapping!$AA$3)/(BA!$A$2:$A$961=Mapping!$AA$3)*ROW(BA!$A$2:$A$961)-ROWS(BA!$A$2),ROWS(BA!$A$2:A44))),"")</f>
        <v/>
      </c>
      <c r="AC45" s="119" t="str">
        <f>IFERROR(INDEX(BA!$L$2:$L$961,MATCH($AB45,BA!$P$2:$P$961,0)),"")</f>
        <v/>
      </c>
      <c r="AD45" s="119" t="str">
        <f>IFERROR(INDEX(BA!$M$2:$M$961,MATCH($AB45,BA!$P$2:$P$961,0)),"")</f>
        <v/>
      </c>
      <c r="AE45" s="119" t="str">
        <f>IFERROR(INDEX(BA!$O$2:$O$961,MATCH($AB45,BA!$P$2:$P$961,0)),"")</f>
        <v/>
      </c>
      <c r="AF45" s="119" t="str">
        <f>IFERROR(INDEX(BA!$N$2:$N$961,MATCH($AB45,BA!$P$2:$P$961,0)),"")</f>
        <v/>
      </c>
      <c r="AG45" s="119" t="str">
        <f>IFERROR(INDEX(BA!#REF!,MATCH($AB45,BA!$P$57:$P$547,0)),"")</f>
        <v/>
      </c>
      <c r="AH45" s="119" t="str">
        <f>IFERROR(INDEX(BA!$Q$57:$Q$547,MATCH($AB45,BA!$P$57:$P$547,0)),"")</f>
        <v/>
      </c>
      <c r="AI45" s="119" t="str">
        <f>IFERROR(INDEX(BA!$S$57:$S$547,MATCH($AB45,BA!$P$57:$P$547,0)),"")</f>
        <v/>
      </c>
      <c r="AJ45" s="119" t="str">
        <f>IFERROR(INDEX(BA!$T$57:$T$547,MATCH($AB45,BA!$P$57:$P$547,0)),"")</f>
        <v/>
      </c>
      <c r="AK45" s="119" t="str">
        <f>IFERROR(INDEX(BA!$U$57:$U$547,MATCH($AB45,BA!$P$57:$P$547,0)),"")</f>
        <v/>
      </c>
      <c r="AL45" s="119" t="str">
        <f>IFERROR(INDEX(BA!$V$57:$V$547,MATCH($AB45,BA!$P$57:$P$547,0)),"")</f>
        <v/>
      </c>
      <c r="AM45" s="119" t="str">
        <f>IFERROR(INDEX(BA!$W$57:$W$547,MATCH($AB45,BA!$P$57:$P$547,0)),"")</f>
        <v/>
      </c>
      <c r="AN45" s="119" t="str">
        <f>IFERROR(INDEX(BA!$R$57:$R$547,MATCH($AB45,BA!$P$57:$P$547,0)),"")</f>
        <v/>
      </c>
      <c r="AO45" s="119" t="str">
        <f>IFERROR(INDEX(BA!$Y$57:$Y$547,MATCH($AB45,BA!$P$57:$P$547,0)),"")</f>
        <v/>
      </c>
      <c r="AP45" s="119" t="str">
        <f>IFERROR(INDEX(BA!$Z$57:$Z$547,MATCH($AB45,BA!$P$57:$P$547,0)),"")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outlineLevel="1">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IF(ROWS(BA!$A$2:A45)&lt;=AB$1,INDEX(BA!$P$2:$P$961,_xlfn.AGGREGATE(15,3,(BA!$A$2:$A$961=Mapping!$AA$3)/(BA!$A$2:$A$961=Mapping!$AA$3)*ROW(BA!$A$2:$A$961)-ROWS(BA!$A$2),ROWS(BA!$A$2:A45))),"")</f>
        <v/>
      </c>
      <c r="AC46" s="119" t="str">
        <f>IFERROR(INDEX(BA!$L$2:$L$961,MATCH($AB46,BA!$P$2:$P$961,0)),"")</f>
        <v/>
      </c>
      <c r="AD46" s="119" t="str">
        <f>IFERROR(INDEX(BA!$M$2:$M$961,MATCH($AB46,BA!$P$2:$P$961,0)),"")</f>
        <v/>
      </c>
      <c r="AE46" s="119" t="str">
        <f>IFERROR(INDEX(BA!$O$2:$O$961,MATCH($AB46,BA!$P$2:$P$961,0)),"")</f>
        <v/>
      </c>
      <c r="AF46" s="119" t="str">
        <f>IFERROR(INDEX(BA!$N$2:$N$961,MATCH($AB46,BA!$P$2:$P$961,0)),"")</f>
        <v/>
      </c>
      <c r="AG46" s="119" t="str">
        <f>IFERROR(INDEX(BA!#REF!,MATCH($AB46,BA!$P$57:$P$547,0)),"")</f>
        <v/>
      </c>
      <c r="AH46" s="119" t="str">
        <f>IFERROR(INDEX(BA!$Q$57:$Q$547,MATCH($AB46,BA!$P$57:$P$547,0)),"")</f>
        <v/>
      </c>
      <c r="AI46" s="119" t="str">
        <f>IFERROR(INDEX(BA!$S$57:$S$547,MATCH($AB46,BA!$P$57:$P$547,0)),"")</f>
        <v/>
      </c>
      <c r="AJ46" s="119" t="str">
        <f>IFERROR(INDEX(BA!$T$57:$T$547,MATCH($AB46,BA!$P$57:$P$547,0)),"")</f>
        <v/>
      </c>
      <c r="AK46" s="119" t="str">
        <f>IFERROR(INDEX(BA!$U$57:$U$547,MATCH($AB46,BA!$P$57:$P$547,0)),"")</f>
        <v/>
      </c>
      <c r="AL46" s="119" t="str">
        <f>IFERROR(INDEX(BA!$V$57:$V$547,MATCH($AB46,BA!$P$57:$P$547,0)),"")</f>
        <v/>
      </c>
      <c r="AM46" s="119" t="str">
        <f>IFERROR(INDEX(BA!$W$57:$W$547,MATCH($AB46,BA!$P$57:$P$547,0)),"")</f>
        <v/>
      </c>
      <c r="AN46" s="119" t="str">
        <f>IFERROR(INDEX(BA!$R$57:$R$547,MATCH($AB46,BA!$P$57:$P$547,0)),"")</f>
        <v/>
      </c>
      <c r="AO46" s="119" t="str">
        <f>IFERROR(INDEX(BA!$Y$57:$Y$547,MATCH($AB46,BA!$P$57:$P$547,0)),"")</f>
        <v/>
      </c>
      <c r="AP46" s="119" t="str">
        <f>IFERROR(INDEX(BA!$Z$57:$Z$547,MATCH($AB46,BA!$P$57:$P$547,0)),"")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outlineLevel="1">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IF(ROWS(BA!$A$2:A46)&lt;=AB$1,INDEX(BA!$P$2:$P$961,_xlfn.AGGREGATE(15,3,(BA!$A$2:$A$961=Mapping!$AA$3)/(BA!$A$2:$A$961=Mapping!$AA$3)*ROW(BA!$A$2:$A$961)-ROWS(BA!$A$2),ROWS(BA!$A$2:A46))),"")</f>
        <v/>
      </c>
      <c r="AC47" s="119" t="str">
        <f>IFERROR(INDEX(BA!$L$2:$L$961,MATCH($AB47,BA!$P$2:$P$961,0)),"")</f>
        <v/>
      </c>
      <c r="AD47" s="119" t="str">
        <f>IFERROR(INDEX(BA!$M$2:$M$961,MATCH($AB47,BA!$P$2:$P$961,0)),"")</f>
        <v/>
      </c>
      <c r="AE47" s="119" t="str">
        <f>IFERROR(INDEX(BA!$O$2:$O$961,MATCH($AB47,BA!$P$2:$P$961,0)),"")</f>
        <v/>
      </c>
      <c r="AF47" s="119" t="str">
        <f>IFERROR(INDEX(BA!$N$2:$N$961,MATCH($AB47,BA!$P$2:$P$961,0)),"")</f>
        <v/>
      </c>
      <c r="AG47" s="119" t="str">
        <f>IFERROR(INDEX(BA!#REF!,MATCH($AB47,BA!$P$57:$P$547,0)),"")</f>
        <v/>
      </c>
      <c r="AH47" s="119" t="str">
        <f>IFERROR(INDEX(BA!$Q$57:$Q$547,MATCH($AB47,BA!$P$57:$P$547,0)),"")</f>
        <v/>
      </c>
      <c r="AI47" s="119" t="str">
        <f>IFERROR(INDEX(BA!$S$57:$S$547,MATCH($AB47,BA!$P$57:$P$547,0)),"")</f>
        <v/>
      </c>
      <c r="AJ47" s="119" t="str">
        <f>IFERROR(INDEX(BA!$T$57:$T$547,MATCH($AB47,BA!$P$57:$P$547,0)),"")</f>
        <v/>
      </c>
      <c r="AK47" s="119" t="str">
        <f>IFERROR(INDEX(BA!$U$57:$U$547,MATCH($AB47,BA!$P$57:$P$547,0)),"")</f>
        <v/>
      </c>
      <c r="AL47" s="119" t="str">
        <f>IFERROR(INDEX(BA!$V$57:$V$547,MATCH($AB47,BA!$P$57:$P$547,0)),"")</f>
        <v/>
      </c>
      <c r="AM47" s="119" t="str">
        <f>IFERROR(INDEX(BA!$W$57:$W$547,MATCH($AB47,BA!$P$57:$P$547,0)),"")</f>
        <v/>
      </c>
      <c r="AN47" s="119" t="str">
        <f>IFERROR(INDEX(BA!$R$57:$R$547,MATCH($AB47,BA!$P$57:$P$547,0)),"")</f>
        <v/>
      </c>
      <c r="AO47" s="119" t="str">
        <f>IFERROR(INDEX(BA!$Y$57:$Y$547,MATCH($AB47,BA!$P$57:$P$547,0)),"")</f>
        <v/>
      </c>
      <c r="AP47" s="119" t="str">
        <f>IFERROR(INDEX(BA!$Z$57:$Z$547,MATCH($AB47,BA!$P$57:$P$547,0)),"")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outlineLevel="1">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IF(ROWS(BA!$A$2:A47)&lt;=AB$1,INDEX(BA!$P$2:$P$961,_xlfn.AGGREGATE(15,3,(BA!$A$2:$A$961=Mapping!$AA$3)/(BA!$A$2:$A$961=Mapping!$AA$3)*ROW(BA!$A$2:$A$961)-ROWS(BA!$A$2),ROWS(BA!$A$2:A47))),"")</f>
        <v/>
      </c>
      <c r="AC48" s="119" t="str">
        <f>IFERROR(INDEX(BA!$L$2:$L$961,MATCH($AB48,BA!$P$2:$P$961,0)),"")</f>
        <v/>
      </c>
      <c r="AD48" s="119" t="str">
        <f>IFERROR(INDEX(BA!$M$2:$M$961,MATCH($AB48,BA!$P$2:$P$961,0)),"")</f>
        <v/>
      </c>
      <c r="AE48" s="119" t="str">
        <f>IFERROR(INDEX(BA!$O$2:$O$961,MATCH($AB48,BA!$P$2:$P$961,0)),"")</f>
        <v/>
      </c>
      <c r="AF48" s="119" t="str">
        <f>IFERROR(INDEX(BA!$N$2:$N$961,MATCH($AB48,BA!$P$2:$P$961,0)),"")</f>
        <v/>
      </c>
      <c r="AG48" s="119" t="str">
        <f>IFERROR(INDEX(BA!#REF!,MATCH($AB48,BA!$P$57:$P$547,0)),"")</f>
        <v/>
      </c>
      <c r="AH48" s="119" t="str">
        <f>IFERROR(INDEX(BA!$Q$57:$Q$547,MATCH($AB48,BA!$P$57:$P$547,0)),"")</f>
        <v/>
      </c>
      <c r="AI48" s="119" t="str">
        <f>IFERROR(INDEX(BA!$S$57:$S$547,MATCH($AB48,BA!$P$57:$P$547,0)),"")</f>
        <v/>
      </c>
      <c r="AJ48" s="119" t="str">
        <f>IFERROR(INDEX(BA!$T$57:$T$547,MATCH($AB48,BA!$P$57:$P$547,0)),"")</f>
        <v/>
      </c>
      <c r="AK48" s="119" t="str">
        <f>IFERROR(INDEX(BA!$U$57:$U$547,MATCH($AB48,BA!$P$57:$P$547,0)),"")</f>
        <v/>
      </c>
      <c r="AL48" s="119" t="str">
        <f>IFERROR(INDEX(BA!$V$57:$V$547,MATCH($AB48,BA!$P$57:$P$547,0)),"")</f>
        <v/>
      </c>
      <c r="AM48" s="119" t="str">
        <f>IFERROR(INDEX(BA!$W$57:$W$547,MATCH($AB48,BA!$P$57:$P$547,0)),"")</f>
        <v/>
      </c>
      <c r="AN48" s="119" t="str">
        <f>IFERROR(INDEX(BA!$R$57:$R$547,MATCH($AB48,BA!$P$57:$P$547,0)),"")</f>
        <v/>
      </c>
      <c r="AO48" s="119" t="str">
        <f>IFERROR(INDEX(BA!$Y$57:$Y$547,MATCH($AB48,BA!$P$57:$P$547,0)),"")</f>
        <v/>
      </c>
      <c r="AP48" s="119" t="str">
        <f>IFERROR(INDEX(BA!$Z$57:$Z$547,MATCH($AB48,BA!$P$57:$P$547,0)),"")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outlineLevel="1">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IF(ROWS(BA!$A$2:A48)&lt;=AB$1,INDEX(BA!$P$2:$P$961,_xlfn.AGGREGATE(15,3,(BA!$A$2:$A$961=Mapping!$AA$3)/(BA!$A$2:$A$961=Mapping!$AA$3)*ROW(BA!$A$2:$A$961)-ROWS(BA!$A$2),ROWS(BA!$A$2:A48))),"")</f>
        <v/>
      </c>
      <c r="AC49" s="119" t="str">
        <f>IFERROR(INDEX(BA!$L$2:$L$961,MATCH($AB49,BA!$P$2:$P$961,0)),"")</f>
        <v/>
      </c>
      <c r="AD49" s="119" t="str">
        <f>IFERROR(INDEX(BA!$M$2:$M$961,MATCH($AB49,BA!$P$2:$P$961,0)),"")</f>
        <v/>
      </c>
      <c r="AE49" s="119" t="str">
        <f>IFERROR(INDEX(BA!$O$2:$O$961,MATCH($AB49,BA!$P$2:$P$961,0)),"")</f>
        <v/>
      </c>
      <c r="AF49" s="119" t="str">
        <f>IFERROR(INDEX(BA!$N$2:$N$961,MATCH($AB49,BA!$P$2:$P$961,0)),"")</f>
        <v/>
      </c>
      <c r="AG49" s="119" t="str">
        <f>IFERROR(INDEX(BA!#REF!,MATCH($AB49,BA!$P$57:$P$547,0)),"")</f>
        <v/>
      </c>
      <c r="AH49" s="119" t="str">
        <f>IFERROR(INDEX(BA!$Q$57:$Q$547,MATCH($AB49,BA!$P$57:$P$547,0)),"")</f>
        <v/>
      </c>
      <c r="AI49" s="119" t="str">
        <f>IFERROR(INDEX(BA!$S$57:$S$547,MATCH($AB49,BA!$P$57:$P$547,0)),"")</f>
        <v/>
      </c>
      <c r="AJ49" s="119" t="str">
        <f>IFERROR(INDEX(BA!$T$57:$T$547,MATCH($AB49,BA!$P$57:$P$547,0)),"")</f>
        <v/>
      </c>
      <c r="AK49" s="119" t="str">
        <f>IFERROR(INDEX(BA!$U$57:$U$547,MATCH($AB49,BA!$P$57:$P$547,0)),"")</f>
        <v/>
      </c>
      <c r="AL49" s="119" t="str">
        <f>IFERROR(INDEX(BA!$V$57:$V$547,MATCH($AB49,BA!$P$57:$P$547,0)),"")</f>
        <v/>
      </c>
      <c r="AM49" s="119" t="str">
        <f>IFERROR(INDEX(BA!$W$57:$W$547,MATCH($AB49,BA!$P$57:$P$547,0)),"")</f>
        <v/>
      </c>
      <c r="AN49" s="119" t="str">
        <f>IFERROR(INDEX(BA!$R$57:$R$547,MATCH($AB49,BA!$P$57:$P$547,0)),"")</f>
        <v/>
      </c>
      <c r="AO49" s="119" t="str">
        <f>IFERROR(INDEX(BA!$Y$57:$Y$547,MATCH($AB49,BA!$P$57:$P$547,0)),"")</f>
        <v/>
      </c>
      <c r="AP49" s="119" t="str">
        <f>IFERROR(INDEX(BA!$Z$57:$Z$547,MATCH($AB49,BA!$P$57:$P$547,0)),"")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outlineLevel="1">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IF(ROWS(BA!$A$2:A49)&lt;=AB$1,INDEX(BA!$P$2:$P$961,_xlfn.AGGREGATE(15,3,(BA!$A$2:$A$961=Mapping!$AA$3)/(BA!$A$2:$A$961=Mapping!$AA$3)*ROW(BA!$A$2:$A$961)-ROWS(BA!$A$2),ROWS(BA!$A$2:A49))),"")</f>
        <v/>
      </c>
      <c r="AC50" s="119" t="str">
        <f>IFERROR(INDEX(BA!$L$2:$L$961,MATCH($AB50,BA!$P$2:$P$961,0)),"")</f>
        <v/>
      </c>
      <c r="AD50" s="119" t="str">
        <f>IFERROR(INDEX(BA!$M$2:$M$961,MATCH($AB50,BA!$P$2:$P$961,0)),"")</f>
        <v/>
      </c>
      <c r="AE50" s="119" t="str">
        <f>IFERROR(INDEX(BA!$O$2:$O$961,MATCH($AB50,BA!$P$2:$P$961,0)),"")</f>
        <v/>
      </c>
      <c r="AF50" s="119" t="str">
        <f>IFERROR(INDEX(BA!$N$2:$N$961,MATCH($AB50,BA!$P$2:$P$961,0)),"")</f>
        <v/>
      </c>
      <c r="AG50" s="119" t="str">
        <f>IFERROR(INDEX(BA!#REF!,MATCH($AB50,BA!$P$57:$P$547,0)),"")</f>
        <v/>
      </c>
      <c r="AH50" s="119" t="str">
        <f>IFERROR(INDEX(BA!$Q$57:$Q$547,MATCH($AB50,BA!$P$57:$P$547,0)),"")</f>
        <v/>
      </c>
      <c r="AI50" s="119" t="str">
        <f>IFERROR(INDEX(BA!$S$57:$S$547,MATCH($AB50,BA!$P$57:$P$547,0)),"")</f>
        <v/>
      </c>
      <c r="AJ50" s="119" t="str">
        <f>IFERROR(INDEX(BA!$T$57:$T$547,MATCH($AB50,BA!$P$57:$P$547,0)),"")</f>
        <v/>
      </c>
      <c r="AK50" s="119" t="str">
        <f>IFERROR(INDEX(BA!$U$57:$U$547,MATCH($AB50,BA!$P$57:$P$547,0)),"")</f>
        <v/>
      </c>
      <c r="AL50" s="119" t="str">
        <f>IFERROR(INDEX(BA!$V$57:$V$547,MATCH($AB50,BA!$P$57:$P$547,0)),"")</f>
        <v/>
      </c>
      <c r="AM50" s="119" t="str">
        <f>IFERROR(INDEX(BA!$W$57:$W$547,MATCH($AB50,BA!$P$57:$P$547,0)),"")</f>
        <v/>
      </c>
      <c r="AN50" s="119" t="str">
        <f>IFERROR(INDEX(BA!$R$57:$R$547,MATCH($AB50,BA!$P$57:$P$547,0)),"")</f>
        <v/>
      </c>
      <c r="AO50" s="119" t="str">
        <f>IFERROR(INDEX(BA!$Y$57:$Y$547,MATCH($AB50,BA!$P$57:$P$547,0)),"")</f>
        <v/>
      </c>
      <c r="AP50" s="119" t="str">
        <f>IFERROR(INDEX(BA!$Z$57:$Z$547,MATCH($AB50,BA!$P$57:$P$547,0)),"")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c r="I51" s="103"/>
      <c r="K51" s="103"/>
    </row>
    <row r="52" spans="1:66">
      <c r="I52" s="103"/>
      <c r="K52" s="103"/>
    </row>
    <row r="53" spans="1:66">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3</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3</v>
      </c>
      <c r="AA53" s="158" t="s">
        <v>35</v>
      </c>
      <c r="AB53" s="158">
        <f>COUNTIF(BA!B3:B547,AA55)</f>
        <v>45</v>
      </c>
      <c r="AC53" s="119" t="s">
        <v>81</v>
      </c>
      <c r="AX53" s="103">
        <f>COUNTIF($AD$55:$AD$102,AX$54)</f>
        <v>4</v>
      </c>
      <c r="AY53" s="103">
        <f t="shared" ref="AY53:BN53" si="1">COUNTIF($AD$55:$AD$102,AY$54)</f>
        <v>7</v>
      </c>
      <c r="AZ53" s="103">
        <f t="shared" si="1"/>
        <v>4</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3.75" outlineLevel="1">
      <c r="A54" s="125" t="s">
        <v>82</v>
      </c>
      <c r="B54" s="126" t="s">
        <v>83</v>
      </c>
      <c r="C54" s="127" t="s">
        <v>84</v>
      </c>
      <c r="D54" s="126" t="s">
        <v>85</v>
      </c>
      <c r="E54" s="127" t="s">
        <v>86</v>
      </c>
      <c r="F54" s="126" t="s">
        <v>87</v>
      </c>
      <c r="G54" s="127" t="s">
        <v>88</v>
      </c>
      <c r="H54" s="126" t="s">
        <v>89</v>
      </c>
      <c r="I54" s="127" t="s">
        <v>90</v>
      </c>
      <c r="J54" s="126" t="s">
        <v>91</v>
      </c>
      <c r="K54" s="127" t="s">
        <v>92</v>
      </c>
      <c r="L54" s="126" t="s">
        <v>93</v>
      </c>
      <c r="M54" s="126" t="s">
        <v>94</v>
      </c>
      <c r="N54" s="127" t="s">
        <v>95</v>
      </c>
      <c r="O54" s="126" t="s">
        <v>96</v>
      </c>
      <c r="P54" s="127" t="s">
        <v>97</v>
      </c>
      <c r="Q54" s="127" t="s">
        <v>98</v>
      </c>
      <c r="R54" s="126" t="s">
        <v>99</v>
      </c>
      <c r="S54" s="127" t="s">
        <v>100</v>
      </c>
      <c r="T54" s="107"/>
      <c r="AA54" s="136" t="s">
        <v>134</v>
      </c>
      <c r="AB54" s="136" t="s">
        <v>101</v>
      </c>
      <c r="AC54" s="134" t="s">
        <v>102</v>
      </c>
      <c r="AD54" s="137" t="s">
        <v>52</v>
      </c>
      <c r="AE54" s="134" t="s">
        <v>135</v>
      </c>
      <c r="AF54" s="134" t="s">
        <v>104</v>
      </c>
      <c r="AG54" s="108" t="s">
        <v>136</v>
      </c>
      <c r="AH54" s="108" t="s">
        <v>106</v>
      </c>
      <c r="AI54" s="108" t="s">
        <v>107</v>
      </c>
      <c r="AJ54" s="108" t="s">
        <v>108</v>
      </c>
      <c r="AK54" s="108" t="s">
        <v>109</v>
      </c>
      <c r="AL54" s="108" t="s">
        <v>110</v>
      </c>
      <c r="AM54" s="108" t="s">
        <v>111</v>
      </c>
      <c r="AN54" s="108" t="s">
        <v>112</v>
      </c>
      <c r="AO54" s="108" t="s">
        <v>113</v>
      </c>
      <c r="AP54" s="104" t="s">
        <v>114</v>
      </c>
      <c r="AQ54" s="104" t="s">
        <v>115</v>
      </c>
      <c r="AR54" s="104" t="s">
        <v>116</v>
      </c>
      <c r="AX54" s="128" t="s">
        <v>117</v>
      </c>
      <c r="AY54" s="105" t="s">
        <v>118</v>
      </c>
      <c r="AZ54" s="106" t="s">
        <v>119</v>
      </c>
      <c r="BA54" s="105" t="s">
        <v>120</v>
      </c>
      <c r="BB54" s="106" t="s">
        <v>121</v>
      </c>
      <c r="BC54" s="105" t="s">
        <v>122</v>
      </c>
      <c r="BD54" s="106" t="s">
        <v>123</v>
      </c>
      <c r="BE54" s="105" t="s">
        <v>124</v>
      </c>
      <c r="BF54" s="106" t="s">
        <v>125</v>
      </c>
      <c r="BG54" s="105" t="s">
        <v>126</v>
      </c>
      <c r="BH54" s="106" t="s">
        <v>127</v>
      </c>
      <c r="BI54" s="105" t="s">
        <v>128</v>
      </c>
      <c r="BJ54" s="106" t="s">
        <v>129</v>
      </c>
      <c r="BK54" s="105" t="s">
        <v>130</v>
      </c>
      <c r="BL54" s="106" t="s">
        <v>131</v>
      </c>
      <c r="BM54" s="105" t="s">
        <v>132</v>
      </c>
      <c r="BN54" s="129" t="s">
        <v>133</v>
      </c>
    </row>
    <row r="55" spans="1:66" ht="78.75" outlineLevel="1">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xml:space="preserve">Number of individuals provided with access to finance  </v>
      </c>
      <c r="T55" s="130"/>
      <c r="AA55" s="113" t="str">
        <f>Background!C4</f>
        <v>CSA</v>
      </c>
      <c r="AB55" s="112" t="str" cm="1">
        <f t="array" ref="AB55">IF(ROWS(BA!$B$2:B2)&lt;=AB$53,INDEX(BA!$P$2:$P$961,_xlfn.AGGREGATE(15,3,(BA!$B$2:$B$961=Mapping!$AA$55)/(BA!$B$2:$B$961=Mapping!$AA$55)*ROW(BA!$B$2:$B$961)-ROWS(BA!$B$2),ROWS(BA!$B$2:B2))),"")</f>
        <v>Total electricity produced: Renewable</v>
      </c>
      <c r="AC55" s="112" t="str">
        <f>IFERROR(INDEX(BA!$L$2:$L$961,MATCH($AB55,BA!$P$2:$P$961,0)),"")</f>
        <v>Energy generation, efficiency &amp; access</v>
      </c>
      <c r="AD55" s="112" t="str">
        <f>IFERROR(INDEX(BA!$M$2:$M$547,MATCH($AB55,BA!$P$2:$P$547,0)),"")</f>
        <v xml:space="preserve">7. Affordable and clean energy </v>
      </c>
      <c r="AE55" s="112" t="str">
        <f>IFERROR(INDEX(BA!$O$2:$O$547,MATCH($AB55,BA!$P$2:$P$547,0)),"")</f>
        <v>Renewable energy generation</v>
      </c>
      <c r="AF55" s="112" t="str">
        <f>IFERROR(INDEX(BA!$N$2:$N$547,MATCH($AB55,BA!$P$2:$P$547,0)),"")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101.25" outlineLevel="1">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xml:space="preserve">Compost  produced and used for sustainable and local agriculture </v>
      </c>
      <c r="T56" s="130"/>
      <c r="AA56" s="120"/>
      <c r="AB56" s="112" t="str" cm="1">
        <f t="array" ref="AB56">IF(ROWS(BA!$B$2:B3)&lt;=AB$53,INDEX(BA!$P$2:$P$961,_xlfn.AGGREGATE(15,3,(BA!$B$2:$B$961=Mapping!$AA$55)/(BA!$B$2:$B$961=Mapping!$AA$55)*ROW(BA!$B$2:$B$961)-ROWS(BA!$B$2),ROWS(BA!$B$2:B3))),"")</f>
        <v>Total thermal energy produced: Renewable</v>
      </c>
      <c r="AC56" s="112" t="str">
        <f>IFERROR(INDEX(BA!$L$2:$L$961,MATCH($AB56,BA!$P$2:$P$961,0)),"")</f>
        <v>Energy generation, efficiency &amp; access</v>
      </c>
      <c r="AD56" s="112" t="str">
        <f>IFERROR(INDEX(BA!$M$2:$M$547,MATCH($AB56,BA!$P$2:$P$547,0)),"")</f>
        <v xml:space="preserve">7. Affordable and clean energy </v>
      </c>
      <c r="AE56" s="112" t="str">
        <f>IFERROR(INDEX(BA!$O$2:$O$547,MATCH($AB56,BA!$P$2:$P$547,0)),"")</f>
        <v>Renewable energy generation</v>
      </c>
      <c r="AF56" s="112" t="str">
        <f>IFERROR(INDEX(BA!$N$2:$N$547,MATCH($AB56,BA!$P$2:$P$547,0)),"")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101.25" outlineLevel="1">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Percentage of project population using polluting fuels</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Total number of companies supported for their integration into value chains and markets</v>
      </c>
      <c r="T57" s="130"/>
      <c r="AA57" s="120"/>
      <c r="AB57" s="112" t="str" cm="1">
        <f t="array" ref="AB57">IF(ROWS(BA!$B$2:B4)&lt;=AB$53,INDEX(BA!$P$2:$P$961,_xlfn.AGGREGATE(15,3,(BA!$B$2:$B$961=Mapping!$AA$55)/(BA!$B$2:$B$961=Mapping!$AA$55)*ROW(BA!$B$2:$B$961)-ROWS(BA!$B$2),ROWS(BA!$B$2:B4))),"")</f>
        <v>Total electricity consumed: Renewable</v>
      </c>
      <c r="AC57" s="112" t="str">
        <f>IFERROR(INDEX(BA!$L$2:$L$961,MATCH($AB57,BA!$P$2:$P$961,0)),"")</f>
        <v>Energy generation, efficiency &amp; access</v>
      </c>
      <c r="AD57" s="112" t="str">
        <f>IFERROR(INDEX(BA!$M$2:$M$547,MATCH($AB57,BA!$P$2:$P$547,0)),"")</f>
        <v xml:space="preserve">7. Affordable and clean energy </v>
      </c>
      <c r="AE57" s="112" t="str">
        <f>IFERROR(INDEX(BA!$O$2:$O$547,MATCH($AB57,BA!$P$2:$P$547,0)),"")</f>
        <v>Renewable energy consumption</v>
      </c>
      <c r="AF57" s="112" t="str">
        <f>IFERROR(INDEX(BA!$N$2:$N$547,MATCH($AB57,BA!$P$2:$P$547,0)),"")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67.5" outlineLevel="1">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IF(ROWS(BA!$B$2:B5)&lt;=AB$53,INDEX(BA!$P$2:$P$961,_xlfn.AGGREGATE(15,3,(BA!$B$2:$B$961=Mapping!$AA$55)/(BA!$B$2:$B$961=Mapping!$AA$55)*ROW(BA!$B$2:$B$961)-ROWS(BA!$B$2),ROWS(BA!$B$2:B5))),"")</f>
        <v>Number of beneficiaries: Households</v>
      </c>
      <c r="AC58" s="112" t="str">
        <f>IFERROR(INDEX(BA!$L$2:$L$961,MATCH($AB58,BA!$P$2:$P$961,0)),"")</f>
        <v>Energy generation, efficiency &amp; access</v>
      </c>
      <c r="AD58" s="112" t="str">
        <f>IFERROR(INDEX(BA!$M$2:$M$547,MATCH($AB58,BA!$P$2:$P$547,0)),"")</f>
        <v xml:space="preserve">7. Affordable and clean energy </v>
      </c>
      <c r="AE58" s="112" t="str">
        <f>IFERROR(INDEX(BA!$O$2:$O$547,MATCH($AB58,BA!$P$2:$P$547,0)),"")</f>
        <v>Increased access to energy</v>
      </c>
      <c r="AF58" s="112" t="str">
        <f>IFERROR(INDEX(BA!$N$2:$N$547,MATCH($AB58,BA!$P$2:$P$547,0)),"")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Percentage of project population using polluting fuels</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78.75" outlineLevel="1">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IF(ROWS(BA!$B$2:B6)&lt;=AB$53,INDEX(BA!$P$2:$P$961,_xlfn.AGGREGATE(15,3,(BA!$B$2:$B$961=Mapping!$AA$55)/(BA!$B$2:$B$961=Mapping!$AA$55)*ROW(BA!$B$2:$B$961)-ROWS(BA!$B$2),ROWS(BA!$B$2:B6))),"")</f>
        <v>Number of beneficiaries: Individuals</v>
      </c>
      <c r="AC59" s="112" t="str">
        <f>IFERROR(INDEX(BA!$L$2:$L$961,MATCH($AB59,BA!$P$2:$P$961,0)),"")</f>
        <v>Energy generation, efficiency &amp; access</v>
      </c>
      <c r="AD59" s="112" t="str">
        <f>IFERROR(INDEX(BA!$M$2:$M$547,MATCH($AB59,BA!$P$2:$P$547,0)),"")</f>
        <v xml:space="preserve">7. Affordable and clean energy </v>
      </c>
      <c r="AE59" s="112" t="str">
        <f>IFERROR(INDEX(BA!$O$2:$O$547,MATCH($AB59,BA!$P$2:$P$547,0)),"")</f>
        <v>Increased access to energy</v>
      </c>
      <c r="AF59" s="112" t="str">
        <f>IFERROR(INDEX(BA!$N$2:$N$547,MATCH($AB59,BA!$P$2:$P$547,0)),"")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3.75" outlineLevel="1">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IF(ROWS(BA!$B$2:B7)&lt;=AB$53,INDEX(BA!$P$2:$P$961,_xlfn.AGGREGATE(15,3,(BA!$B$2:$B$961=Mapping!$AA$55)/(BA!$B$2:$B$961=Mapping!$AA$55)*ROW(BA!$B$2:$B$961)-ROWS(BA!$B$2),ROWS(BA!$B$2:B7))),"")</f>
        <v>Amount of GHGs emissions avoided or sequestered</v>
      </c>
      <c r="AC60" s="112" t="str">
        <f>IFERROR(INDEX(BA!$L$2:$L$961,MATCH($AB60,BA!$P$2:$P$961,0)),"")</f>
        <v>Climate change mitigation</v>
      </c>
      <c r="AD60" s="112" t="str">
        <f>IFERROR(INDEX(BA!$M$2:$M$547,MATCH($AB60,BA!$P$2:$P$547,0)),"")</f>
        <v>13. Climate action</v>
      </c>
      <c r="AE60" s="112" t="str">
        <f>IFERROR(INDEX(BA!$O$2:$O$547,MATCH($AB60,BA!$P$2:$P$547,0)),"")</f>
        <v xml:space="preserve">Reduction in GHGs emissions </v>
      </c>
      <c r="AF60" s="112" t="str">
        <f>IFERROR(INDEX(BA!$N$2:$N$547,MATCH($AB60,BA!$P$2:$P$547,0)),"")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45" outlineLevel="1">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IF(ROWS(BA!$B$2:B8)&lt;=AB$53,INDEX(BA!$P$2:$P$961,_xlfn.AGGREGATE(15,3,(BA!$B$2:$B$961=Mapping!$AA$55)/(BA!$B$2:$B$961=Mapping!$AA$55)*ROW(BA!$B$2:$B$961)-ROWS(BA!$B$2),ROWS(BA!$B$2:B8))),"")</f>
        <v xml:space="preserve">BCe emissions reduced per year and amount of net CO2eq </v>
      </c>
      <c r="AC61" s="112" t="str">
        <f>IFERROR(INDEX(BA!$L$2:$L$961,MATCH($AB61,BA!$P$2:$P$961,0)),"")</f>
        <v>Climate change mitigation</v>
      </c>
      <c r="AD61" s="112" t="str">
        <f>IFERROR(INDEX(BA!$M$2:$M$547,MATCH($AB61,BA!$P$2:$P$547,0)),"")</f>
        <v>13. Climate action</v>
      </c>
      <c r="AE61" s="112" t="str">
        <f>IFERROR(INDEX(BA!$O$2:$O$547,MATCH($AB61,BA!$P$2:$P$547,0)),"")</f>
        <v>Reduction in GHGs equivalent SLCPs</v>
      </c>
      <c r="AF61" s="112" t="str">
        <f>IFERROR(INDEX(BA!$N$2:$N$547,MATCH($AB61,BA!$P$2:$P$547,0)),"")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33.75" outlineLevel="1">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IF(ROWS(BA!$B$2:B9)&lt;=AB$53,INDEX(BA!$P$2:$P$961,_xlfn.AGGREGATE(15,3,(BA!$B$2:$B$961=Mapping!$AA$55)/(BA!$B$2:$B$961=Mapping!$AA$55)*ROW(BA!$B$2:$B$961)-ROWS(BA!$B$2),ROWS(BA!$B$2:B9))),"")</f>
        <v>Number of households that observed reduction in PM2.5 &amp; carbon monoxide (CO) concentration reductions</v>
      </c>
      <c r="AC62" s="112" t="str">
        <f>IFERROR(INDEX(BA!$L$2:$L$961,MATCH($AB62,BA!$P$2:$P$961,0)),"")</f>
        <v>Air quality</v>
      </c>
      <c r="AD62" s="112" t="str">
        <f>IFERROR(INDEX(BA!$M$2:$M$547,MATCH($AB62,BA!$P$2:$P$547,0)),"")</f>
        <v>3. Good health and well being</v>
      </c>
      <c r="AE62" s="112" t="str">
        <f>IFERROR(INDEX(BA!$O$2:$O$547,MATCH($AB62,BA!$P$2:$P$547,0)),"")</f>
        <v>Reduced indoor air pollution</v>
      </c>
      <c r="AF62" s="112" t="str">
        <f>IFERROR(INDEX(BA!$N$2:$N$547,MATCH($AB62,BA!$P$2:$P$547,0)),"")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45" outlineLevel="1">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IF(ROWS(BA!$B$2:B10)&lt;=AB$53,INDEX(BA!$P$2:$P$961,_xlfn.AGGREGATE(15,3,(BA!$B$2:$B$961=Mapping!$AA$55)/(BA!$B$2:$B$961=Mapping!$AA$55)*ROW(BA!$B$2:$B$961)-ROWS(BA!$B$2),ROWS(BA!$B$2:B10))),"")</f>
        <v>Total non-renewable wood fuel saved</v>
      </c>
      <c r="AC63" s="112" t="str">
        <f>IFERROR(INDEX(BA!$L$2:$L$961,MATCH($AB63,BA!$P$2:$P$961,0)),"")</f>
        <v>Natural resource and Sustainable Forest Management</v>
      </c>
      <c r="AD63" s="112" t="str">
        <f>IFERROR(INDEX(BA!$M$2:$M$547,MATCH($AB63,BA!$P$2:$P$547,0)),"")</f>
        <v>15. Life on land</v>
      </c>
      <c r="AE63" s="112" t="str">
        <f>IFERROR(INDEX(BA!$O$2:$O$547,MATCH($AB63,BA!$P$2:$P$547,0)),"")</f>
        <v xml:space="preserve">Reduced deforestation attributed to wood fuel savings </v>
      </c>
      <c r="AF63" s="112"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45" outlineLevel="1">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IF(ROWS(BA!$B$2:B11)&lt;=AB$53,INDEX(BA!$P$2:$P$961,_xlfn.AGGREGATE(15,3,(BA!$B$2:$B$961=Mapping!$AA$55)/(BA!$B$2:$B$961=Mapping!$AA$55)*ROW(BA!$B$2:$B$961)-ROWS(BA!$B$2),ROWS(BA!$B$2:B11))),"")</f>
        <v>Forest areas managed sustainably for forest products including sustainable produced fuelwood</v>
      </c>
      <c r="AC64" s="112" t="str">
        <f>IFERROR(INDEX(BA!$L$2:$L$961,MATCH($AB64,BA!$P$2:$P$961,0)),"")</f>
        <v>Natural resource and Sustainable Forest Management</v>
      </c>
      <c r="AD64" s="112" t="str">
        <f>IFERROR(INDEX(BA!$M$2:$M$547,MATCH($AB64,BA!$P$2:$P$547,0)),"")</f>
        <v>15. Life on land</v>
      </c>
      <c r="AE64" s="112" t="str">
        <f>IFERROR(INDEX(BA!$O$2:$O$547,MATCH($AB64,BA!$P$2:$P$547,0)),"")</f>
        <v xml:space="preserve">Reduced deforestation attributed to wood fuel savings </v>
      </c>
      <c r="AF64" s="112" t="str">
        <f>IFERROR(INDEX(BA!$N$2:$N$547,MATCH($AB64,BA!$P$2:$P$547,0)),"")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3.75" outlineLevel="1">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IF(ROWS(BA!$B$2:B12)&lt;=AB$53,INDEX(BA!$P$2:$P$961,_xlfn.AGGREGATE(15,3,(BA!$B$2:$B$961=Mapping!$AA$55)/(BA!$B$2:$B$961=Mapping!$AA$55)*ROW(BA!$B$2:$B$961)-ROWS(BA!$B$2),ROWS(BA!$B$2:B12))),"")</f>
        <v>Number of Averted Mortality and Disability Adjusted Life Years (ADALYs)</v>
      </c>
      <c r="AC65" s="112" t="str">
        <f>IFERROR(INDEX(BA!$L$2:$L$961,MATCH($AB65,BA!$P$2:$P$961,0)),"")</f>
        <v>Health &amp; safety</v>
      </c>
      <c r="AD65" s="112" t="str">
        <f>IFERROR(INDEX(BA!$M$2:$M$547,MATCH($AB65,BA!$P$2:$P$547,0)),"")</f>
        <v>3. Good Health and well being</v>
      </c>
      <c r="AE65" s="112" t="str">
        <f>IFERROR(INDEX(BA!$O$2:$O$547,MATCH($AB65,BA!$P$2:$P$547,0)),"")</f>
        <v>Averted Mortality rate attributed to household air pollution</v>
      </c>
      <c r="AF65" s="112" t="str">
        <f>IFERROR(INDEX(BA!$N$2:$N$547,MATCH($AB65,BA!$P$2:$P$547,0)),"")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3.75" outlineLevel="1">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12" t="str">
        <f>IFERROR(INDEX(BA!$L$2:$L$961,MATCH($AB66,BA!$P$2:$P$961,0)),"")</f>
        <v>Health &amp; safety</v>
      </c>
      <c r="AD66" s="112" t="str">
        <f>IFERROR(INDEX(BA!$M$2:$M$547,MATCH($AB66,BA!$P$2:$P$547,0)),"")</f>
        <v>3. Good health and well being</v>
      </c>
      <c r="AE66" s="112" t="str">
        <f>IFERROR(INDEX(BA!$O$2:$O$547,MATCH($AB66,BA!$P$2:$P$547,0)),"")</f>
        <v xml:space="preserve">Reduced incidence of disease caused by air pollutants </v>
      </c>
      <c r="AF66" s="112" t="str">
        <f>IFERROR(INDEX(BA!$N$2:$N$547,MATCH($AB66,BA!$P$2:$P$547,0)),"")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3.75" outlineLevel="1">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IF(ROWS(BA!$B$2:B14)&lt;=AB$53,INDEX(BA!$P$2:$P$961,_xlfn.AGGREGATE(15,3,(BA!$B$2:$B$961=Mapping!$AA$55)/(BA!$B$2:$B$961=Mapping!$AA$55)*ROW(BA!$B$2:$B$961)-ROWS(BA!$B$2),ROWS(BA!$B$2:B14))),"")</f>
        <v>Total number of jobs</v>
      </c>
      <c r="AC67" s="112" t="str">
        <f>IFERROR(INDEX(BA!$L$2:$L$961,MATCH($AB67,BA!$P$2:$P$961,0)),"")</f>
        <v>Employment</v>
      </c>
      <c r="AD67" s="112" t="str">
        <f>IFERROR(INDEX(BA!$M$2:$M$547,MATCH($AB67,BA!$P$2:$P$547,0)),"")</f>
        <v>8. Decent work and economic growth</v>
      </c>
      <c r="AE67" s="112" t="str">
        <f>IFERROR(INDEX(BA!$O$2:$O$547,MATCH($AB67,BA!$P$2:$P$547,0)),"")</f>
        <v>Increased employment opportunities</v>
      </c>
      <c r="AF67" s="112" t="str">
        <f>IFERROR(INDEX(BA!$N$2:$N$547,MATCH($AB67,BA!$P$2:$P$547,0)),"")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3.75" outlineLevel="1">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IF(ROWS(BA!$B$2:B15)&lt;=AB$53,INDEX(BA!$P$2:$P$961,_xlfn.AGGREGATE(15,3,(BA!$B$2:$B$961=Mapping!$AA$55)/(BA!$B$2:$B$961=Mapping!$AA$55)*ROW(BA!$B$2:$B$961)-ROWS(BA!$B$2),ROWS(BA!$B$2:B15))),"")</f>
        <v>Total number of employees earning above local minimum wage</v>
      </c>
      <c r="AC68" s="112" t="str">
        <f>IFERROR(INDEX(BA!$L$2:$L$961,MATCH($AB68,BA!$P$2:$P$961,0)),"")</f>
        <v>Employment</v>
      </c>
      <c r="AD68" s="112" t="str">
        <f>IFERROR(INDEX(BA!$M$2:$M$547,MATCH($AB68,BA!$P$2:$P$547,0)),"")</f>
        <v>8. Decent work and economic growth</v>
      </c>
      <c r="AE68" s="112" t="str">
        <f>IFERROR(INDEX(BA!$O$2:$O$547,MATCH($AB68,BA!$P$2:$P$547,0)),"")</f>
        <v xml:space="preserve">Enhanced opportunities for income generation </v>
      </c>
      <c r="AF68" s="112" t="str">
        <f>IFERROR(INDEX(BA!$N$2:$N$547,MATCH($AB68,BA!$P$2:$P$547,0)),"")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3.75" outlineLevel="1">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IF(ROWS(BA!$B$2:B16)&lt;=AB$53,INDEX(BA!$P$2:$P$961,_xlfn.AGGREGATE(15,3,(BA!$B$2:$B$961=Mapping!$AA$55)/(BA!$B$2:$B$961=Mapping!$AA$55)*ROW(BA!$B$2:$B$961)-ROWS(BA!$B$2),ROWS(BA!$B$2:B16))),"")</f>
        <v>Total Number of employees paid living wage</v>
      </c>
      <c r="AC69" s="112" t="str">
        <f>IFERROR(INDEX(BA!$L$2:$L$961,MATCH($AB69,BA!$P$2:$P$961,0)),"")</f>
        <v>Employment</v>
      </c>
      <c r="AD69" s="112" t="str">
        <f>IFERROR(INDEX(BA!$M$2:$M$547,MATCH($AB69,BA!$P$2:$P$547,0)),"")</f>
        <v>8. Decent work and economic growth</v>
      </c>
      <c r="AE69" s="112" t="str">
        <f>IFERROR(INDEX(BA!$O$2:$O$547,MATCH($AB69,BA!$P$2:$P$547,0)),"")</f>
        <v xml:space="preserve">Enhanced opportunities for income generation </v>
      </c>
      <c r="AF69" s="112" t="str">
        <f>IFERROR(INDEX(BA!$N$2:$N$547,MATCH($AB69,BA!$P$2:$P$547,0)),"")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2.5" outlineLevel="1">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IF(ROWS(BA!$B$2:B17)&lt;=AB$53,INDEX(BA!$P$2:$P$961,_xlfn.AGGREGATE(15,3,(BA!$B$2:$B$961=Mapping!$AA$55)/(BA!$B$2:$B$961=Mapping!$AA$55)*ROW(BA!$B$2:$B$961)-ROWS(BA!$B$2),ROWS(BA!$B$2:B17))),"")</f>
        <v>Average household savings i.e., decrease in expenditure on basic service such cooking, lighting, drinking</v>
      </c>
      <c r="AC70" s="112" t="str">
        <f>IFERROR(INDEX(BA!$L$2:$L$961,MATCH($AB70,BA!$P$2:$P$961,0)),"")</f>
        <v>Livelihood</v>
      </c>
      <c r="AD70" s="112" t="str">
        <f>IFERROR(INDEX(BA!$M$2:$M$547,MATCH($AB70,BA!$P$2:$P$547,0)),"")</f>
        <v>1. No poverty</v>
      </c>
      <c r="AE70" s="112" t="str">
        <f>IFERROR(INDEX(BA!$O$2:$O$547,MATCH($AB70,BA!$P$2:$P$547,0)),"")</f>
        <v xml:space="preserve">Financial savings </v>
      </c>
      <c r="AF70" s="112" t="str">
        <f>IFERROR(INDEX(BA!$N$2:$N$547,MATCH($AB70,BA!$P$2:$P$547,0)),"")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45" outlineLevel="1">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IF(ROWS(BA!$B$2:B18)&lt;=AB$53,INDEX(BA!$P$2:$P$961,_xlfn.AGGREGATE(15,3,(BA!$B$2:$B$961=Mapping!$AA$55)/(BA!$B$2:$B$961=Mapping!$AA$55)*ROW(BA!$B$2:$B$961)-ROWS(BA!$B$2),ROWS(BA!$B$2:B18))),"")</f>
        <v>Average time saving associated with cooking time and fuel collection</v>
      </c>
      <c r="AC71" s="112" t="str">
        <f>IFERROR(INDEX(BA!$L$2:$L$961,MATCH($AB71,BA!$P$2:$P$961,0)),"")</f>
        <v>Gender</v>
      </c>
      <c r="AD71" s="112" t="str">
        <f>IFERROR(INDEX(BA!$M$2:$M$547,MATCH($AB71,BA!$P$2:$P$547,0)),"")</f>
        <v xml:space="preserve">5. Gender equality </v>
      </c>
      <c r="AE71" s="112" t="str">
        <f>IFERROR(INDEX(BA!$O$2:$O$547,MATCH($AB71,BA!$P$2:$P$547,0)),"")</f>
        <v xml:space="preserve">Women empowerment and gender equality </v>
      </c>
      <c r="AF71" s="112"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22.5" outlineLevel="1">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IF(ROWS(BA!$B$2:B19)&lt;=AB$53,INDEX(BA!$P$2:$P$961,_xlfn.AGGREGATE(15,3,(BA!$B$2:$B$961=Mapping!$AA$55)/(BA!$B$2:$B$961=Mapping!$AA$55)*ROW(BA!$B$2:$B$961)-ROWS(BA!$B$2),ROWS(BA!$B$2:B19))),"")</f>
        <v>Total energy savings</v>
      </c>
      <c r="AC72" s="112" t="str">
        <f>IFERROR(INDEX(BA!$L$2:$L$961,MATCH($AB72,BA!$P$2:$P$961,0)),"")</f>
        <v>Energy generation, efficiency &amp; access</v>
      </c>
      <c r="AD72" s="112" t="str">
        <f>IFERROR(INDEX(BA!$M$2:$M$547,MATCH($AB72,BA!$P$2:$P$547,0)),"")</f>
        <v xml:space="preserve">7. Affordable and clean energy </v>
      </c>
      <c r="AE72" s="112" t="str">
        <f>IFERROR(INDEX(BA!$O$2:$O$547,MATCH($AB72,BA!$P$2:$P$547,0)),"")</f>
        <v xml:space="preserve">Energy efficiency improvement </v>
      </c>
      <c r="AF72" s="112" t="str">
        <f>IFERROR(INDEX(BA!$N$2:$N$547,MATCH($AB72,BA!$P$2:$P$547,0)),"")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2.5" outlineLevel="1">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IF(ROWS(BA!$B$2:B20)&lt;=AB$53,INDEX(BA!$P$2:$P$961,_xlfn.AGGREGATE(15,3,(BA!$B$2:$B$961=Mapping!$AA$55)/(BA!$B$2:$B$961=Mapping!$AA$55)*ROW(BA!$B$2:$B$961)-ROWS(BA!$B$2),ROWS(BA!$B$2:B20))),"")</f>
        <v xml:space="preserve">Gender wage equity </v>
      </c>
      <c r="AC73" s="112" t="str">
        <f>IFERROR(INDEX(BA!$L$2:$L$961,MATCH($AB73,BA!$P$2:$P$961,0)),"")</f>
        <v>Gender</v>
      </c>
      <c r="AD73" s="112" t="str">
        <f>IFERROR(INDEX(BA!$M$2:$M$547,MATCH($AB73,BA!$P$2:$P$547,0)),"")</f>
        <v xml:space="preserve">5. Gender equality </v>
      </c>
      <c r="AE73" s="112" t="str">
        <f>IFERROR(INDEX(BA!$O$2:$O$547,MATCH($AB73,BA!$P$2:$P$547,0)),"")</f>
        <v xml:space="preserve">Women empowerment and gender equality </v>
      </c>
      <c r="AF73" s="112" t="str">
        <f>IFERROR(INDEX(BA!$N$2:$N$547,MATCH($AB73,BA!$P$2:$P$547,0)),"")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33.75" outlineLevel="1">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IF(ROWS(BA!$B$2:B21)&lt;=AB$53,INDEX(BA!$P$2:$P$961,_xlfn.AGGREGATE(15,3,(BA!$B$2:$B$961=Mapping!$AA$55)/(BA!$B$2:$B$961=Mapping!$AA$55)*ROW(BA!$B$2:$B$961)-ROWS(BA!$B$2),ROWS(BA!$B$2:B21))),"")</f>
        <v>Number of women serving in managerial/ leadership /ownership role</v>
      </c>
      <c r="AC74" s="119" t="str">
        <f>IFERROR(INDEX(BA!$L$2:$L$961,MATCH($AB74,BA!$P$2:$P$961,0)),"")</f>
        <v>Gender</v>
      </c>
      <c r="AD74" s="119" t="str">
        <f>IFERROR(INDEX(BA!$M$2:$M$547,MATCH($AB74,BA!$P$2:$P$547,0)),"")</f>
        <v xml:space="preserve">5. Gender equality </v>
      </c>
      <c r="AE74" s="119" t="str">
        <f>IFERROR(INDEX(BA!$O$2:$O$547,MATCH($AB74,BA!$P$2:$P$547,0)),"")</f>
        <v xml:space="preserve">Women empowerment and gender equality </v>
      </c>
      <c r="AF74" s="119" t="str">
        <f>IFERROR(INDEX(BA!$N$2:$N$547,MATCH($AB74,BA!$P$2:$P$547,0)),"")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3.75" outlineLevel="1">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IF(ROWS(BA!$B$2:B22)&lt;=AB$53,INDEX(BA!$P$2:$P$961,_xlfn.AGGREGATE(15,3,(BA!$B$2:$B$961=Mapping!$AA$55)/(BA!$B$2:$B$961=Mapping!$AA$55)*ROW(BA!$B$2:$B$961)-ROWS(BA!$B$2),ROWS(BA!$B$2:B22))),"")</f>
        <v>Number of employees provided skill development training</v>
      </c>
      <c r="AC75" s="119" t="str">
        <f>IFERROR(INDEX(BA!$L$2:$L$961,MATCH($AB75,BA!$P$2:$P$961,0)),"")</f>
        <v>Capacity building</v>
      </c>
      <c r="AD75" s="119" t="str">
        <f>IFERROR(INDEX(BA!$M$2:$M$547,MATCH($AB75,BA!$P$2:$P$547,0)),"")</f>
        <v>4. Quality education</v>
      </c>
      <c r="AE75" s="119" t="str">
        <f>IFERROR(INDEX(BA!$O$2:$O$547,MATCH($AB75,BA!$P$2:$P$547,0)),"")</f>
        <v xml:space="preserve">Skill development </v>
      </c>
      <c r="AF75" s="119" t="str">
        <f>IFERROR(INDEX(BA!$N$2:$N$547,MATCH($AB75,BA!$P$2:$P$547,0)),"")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outlineLevel="1">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IF(ROWS(BA!$B$2:B23)&lt;=AB$53,INDEX(BA!$P$2:$P$961,_xlfn.AGGREGATE(15,3,(BA!$B$2:$B$961=Mapping!$AA$55)/(BA!$B$2:$B$961=Mapping!$AA$55)*ROW(BA!$B$2:$B$961)-ROWS(BA!$B$2),ROWS(BA!$B$2:B23))),"")</f>
        <v>Number of farmers adopted practices promoted by the project</v>
      </c>
      <c r="AC76" s="119" t="str">
        <f>IFERROR(INDEX(BA!$L$2:$L$961,MATCH($AB76,BA!$P$2:$P$961,0)),"")</f>
        <v>Natural resource and Sustainable Forest Management</v>
      </c>
      <c r="AD76" s="119" t="str">
        <f>IFERROR(INDEX(BA!$M$2:$M$547,MATCH($AB76,BA!$P$2:$P$547,0)),"")</f>
        <v>2. Zero hunger</v>
      </c>
      <c r="AE76" s="119" t="str">
        <f>IFERROR(INDEX(BA!$O$2:$O$547,MATCH($AB76,BA!$P$2:$P$547,0)),"")</f>
        <v xml:space="preserve">Increased productivity </v>
      </c>
      <c r="AF76" s="119" t="str">
        <f>IFERROR(INDEX(BA!$N$2:$N$547,MATCH($AB76,BA!$P$2:$P$547,0)),"")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outlineLevel="1">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IF(ROWS(BA!$B$2:B24)&lt;=AB$53,INDEX(BA!$P$2:$P$961,_xlfn.AGGREGATE(15,3,(BA!$B$2:$B$961=Mapping!$AA$55)/(BA!$B$2:$B$961=Mapping!$AA$55)*ROW(BA!$B$2:$B$961)-ROWS(BA!$B$2),ROWS(BA!$B$2:B24))),"")</f>
        <v xml:space="preserve">Area under sustainable agriculture </v>
      </c>
      <c r="AC77" s="119" t="str">
        <f>IFERROR(INDEX(BA!$L$2:$L$961,MATCH($AB77,BA!$P$2:$P$961,0)),"")</f>
        <v>Natural resource and Sustainable Forest Management</v>
      </c>
      <c r="AD77" s="119" t="str">
        <f>IFERROR(INDEX(BA!$M$2:$M$547,MATCH($AB77,BA!$P$2:$P$547,0)),"")</f>
        <v>2. Zero hunger</v>
      </c>
      <c r="AE77" s="119" t="str">
        <f>IFERROR(INDEX(BA!$O$2:$O$547,MATCH($AB77,BA!$P$2:$P$547,0)),"")</f>
        <v xml:space="preserve">Increased productivity </v>
      </c>
      <c r="AF77" s="119" t="str">
        <f>IFERROR(INDEX(BA!$N$2:$N$547,MATCH($AB77,BA!$P$2:$P$547,0)),"")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outlineLevel="1">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IF(ROWS(BA!$B$2:B25)&lt;=AB$53,INDEX(BA!$P$2:$P$961,_xlfn.AGGREGATE(15,3,(BA!$B$2:$B$961=Mapping!$AA$55)/(BA!$B$2:$B$961=Mapping!$AA$55)*ROW(BA!$B$2:$B$961)-ROWS(BA!$B$2),ROWS(BA!$B$2:B25))),"")</f>
        <v>Crop yield in kilograms per hectare and year as result of the project’s intervention</v>
      </c>
      <c r="AC78" s="119" t="str">
        <f>IFERROR(INDEX(BA!$L$2:$L$961,MATCH($AB78,BA!$P$2:$P$961,0)),"")</f>
        <v>Food security</v>
      </c>
      <c r="AD78" s="119" t="str">
        <f>IFERROR(INDEX(BA!$M$2:$M$547,MATCH($AB78,BA!$P$2:$P$547,0)),"")</f>
        <v>2. Zero hunger</v>
      </c>
      <c r="AE78" s="119" t="str">
        <f>IFERROR(INDEX(BA!$O$2:$O$547,MATCH($AB78,BA!$P$2:$P$547,0)),"")</f>
        <v xml:space="preserve">Increased productivity </v>
      </c>
      <c r="AF78" s="119" t="str">
        <f>IFERROR(INDEX(BA!$N$2:$N$547,MATCH($AB78,BA!$P$2:$P$547,0)),"")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outlineLevel="1">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IF(ROWS(BA!$B$2:B26)&lt;=AB$53,INDEX(BA!$P$2:$P$961,_xlfn.AGGREGATE(15,3,(BA!$B$2:$B$961=Mapping!$AA$55)/(BA!$B$2:$B$961=Mapping!$AA$55)*ROW(BA!$B$2:$B$961)-ROWS(BA!$B$2),ROWS(BA!$B$2:B26))),"")</f>
        <v>Annual growth in household income from agricultural activity</v>
      </c>
      <c r="AC79" s="119" t="str">
        <f>IFERROR(INDEX(BA!$L$2:$L$961,MATCH($AB79,BA!$P$2:$P$961,0)),"")</f>
        <v>Livelihood</v>
      </c>
      <c r="AD79" s="119" t="str">
        <f>IFERROR(INDEX(BA!$M$2:$M$547,MATCH($AB79,BA!$P$2:$P$547,0)),"")</f>
        <v>2. Zero hunger</v>
      </c>
      <c r="AE79" s="119" t="str">
        <f>IFERROR(INDEX(BA!$O$2:$O$547,MATCH($AB79,BA!$P$2:$P$547,0)),"")</f>
        <v xml:space="preserve">Enhanced opportunities for income generation </v>
      </c>
      <c r="AF79" s="119" t="str">
        <f>IFERROR(INDEX(BA!$N$2:$N$547,MATCH($AB79,BA!$P$2:$P$547,0)),"")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outlineLevel="1">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IF(ROWS(BA!$B$2:B27)&lt;=AB$53,INDEX(BA!$P$2:$P$961,_xlfn.AGGREGATE(15,3,(BA!$B$2:$B$961=Mapping!$AA$55)/(BA!$B$2:$B$961=Mapping!$AA$55)*ROW(BA!$B$2:$B$961)-ROWS(BA!$B$2),ROWS(BA!$B$2:B27))),"")</f>
        <v>Number of training hours provided for employees (full-time, part-time, or temporary), disaggregated per gender</v>
      </c>
      <c r="AC80" s="119" t="str">
        <f>IFERROR(INDEX(BA!$L$2:$L$961,MATCH($AB80,BA!$P$2:$P$961,0)),"")</f>
        <v>Capacity building</v>
      </c>
      <c r="AD80" s="119" t="str">
        <f>IFERROR(INDEX(BA!$M$2:$M$547,MATCH($AB80,BA!$P$2:$P$547,0)),"")</f>
        <v>4. Quality education</v>
      </c>
      <c r="AE80" s="119" t="str">
        <f>IFERROR(INDEX(BA!$O$2:$O$547,MATCH($AB80,BA!$P$2:$P$547,0)),"")</f>
        <v>Skill development</v>
      </c>
      <c r="AF80" s="119" t="str">
        <f>IFERROR(INDEX(BA!$N$2:$N$547,MATCH($AB80,BA!$P$2:$P$547,0)),"")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outlineLevel="1">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IF(ROWS(BA!$B$2:B28)&lt;=AB$53,INDEX(BA!$P$2:$P$961,_xlfn.AGGREGATE(15,3,(BA!$B$2:$B$961=Mapping!$AA$55)/(BA!$B$2:$B$961=Mapping!$AA$55)*ROW(BA!$B$2:$B$961)-ROWS(BA!$B$2),ROWS(BA!$B$2:B28))),"")</f>
        <v>Change in farmer income as a result of project, by gender and and indigenous status</v>
      </c>
      <c r="AC81" s="119" t="str">
        <f>IFERROR(INDEX(BA!$L$2:$L$961,MATCH($AB81,BA!$P$2:$P$961,0)),"")</f>
        <v>Livelihood</v>
      </c>
      <c r="AD81" s="119" t="str">
        <f>IFERROR(INDEX(BA!$M$2:$M$547,MATCH($AB81,BA!$P$2:$P$547,0)),"")</f>
        <v>2. Zero hunger</v>
      </c>
      <c r="AE81" s="119" t="str">
        <f>IFERROR(INDEX(BA!$O$2:$O$547,MATCH($AB81,BA!$P$2:$P$547,0)),"")</f>
        <v xml:space="preserve">Increased productivity </v>
      </c>
      <c r="AF81" s="119" t="str">
        <f>IFERROR(INDEX(BA!$N$2:$N$547,MATCH($AB81,BA!$P$2:$P$547,0)),"")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outlineLevel="1">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IF(ROWS(BA!$B$2:B29)&lt;=AB$53,INDEX(BA!$P$2:$P$961,_xlfn.AGGREGATE(15,3,(BA!$B$2:$B$961=Mapping!$AA$55)/(BA!$B$2:$B$961=Mapping!$AA$55)*ROW(BA!$B$2:$B$961)-ROWS(BA!$B$2),ROWS(BA!$B$2:B29))),"")</f>
        <v>Number of training hours of awareness/outreach events and training aiming to promote Climate Smart Agricultural practices, disaggregated per gender</v>
      </c>
      <c r="AC82" s="119" t="str">
        <f>IFERROR(INDEX(BA!$L$2:$L$961,MATCH($AB82,BA!$P$2:$P$961,0)),"")</f>
        <v>Capacity building</v>
      </c>
      <c r="AD82" s="119" t="str">
        <f>IFERROR(INDEX(BA!$M$2:$M$547,MATCH($AB82,BA!$P$2:$P$547,0)),"")</f>
        <v>2. Zero hunger</v>
      </c>
      <c r="AE82" s="119" t="str">
        <f>IFERROR(INDEX(BA!$O$2:$O$547,MATCH($AB82,BA!$P$2:$P$547,0)),"")</f>
        <v>Capacity building</v>
      </c>
      <c r="AF82" s="119" t="str">
        <f>IFERROR(INDEX(BA!$N$2:$N$547,MATCH($AB82,BA!$P$2:$P$547,0)),"")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outlineLevel="1">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IF(ROWS(BA!$B$2:B30)&lt;=AB$53,INDEX(BA!$P$2:$P$961,_xlfn.AGGREGATE(15,3,(BA!$B$2:$B$961=Mapping!$AA$55)/(BA!$B$2:$B$961=Mapping!$AA$55)*ROW(BA!$B$2:$B$961)-ROWS(BA!$B$2),ROWS(BA!$B$2:B30))),"")</f>
        <v xml:space="preserve">Land area (hectares) under improved or new soil conservation practices as a result of project activity </v>
      </c>
      <c r="AC83" s="119" t="str">
        <f>IFERROR(INDEX(BA!$L$2:$L$961,MATCH($AB83,BA!$P$2:$P$961,0)),"")</f>
        <v>Soil quality</v>
      </c>
      <c r="AD83" s="119" t="str">
        <f>IFERROR(INDEX(BA!$M$2:$M$547,MATCH($AB83,BA!$P$2:$P$547,0)),"")</f>
        <v>2. Zero hunger</v>
      </c>
      <c r="AE83" s="119" t="str">
        <f>IFERROR(INDEX(BA!$O$2:$O$547,MATCH($AB83,BA!$P$2:$P$547,0)),"")</f>
        <v xml:space="preserve">Soil quality improvement </v>
      </c>
      <c r="AF83" s="119" t="str">
        <f>IFERROR(INDEX(BA!$N$2:$N$547,MATCH($AB83,BA!$P$2:$P$547,0)),"")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outlineLevel="1">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IF(ROWS(BA!$B$2:B31)&lt;=AB$53,INDEX(BA!$P$2:$P$961,_xlfn.AGGREGATE(15,3,(BA!$B$2:$B$961=Mapping!$AA$55)/(BA!$B$2:$B$961=Mapping!$AA$55)*ROW(BA!$B$2:$B$961)-ROWS(BA!$B$2),ROWS(BA!$B$2:B31))),"")</f>
        <v>1.1.1 Proportion of the population living below the international poverty line by sex, age, employment status and geographic location (urban/rural)</v>
      </c>
      <c r="AC84" s="119" t="str">
        <f>IFERROR(INDEX(BA!$L$2:$L$961,MATCH($AB84,BA!$P$2:$P$961,0)),"")</f>
        <v>Access to basic services</v>
      </c>
      <c r="AD84" s="119" t="str">
        <f>IFERROR(INDEX(BA!$M$2:$M$547,MATCH($AB84,BA!$P$2:$P$547,0)),"")</f>
        <v>1. No poverty</v>
      </c>
      <c r="AE84" s="119" t="str">
        <f>IFERROR(INDEX(BA!$O$2:$O$547,MATCH($AB84,BA!$P$2:$P$547,0)),"")</f>
        <v>Eradicate poverty</v>
      </c>
      <c r="AF84" s="119" t="str">
        <f>IFERROR(INDEX(BA!$N$2:$N$547,MATCH($AB84,BA!$P$2:$P$547,0)),"")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outlineLevel="1">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IF(ROWS(BA!$B$2:B32)&lt;=AB$53,INDEX(BA!$P$2:$P$961,_xlfn.AGGREGATE(15,3,(BA!$B$2:$B$961=Mapping!$AA$55)/(BA!$B$2:$B$961=Mapping!$AA$55)*ROW(BA!$B$2:$B$961)-ROWS(BA!$B$2),ROWS(BA!$B$2:B32))),"")</f>
        <v>1.2.1 Proportion of population living below the national poverty line, by sex and age</v>
      </c>
      <c r="AC85" s="119" t="str">
        <f>IFERROR(INDEX(BA!$L$2:$L$961,MATCH($AB85,BA!$P$2:$P$961,0)),"")</f>
        <v>Access to basic services</v>
      </c>
      <c r="AD85" s="119" t="str">
        <f>IFERROR(INDEX(BA!$M$2:$M$547,MATCH($AB85,BA!$P$2:$P$547,0)),"")</f>
        <v>1. No poverty</v>
      </c>
      <c r="AE85" s="119" t="str">
        <f>IFERROR(INDEX(BA!$O$2:$O$547,MATCH($AB85,BA!$P$2:$P$547,0)),"")</f>
        <v>Eradicate poverty</v>
      </c>
      <c r="AF85" s="119" t="str">
        <f>IFERROR(INDEX(BA!$N$2:$N$547,MATCH($AB85,BA!$P$2:$P$547,0)),"")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outlineLevel="1">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IF(ROWS(BA!$B$2:B33)&lt;=AB$53,INDEX(BA!$P$2:$P$961,_xlfn.AGGREGATE(15,3,(BA!$B$2:$B$961=Mapping!$AA$55)/(BA!$B$2:$B$961=Mapping!$AA$55)*ROW(BA!$B$2:$B$961)-ROWS(BA!$B$2),ROWS(BA!$B$2:B33))),"")</f>
        <v>1.4.1 Proportion of population living in households with access to basic services</v>
      </c>
      <c r="AC86" s="119" t="str">
        <f>IFERROR(INDEX(BA!$L$2:$L$961,MATCH($AB86,BA!$P$2:$P$961,0)),"")</f>
        <v>Access to basic services</v>
      </c>
      <c r="AD86" s="119" t="str">
        <f>IFERROR(INDEX(BA!$M$2:$M$547,MATCH($AB86,BA!$P$2:$P$547,0)),"")</f>
        <v>1. No poverty</v>
      </c>
      <c r="AE86" s="119" t="str">
        <f>IFERROR(INDEX(BA!$O$2:$O$547,MATCH($AB86,BA!$P$2:$P$547,0)),"")</f>
        <v>Increased access to basic services</v>
      </c>
      <c r="AF86" s="119" t="str">
        <f>IFERROR(INDEX(BA!$N$2:$N$547,MATCH($AB86,BA!$P$2:$P$547,0)),"")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outlineLevel="1">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IF(ROWS(BA!$B$2:B34)&lt;=AB$53,INDEX(BA!$P$2:$P$961,_xlfn.AGGREGATE(15,3,(BA!$B$2:$B$961=Mapping!$AA$55)/(BA!$B$2:$B$961=Mapping!$AA$55)*ROW(BA!$B$2:$B$961)-ROWS(BA!$B$2),ROWS(BA!$B$2:B34))),"")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IFERROR(INDEX(BA!$L$2:$L$961,MATCH($AB87,BA!$P$2:$P$961,0)),"")</f>
        <v/>
      </c>
      <c r="AD87" s="119" t="str">
        <f>IFERROR(INDEX(BA!$M$2:$M$547,MATCH($AB87,BA!$P$2:$P$547,0)),"")</f>
        <v/>
      </c>
      <c r="AE87" s="119" t="str">
        <f>IFERROR(INDEX(BA!$O$2:$O$547,MATCH($AB87,BA!$P$2:$P$547,0)),"")</f>
        <v/>
      </c>
      <c r="AF87" s="119" t="str">
        <f>IFERROR(INDEX(BA!$N$2:$N$547,MATCH($AB87,BA!$P$2:$P$547,0)),"")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outlineLevel="1">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IF(ROWS(BA!$B$2:B35)&lt;=AB$53,INDEX(BA!$P$2:$P$961,_xlfn.AGGREGATE(15,3,(BA!$B$2:$B$961=Mapping!$AA$55)/(BA!$B$2:$B$961=Mapping!$AA$55)*ROW(BA!$B$2:$B$961)-ROWS(BA!$B$2),ROWS(BA!$B$2:B35))),"")</f>
        <v>5.4.1 Proportion of time spent on unpaid domestic and care work, by sex, age and location</v>
      </c>
      <c r="AC88" s="119" t="str">
        <f>IFERROR(INDEX(BA!$L$2:$L$961,MATCH($AB88,BA!$P$2:$P$961,0)),"")</f>
        <v>Gender</v>
      </c>
      <c r="AD88" s="119" t="str">
        <f>IFERROR(INDEX(BA!$M$2:$M$547,MATCH($AB88,BA!$P$2:$P$547,0)),"")</f>
        <v xml:space="preserve">5. Gender equality </v>
      </c>
      <c r="AE88" s="119" t="str">
        <f>IFERROR(INDEX(BA!$O$2:$O$547,MATCH($AB88,BA!$P$2:$P$547,0)),"")</f>
        <v xml:space="preserve">Women empowerment and gender equality </v>
      </c>
      <c r="AF88" s="119" t="str">
        <f>IFERROR(INDEX(BA!$N$2:$N$547,MATCH($AB88,BA!$P$2:$P$547,0)),"")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33.75" outlineLevel="1">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IF(ROWS(BA!$B$2:B36)&lt;=AB$53,INDEX(BA!$P$2:$P$961,_xlfn.AGGREGATE(15,3,(BA!$B$2:$B$961=Mapping!$AA$55)/(BA!$B$2:$B$961=Mapping!$AA$55)*ROW(BA!$B$2:$B$961)-ROWS(BA!$B$2),ROWS(BA!$B$2:B36))),"")</f>
        <v>5.5.2 Proportion of women in managerial positions</v>
      </c>
      <c r="AC89" s="119" t="str">
        <f>IFERROR(INDEX(BA!$L$2:$L$961,MATCH($AB89,BA!$P$2:$P$961,0)),"")</f>
        <v>Gender</v>
      </c>
      <c r="AD89" s="119" t="str">
        <f>IFERROR(INDEX(BA!$M$2:$M$547,MATCH($AB89,BA!$P$2:$P$547,0)),"")</f>
        <v xml:space="preserve">5. Gender equality </v>
      </c>
      <c r="AE89" s="119" t="str">
        <f>IFERROR(INDEX(BA!$O$2:$O$547,MATCH($AB89,BA!$P$2:$P$547,0)),"")</f>
        <v xml:space="preserve">Women empowerment and gender equality </v>
      </c>
      <c r="AF89" s="119" t="str">
        <f>IFERROR(INDEX(BA!$N$2:$N$547,MATCH($AB89,BA!$P$2:$P$547,0)),"")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2.5" outlineLevel="1">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IF(ROWS(BA!$B$2:B37)&lt;=AB$53,INDEX(BA!$P$2:$P$961,_xlfn.AGGREGATE(15,3,(BA!$B$2:$B$961=Mapping!$AA$55)/(BA!$B$2:$B$961=Mapping!$AA$55)*ROW(BA!$B$2:$B$961)-ROWS(BA!$B$2),ROWS(BA!$B$2:B37))),"")</f>
        <v>6.1.1 Proportion of population using safely managed drinking water services</v>
      </c>
      <c r="AC90" s="119" t="str">
        <f>IFERROR(INDEX(BA!$L$2:$L$961,MATCH($AB90,BA!$P$2:$P$961,0)),"")</f>
        <v>Access to basic services</v>
      </c>
      <c r="AD90" s="119" t="str">
        <f>IFERROR(INDEX(BA!$M$2:$M$547,MATCH($AB90,BA!$P$2:$P$547,0)),"")</f>
        <v xml:space="preserve">6. Clean water and sanitation </v>
      </c>
      <c r="AE90" s="119" t="str">
        <f>IFERROR(INDEX(BA!$O$2:$O$547,MATCH($AB90,BA!$P$2:$P$547,0)),"")</f>
        <v>Access to improved source of water</v>
      </c>
      <c r="AF90" s="119" t="str">
        <f>IFERROR(INDEX(BA!$N$2:$N$547,MATCH($AB90,BA!$P$2:$P$547,0)),"")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45" outlineLevel="1">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IF(ROWS(BA!$B$2:B38)&lt;=AB$53,INDEX(BA!$P$2:$P$961,_xlfn.AGGREGATE(15,3,(BA!$B$2:$B$961=Mapping!$AA$55)/(BA!$B$2:$B$961=Mapping!$AA$55)*ROW(BA!$B$2:$B$961)-ROWS(BA!$B$2),ROWS(BA!$B$2:B38))),"")</f>
        <v>6.2.1 Proportion of population using (a) safely managed sanitation services and (b) a hand-washing facility with soap and water</v>
      </c>
      <c r="AC91" s="119" t="str">
        <f>IFERROR(INDEX(BA!$L$2:$L$961,MATCH($AB91,BA!$P$2:$P$961,0)),"")</f>
        <v>Access to basic services</v>
      </c>
      <c r="AD91" s="119" t="str">
        <f>IFERROR(INDEX(BA!$M$2:$M$547,MATCH($AB91,BA!$P$2:$P$547,0)),"")</f>
        <v xml:space="preserve">6. Clean water and sanitation </v>
      </c>
      <c r="AE91" s="119" t="str">
        <f>IFERROR(INDEX(BA!$O$2:$O$547,MATCH($AB91,BA!$P$2:$P$547,0)),"")</f>
        <v xml:space="preserve">Access to safely managed water source and sanitation services </v>
      </c>
      <c r="AF91" s="119" t="str">
        <f>IFERROR(INDEX(BA!$N$2:$N$547,MATCH($AB91,BA!$P$2:$P$547,0)),"")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2.5" outlineLevel="1">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IF(ROWS(BA!$B$2:B39)&lt;=AB$53,INDEX(BA!$P$2:$P$961,_xlfn.AGGREGATE(15,3,(BA!$B$2:$B$961=Mapping!$AA$55)/(BA!$B$2:$B$961=Mapping!$AA$55)*ROW(BA!$B$2:$B$961)-ROWS(BA!$B$2),ROWS(BA!$B$2:B39))),"")</f>
        <v>7.1.1 Proportion of population with access to electricity</v>
      </c>
      <c r="AC92" s="119" t="str">
        <f>IFERROR(INDEX(BA!$L$2:$L$961,MATCH($AB92,BA!$P$2:$P$961,0)),"")</f>
        <v>Access to basic services</v>
      </c>
      <c r="AD92" s="119" t="str">
        <f>IFERROR(INDEX(BA!$M$2:$M$547,MATCH($AB92,BA!$P$2:$P$547,0)),"")</f>
        <v xml:space="preserve">7. Affordable and clean energy </v>
      </c>
      <c r="AE92" s="119" t="str">
        <f>IFERROR(INDEX(BA!$O$2:$O$547,MATCH($AB92,BA!$P$2:$P$547,0)),"")</f>
        <v xml:space="preserve">Increased access to electricity </v>
      </c>
      <c r="AF92" s="119" t="str">
        <f>IFERROR(INDEX(BA!$N$2:$N$547,MATCH($AB92,BA!$P$2:$P$547,0)),"")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2.5" outlineLevel="1">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IF(ROWS(BA!$B$2:B40)&lt;=AB$53,INDEX(BA!$P$2:$P$961,_xlfn.AGGREGATE(15,3,(BA!$B$2:$B$961=Mapping!$AA$55)/(BA!$B$2:$B$961=Mapping!$AA$55)*ROW(BA!$B$2:$B$961)-ROWS(BA!$B$2),ROWS(BA!$B$2:B40))),"")</f>
        <v>7.1.2 Proportion of population with primary reliance on clean fuels and technology</v>
      </c>
      <c r="AC93" s="119" t="str">
        <f>IFERROR(INDEX(BA!$L$2:$L$961,MATCH($AB93,BA!$P$2:$P$961,0)),"")</f>
        <v>Access to basic services</v>
      </c>
      <c r="AD93" s="119" t="str">
        <f>IFERROR(INDEX(BA!$M$2:$M$547,MATCH($AB93,BA!$P$2:$P$547,0)),"")</f>
        <v xml:space="preserve">7. Affordable and clean energy </v>
      </c>
      <c r="AE93" s="119" t="str">
        <f>IFERROR(INDEX(BA!$O$2:$O$547,MATCH($AB93,BA!$P$2:$P$547,0)),"")</f>
        <v>Increased access to clean cooking</v>
      </c>
      <c r="AF93" s="119" t="str">
        <f>IFERROR(INDEX(BA!$N$2:$N$547,MATCH($AB93,BA!$P$2:$P$547,0)),"")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3.75" outlineLevel="1">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IF(ROWS(BA!$B$2:B41)&lt;=AB$53,INDEX(BA!$P$2:$P$961,_xlfn.AGGREGATE(15,3,(BA!$B$2:$B$961=Mapping!$AA$55)/(BA!$B$2:$B$961=Mapping!$AA$55)*ROW(BA!$B$2:$B$961)-ROWS(BA!$B$2),ROWS(BA!$B$2:B41))),"")</f>
        <v>8.5.1 Average hourly earnings of employees, by sex, age, occupation and persons with disabilities</v>
      </c>
      <c r="AC94" s="119" t="str">
        <f>IFERROR(INDEX(BA!$L$2:$L$961,MATCH($AB94,BA!$P$2:$P$961,0)),"")</f>
        <v>Employment</v>
      </c>
      <c r="AD94" s="119" t="str">
        <f>IFERROR(INDEX(BA!$M$2:$M$547,MATCH($AB94,BA!$P$2:$P$547,0)),"")</f>
        <v>8. Decent work and economic growth</v>
      </c>
      <c r="AE94" s="119" t="str">
        <f>IFERROR(INDEX(BA!$O$2:$O$547,MATCH($AB94,BA!$P$2:$P$547,0)),"")</f>
        <v>Increased employment opportunities</v>
      </c>
      <c r="AF94" s="119" t="str">
        <f>IFERROR(INDEX(BA!$N$2:$N$547,MATCH($AB94,BA!$P$2:$P$547,0)),"")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2.5" outlineLevel="1">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IF(ROWS(BA!$B$2:B42)&lt;=AB$53,INDEX(BA!$P$2:$P$961,_xlfn.AGGREGATE(15,3,(BA!$B$2:$B$961=Mapping!$AA$55)/(BA!$B$2:$B$961=Mapping!$AA$55)*ROW(BA!$B$2:$B$961)-ROWS(BA!$B$2),ROWS(BA!$B$2:B42))),"")</f>
        <v>12.2.1 Material footprint, material footprint per capita, and material footprint per GDP</v>
      </c>
      <c r="AC95" s="119">
        <f>IFERROR(INDEX(BA!$L$2:$L$961,MATCH($AB95,BA!$P$2:$P$961,0)),"")</f>
        <v>0</v>
      </c>
      <c r="AD95" s="119" t="str">
        <f>IFERROR(INDEX(BA!$M$2:$M$547,MATCH($AB95,BA!$P$2:$P$547,0)),"")</f>
        <v xml:space="preserve">12. Responsible consumption and production </v>
      </c>
      <c r="AE95" s="119">
        <f>IFERROR(INDEX(BA!$O$2:$O$547,MATCH($AB95,BA!$P$2:$P$547,0)),"")</f>
        <v>0</v>
      </c>
      <c r="AF95" s="119" t="str">
        <f>IFERROR(INDEX(BA!$N$2:$N$547,MATCH($AB95,BA!$P$2:$P$547,0)),"")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56.25" outlineLevel="1">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IF(ROWS(BA!$B$2:B43)&lt;=AB$53,INDEX(BA!$P$2:$P$961,_xlfn.AGGREGATE(15,3,(BA!$B$2:$B$961=Mapping!$AA$55)/(BA!$B$2:$B$961=Mapping!$AA$55)*ROW(BA!$B$2:$B$961)-ROWS(BA!$B$2),ROWS(BA!$B$2:B43))),"")</f>
        <v xml:space="preserve">Number of individuals provided with access to finance  </v>
      </c>
      <c r="AC96" s="119" t="str">
        <f>IFERROR(INDEX(BA!$L$2:$L$961,MATCH($AB96,BA!$P$2:$P$961,0)),"")</f>
        <v>Other</v>
      </c>
      <c r="AD96" s="119" t="str">
        <f>IFERROR(INDEX(BA!$M$2:$M$547,MATCH($AB96,BA!$P$2:$P$547,0)),"")</f>
        <v>8. Decent work and economic growth</v>
      </c>
      <c r="AE96" s="119" t="str">
        <f>IFERROR(INDEX(BA!$O$2:$O$547,MATCH($AB96,BA!$P$2:$P$547,0)),"")</f>
        <v>Improved access to finance</v>
      </c>
      <c r="AF96" s="119" t="str">
        <f>IFERROR(INDEX(BA!$N$2:$N$547,MATCH($AB96,BA!$P$2:$P$547,0)),"")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2.5" outlineLevel="1">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IF(ROWS(BA!$B$2:B44)&lt;=AB$53,INDEX(BA!$P$2:$P$961,_xlfn.AGGREGATE(15,3,(BA!$B$2:$B$961=Mapping!$AA$55)/(BA!$B$2:$B$961=Mapping!$AA$55)*ROW(BA!$B$2:$B$961)-ROWS(BA!$B$2),ROWS(BA!$B$2:B44))),"")</f>
        <v xml:space="preserve">Compost  produced and used for sustainable and local agriculture </v>
      </c>
      <c r="AC97" s="119" t="str">
        <f>IFERROR(INDEX(BA!$L$2:$L$961,MATCH($AB97,BA!$P$2:$P$961,0)),"")</f>
        <v>Other</v>
      </c>
      <c r="AD97" s="119" t="str">
        <f>IFERROR(INDEX(BA!$M$2:$M$547,MATCH($AB97,BA!$P$2:$P$547,0)),"")</f>
        <v xml:space="preserve">12. Responsible consumption and production </v>
      </c>
      <c r="AE97" s="119" t="str">
        <f>IFERROR(INDEX(BA!$O$2:$O$547,MATCH($AB97,BA!$P$2:$P$547,0)),"")</f>
        <v>Improved waste management services</v>
      </c>
      <c r="AF97" s="119" t="str">
        <f>IFERROR(INDEX(BA!$N$2:$N$547,MATCH($AB97,BA!$P$2:$P$547,0)),"")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45" outlineLevel="1">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IF(ROWS(BA!$B$2:B45)&lt;=AB$53,INDEX(BA!$P$2:$P$961,_xlfn.AGGREGATE(15,3,(BA!$B$2:$B$961=Mapping!$AA$55)/(BA!$B$2:$B$961=Mapping!$AA$55)*ROW(BA!$B$2:$B$961)-ROWS(BA!$B$2),ROWS(BA!$B$2:B45))),"")</f>
        <v>Total number of companies supported for their integration into value chains and markets</v>
      </c>
      <c r="AC98" s="119" t="str">
        <f>IFERROR(INDEX(BA!$L$2:$L$961,MATCH($AB98,BA!$P$2:$P$961,0)),"")</f>
        <v>Other</v>
      </c>
      <c r="AD98" s="119" t="str">
        <f>IFERROR(INDEX(BA!$M$2:$M$547,MATCH($AB98,BA!$P$2:$P$547,0)),"")</f>
        <v>9. Industry, innovation and infrastructure</v>
      </c>
      <c r="AE98" s="119" t="str">
        <f>IFERROR(INDEX(BA!$O$2:$O$547,MATCH($AB98,BA!$P$2:$P$547,0)),"")</f>
        <v>Improved access to finance</v>
      </c>
      <c r="AF98" s="119" t="str">
        <f>IFERROR(INDEX(BA!$N$2:$N$547,MATCH($AB98,BA!$P$2:$P$547,0)),"")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ht="33.75" outlineLevel="1">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IF(ROWS(BA!$B$2:B46)&lt;=AB$53,INDEX(BA!$P$2:$P$961,_xlfn.AGGREGATE(15,3,(BA!$B$2:$B$961=Mapping!$AA$55)/(BA!$B$2:$B$961=Mapping!$AA$55)*ROW(BA!$B$2:$B$961)-ROWS(BA!$B$2),ROWS(BA!$B$2:B46))),"")</f>
        <v>Percentage of project population using polluting fuels</v>
      </c>
      <c r="AC99" s="119" t="str">
        <f>IFERROR(INDEX(BA!$L$2:$L$961,MATCH($AB99,BA!$P$2:$P$961,0)),"")</f>
        <v>Health &amp; safety</v>
      </c>
      <c r="AD99" s="119" t="str">
        <f>IFERROR(INDEX(BA!$M$2:$M$547,MATCH($AB99,BA!$P$2:$P$547,0)),"")</f>
        <v>3. Good health and well being</v>
      </c>
      <c r="AE99" s="119" t="str">
        <f>IFERROR(INDEX(BA!$O$2:$O$547,MATCH($AB99,BA!$P$2:$P$547,0)),"")</f>
        <v>Averted Mortality rate attributed to household air pollution</v>
      </c>
      <c r="AF99" s="119" t="str">
        <f>IFERROR(INDEX(BA!$N$2:$N$547,MATCH($AB99,BA!$P$2:$P$547,0)),"")</f>
        <v>3.9 By 2030, substantially reduce the number of deaths and illnesses from hazardous chemicals and air, water and soil pollution and contamination</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outlineLevel="1">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IF(ROWS(BA!$B$2:B47)&lt;=AB$53,INDEX(BA!$P$2:$P$961,_xlfn.AGGREGATE(15,3,(BA!$B$2:$B$961=Mapping!$AA$55)/(BA!$B$2:$B$961=Mapping!$AA$55)*ROW(BA!$B$2:$B$961)-ROWS(BA!$B$2),ROWS(BA!$B$2:B47))),"")</f>
        <v/>
      </c>
      <c r="AC100" s="119" t="str">
        <f>IFERROR(INDEX(BA!$L$2:$L$961,MATCH($AB100,BA!$P$2:$P$961,0)),"")</f>
        <v/>
      </c>
      <c r="AD100" s="119" t="str">
        <f>IFERROR(INDEX(BA!$M$2:$M$547,MATCH($AB100,BA!$P$2:$P$547,0)),"")</f>
        <v/>
      </c>
      <c r="AE100" s="119" t="str">
        <f>IFERROR(INDEX(BA!$O$2:$O$547,MATCH($AB100,BA!$P$2:$P$547,0)),"")</f>
        <v/>
      </c>
      <c r="AF100" s="119" t="str">
        <f>IFERROR(INDEX(BA!$N$2:$N$547,MATCH($AB100,BA!$P$2:$P$547,0)),"")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outlineLevel="1">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IF(ROWS(BA!$B$2:B48)&lt;=AB$53,INDEX(BA!$P$2:$P$961,_xlfn.AGGREGATE(15,3,(BA!$B$2:$B$961=Mapping!$AA$55)/(BA!$B$2:$B$961=Mapping!$AA$55)*ROW(BA!$B$2:$B$961)-ROWS(BA!$B$2),ROWS(BA!$B$2:B48))),"")</f>
        <v/>
      </c>
      <c r="AC101" s="119" t="str">
        <f>IFERROR(INDEX(BA!$L$2:$L$961,MATCH($AB101,BA!$P$2:$P$961,0)),"")</f>
        <v/>
      </c>
      <c r="AD101" s="119" t="str">
        <f>IFERROR(INDEX(BA!$M$2:$M$547,MATCH($AB101,BA!$P$2:$P$547,0)),"")</f>
        <v/>
      </c>
      <c r="AE101" s="119" t="str">
        <f>IFERROR(INDEX(BA!$O$2:$O$547,MATCH($AB101,BA!$P$2:$P$547,0)),"")</f>
        <v/>
      </c>
      <c r="AF101" s="119" t="str">
        <f>IFERROR(INDEX(BA!$N$2:$N$547,MATCH($AB101,BA!$P$2:$P$547,0)),"")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outlineLevel="1">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IF(ROWS(BA!$B$2:B49)&lt;=AB$53,INDEX(BA!$P$2:$P$961,_xlfn.AGGREGATE(15,3,(BA!$B$2:$B$961=Mapping!$AA$55)/(BA!$B$2:$B$961=Mapping!$AA$55)*ROW(BA!$B$2:$B$961)-ROWS(BA!$B$2),ROWS(BA!$B$2:B49))),"")</f>
        <v/>
      </c>
      <c r="AC102" s="119" t="str">
        <f>IFERROR(INDEX(BA!$L$2:$L$961,MATCH($AB102,BA!$P$2:$P$961,0)),"")</f>
        <v/>
      </c>
      <c r="AD102" s="119" t="str">
        <f>IFERROR(INDEX(BA!$M$2:$M$547,MATCH($AB102,BA!$P$2:$P$547,0)),"")</f>
        <v/>
      </c>
      <c r="AE102" s="119" t="str">
        <f>IFERROR(INDEX(BA!$O$2:$O$547,MATCH($AB102,BA!$P$2:$P$547,0)),"")</f>
        <v/>
      </c>
      <c r="AF102" s="119" t="str">
        <f>IFERROR(INDEX(BA!$N$2:$N$547,MATCH($AB102,BA!$P$2:$P$547,0)),"")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c r="AX104" s="103" t="s">
        <v>137</v>
      </c>
    </row>
    <row r="107" spans="1:66">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138</v>
      </c>
      <c r="AB107" s="158">
        <f>COUNTIF(BA!C3:C547,AA109)</f>
        <v>36</v>
      </c>
      <c r="AC107" s="119" t="s">
        <v>81</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outlineLevel="1">
      <c r="A108" s="125" t="s">
        <v>82</v>
      </c>
      <c r="B108" s="132" t="s">
        <v>83</v>
      </c>
      <c r="C108" s="133" t="s">
        <v>84</v>
      </c>
      <c r="D108" s="132" t="s">
        <v>85</v>
      </c>
      <c r="E108" s="133" t="s">
        <v>86</v>
      </c>
      <c r="F108" s="132" t="s">
        <v>87</v>
      </c>
      <c r="G108" s="133" t="s">
        <v>88</v>
      </c>
      <c r="H108" s="132" t="s">
        <v>89</v>
      </c>
      <c r="I108" s="133" t="s">
        <v>90</v>
      </c>
      <c r="J108" s="132" t="s">
        <v>91</v>
      </c>
      <c r="K108" s="133" t="s">
        <v>92</v>
      </c>
      <c r="L108" s="132" t="s">
        <v>93</v>
      </c>
      <c r="M108" s="132" t="s">
        <v>94</v>
      </c>
      <c r="N108" s="133" t="s">
        <v>95</v>
      </c>
      <c r="O108" s="132" t="s">
        <v>96</v>
      </c>
      <c r="P108" s="133" t="s">
        <v>97</v>
      </c>
      <c r="Q108" s="133" t="s">
        <v>98</v>
      </c>
      <c r="R108" s="132" t="s">
        <v>99</v>
      </c>
      <c r="S108" s="133" t="s">
        <v>100</v>
      </c>
      <c r="AA108" s="136" t="s">
        <v>134</v>
      </c>
      <c r="AB108" s="136" t="s">
        <v>101</v>
      </c>
      <c r="AC108" s="134" t="s">
        <v>102</v>
      </c>
      <c r="AD108" s="137" t="s">
        <v>52</v>
      </c>
      <c r="AE108" s="134" t="s">
        <v>135</v>
      </c>
      <c r="AF108" s="134" t="s">
        <v>104</v>
      </c>
      <c r="AG108" s="108" t="s">
        <v>136</v>
      </c>
      <c r="AH108" s="108" t="s">
        <v>106</v>
      </c>
      <c r="AI108" s="108" t="s">
        <v>107</v>
      </c>
      <c r="AJ108" s="108" t="s">
        <v>108</v>
      </c>
      <c r="AK108" s="108" t="s">
        <v>109</v>
      </c>
      <c r="AL108" s="108" t="s">
        <v>110</v>
      </c>
      <c r="AM108" s="108" t="s">
        <v>111</v>
      </c>
      <c r="AN108" s="108" t="s">
        <v>112</v>
      </c>
      <c r="AO108" s="108" t="s">
        <v>113</v>
      </c>
      <c r="AP108" s="104" t="s">
        <v>114</v>
      </c>
      <c r="AQ108" s="104" t="s">
        <v>115</v>
      </c>
      <c r="AR108" s="104" t="s">
        <v>116</v>
      </c>
      <c r="AX108" s="128" t="s">
        <v>117</v>
      </c>
      <c r="AY108" s="105" t="s">
        <v>118</v>
      </c>
      <c r="AZ108" s="106" t="s">
        <v>119</v>
      </c>
      <c r="BA108" s="105" t="s">
        <v>120</v>
      </c>
      <c r="BB108" s="106" t="s">
        <v>121</v>
      </c>
      <c r="BC108" s="105" t="s">
        <v>122</v>
      </c>
      <c r="BD108" s="106" t="s">
        <v>123</v>
      </c>
      <c r="BE108" s="105" t="s">
        <v>124</v>
      </c>
      <c r="BF108" s="106" t="s">
        <v>125</v>
      </c>
      <c r="BG108" s="105" t="s">
        <v>126</v>
      </c>
      <c r="BH108" s="106" t="s">
        <v>127</v>
      </c>
      <c r="BI108" s="105" t="s">
        <v>128</v>
      </c>
      <c r="BJ108" s="106" t="s">
        <v>129</v>
      </c>
      <c r="BK108" s="105" t="s">
        <v>130</v>
      </c>
      <c r="BL108" s="106" t="s">
        <v>131</v>
      </c>
      <c r="BM108" s="105" t="s">
        <v>132</v>
      </c>
      <c r="BN108" s="129" t="s">
        <v>133</v>
      </c>
    </row>
    <row r="109" spans="1:66" ht="22.5" outlineLevel="1">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IF(ROWS(BA!$C$2:C2)&lt;=AB$107,INDEX(BA!$P$2:$P$547,_xlfn.AGGREGATE(15,3,(BA!$C$2:$C$547=Mapping!$AA$109)/(BA!$C$2:$C$547=Mapping!$AA$109)*ROW(BA!$C$2:$C$547)-ROWS(BA!$C$2),ROWS(BA!$C$2:C2))),"")</f>
        <v>Number of beneficiaries: Households</v>
      </c>
      <c r="AC109" s="112" t="str">
        <f>IFERROR(INDEX(BA!$L$2:$L$961,MATCH($AB109,BA!$P$2:$P$961,0)),"")</f>
        <v>Energy generation, efficiency &amp; access</v>
      </c>
      <c r="AD109" s="112" t="str">
        <f>IFERROR(INDEX(BA!$M$2:$M$961,MATCH($AB109,BA!$P$2:$P$961,0)),"")</f>
        <v xml:space="preserve">7. Affordable and clean energy </v>
      </c>
      <c r="AE109" s="112" t="str">
        <f>IFERROR(INDEX(BA!$O$2:$O$961,MATCH($AB109,BA!$P$2:$P$961,0)),"")</f>
        <v>Increased access to energy</v>
      </c>
      <c r="AF109" s="112" t="str">
        <f>IFERROR(INDEX(BA!$N$2:$N$547,MATCH($AB109,BA!$P$2:$P$547,0)),"")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2.5" outlineLevel="1">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IF(ROWS(BA!$C$2:C3)&lt;=AB$107,INDEX(BA!$P$2:$P$547,_xlfn.AGGREGATE(15,3,(BA!$C$2:$C$547=Mapping!$AA$109)/(BA!$C$2:$C$547=Mapping!$AA$109)*ROW(BA!$C$2:$C$547)-ROWS(BA!$C$2),ROWS(BA!$C$2:C3))),"")</f>
        <v>Number of beneficiaries: Individuals</v>
      </c>
      <c r="AC110" s="112" t="str">
        <f>IFERROR(INDEX(BA!$L$2:$L$961,MATCH($AB110,BA!$P$2:$P$961,0)),"")</f>
        <v>Energy generation, efficiency &amp; access</v>
      </c>
      <c r="AD110" s="112" t="str">
        <f>IFERROR(INDEX(BA!$M$2:$M$961,MATCH($AB110,BA!$P$2:$P$961,0)),"")</f>
        <v xml:space="preserve">7. Affordable and clean energy </v>
      </c>
      <c r="AE110" s="112" t="str">
        <f>IFERROR(INDEX(BA!$O$2:$O$961,MATCH($AB110,BA!$P$2:$P$961,0)),"")</f>
        <v>Increased access to energy</v>
      </c>
      <c r="AF110" s="112" t="str">
        <f>IFERROR(INDEX(BA!$N$2:$N$547,MATCH($AB110,BA!$P$2:$P$547,0)),"")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2.5" outlineLevel="1">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IF(ROWS(BA!$C$2:C4)&lt;=AB$107,INDEX(BA!$P$2:$P$547,_xlfn.AGGREGATE(15,3,(BA!$C$2:$C$547=Mapping!$AA$109)/(BA!$C$2:$C$547=Mapping!$AA$109)*ROW(BA!$C$2:$C$547)-ROWS(BA!$C$2),ROWS(BA!$C$2:C4))),"")</f>
        <v>Amount of GHGs emissions avoided or sequestered</v>
      </c>
      <c r="AC111" s="112" t="str">
        <f>IFERROR(INDEX(BA!$L$2:$L$961,MATCH($AB111,BA!$P$2:$P$961,0)),"")</f>
        <v>Climate change mitigation</v>
      </c>
      <c r="AD111" s="112" t="str">
        <f>IFERROR(INDEX(BA!$M$2:$M$961,MATCH($AB111,BA!$P$2:$P$961,0)),"")</f>
        <v>13. Climate action</v>
      </c>
      <c r="AE111" s="112" t="str">
        <f>IFERROR(INDEX(BA!$O$2:$O$961,MATCH($AB111,BA!$P$2:$P$961,0)),"")</f>
        <v xml:space="preserve">Reduction in GHGs emissions </v>
      </c>
      <c r="AF111" s="112" t="str">
        <f>IFERROR(INDEX(BA!$N$2:$N$547,MATCH($AB111,BA!$P$2:$P$547,0)),"")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45" outlineLevel="1">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IF(ROWS(BA!$C$2:C5)&lt;=AB$107,INDEX(BA!$P$2:$P$547,_xlfn.AGGREGATE(15,3,(BA!$C$2:$C$547=Mapping!$AA$109)/(BA!$C$2:$C$547=Mapping!$AA$109)*ROW(BA!$C$2:$C$547)-ROWS(BA!$C$2),ROWS(BA!$C$2:C5))),"")</f>
        <v>Total non-renewable wood fuel saved</v>
      </c>
      <c r="AC112" s="112" t="str">
        <f>IFERROR(INDEX(BA!$L$2:$L$961,MATCH($AB112,BA!$P$2:$P$961,0)),"")</f>
        <v>Natural resource and Sustainable Forest Management</v>
      </c>
      <c r="AD112" s="112" t="str">
        <f>IFERROR(INDEX(BA!$M$2:$M$961,MATCH($AB112,BA!$P$2:$P$961,0)),"")</f>
        <v>15. Life on land</v>
      </c>
      <c r="AE112" s="112" t="str">
        <f>IFERROR(INDEX(BA!$O$2:$O$961,MATCH($AB112,BA!$P$2:$P$961,0)),"")</f>
        <v xml:space="preserve">Reduced deforestation attributed to wood fuel savings </v>
      </c>
      <c r="AF112" s="112"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45" outlineLevel="1">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IF(ROWS(BA!$C$2:C6)&lt;=AB$107,INDEX(BA!$P$2:$P$547,_xlfn.AGGREGATE(15,3,(BA!$C$2:$C$547=Mapping!$AA$109)/(BA!$C$2:$C$547=Mapping!$AA$109)*ROW(BA!$C$2:$C$547)-ROWS(BA!$C$2),ROWS(BA!$C$2:C6))),"")</f>
        <v>Forest areas managed sustainably for forest products including sustainable produced fuelwood</v>
      </c>
      <c r="AC113" s="112" t="str">
        <f>IFERROR(INDEX(BA!$L$2:$L$961,MATCH($AB113,BA!$P$2:$P$961,0)),"")</f>
        <v>Natural resource and Sustainable Forest Management</v>
      </c>
      <c r="AD113" s="112" t="str">
        <f>IFERROR(INDEX(BA!$M$2:$M$961,MATCH($AB113,BA!$P$2:$P$961,0)),"")</f>
        <v>15. Life on land</v>
      </c>
      <c r="AE113" s="112" t="str">
        <f>IFERROR(INDEX(BA!$O$2:$O$961,MATCH($AB113,BA!$P$2:$P$961,0)),"")</f>
        <v xml:space="preserve">Reduced deforestation attributed to wood fuel savings </v>
      </c>
      <c r="AF113" s="112" t="str">
        <f>IFERROR(INDEX(BA!$N$2:$N$547,MATCH($AB113,BA!$P$2:$P$547,0)),"")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3.75" outlineLevel="1">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IF(ROWS(BA!$C$2:C7)&lt;=AB$107,INDEX(BA!$P$2:$P$547,_xlfn.AGGREGATE(15,3,(BA!$C$2:$C$547=Mapping!$AA$109)/(BA!$C$2:$C$547=Mapping!$AA$109)*ROW(BA!$C$2:$C$547)-ROWS(BA!$C$2),ROWS(BA!$C$2:C7))),"")</f>
        <v>Total number of jobs</v>
      </c>
      <c r="AC114" s="112" t="str">
        <f>IFERROR(INDEX(BA!$L$2:$L$961,MATCH($AB114,BA!$P$2:$P$961,0)),"")</f>
        <v>Employment</v>
      </c>
      <c r="AD114" s="112" t="str">
        <f>IFERROR(INDEX(BA!$M$2:$M$961,MATCH($AB114,BA!$P$2:$P$961,0)),"")</f>
        <v>8. Decent work and economic growth</v>
      </c>
      <c r="AE114" s="112" t="str">
        <f>IFERROR(INDEX(BA!$O$2:$O$961,MATCH($AB114,BA!$P$2:$P$961,0)),"")</f>
        <v>Increased employment opportunities</v>
      </c>
      <c r="AF114" s="112" t="str">
        <f>IFERROR(INDEX(BA!$N$2:$N$547,MATCH($AB114,BA!$P$2:$P$547,0)),"")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3.75" outlineLevel="1">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IF(ROWS(BA!$C$2:C8)&lt;=AB$107,INDEX(BA!$P$2:$P$547,_xlfn.AGGREGATE(15,3,(BA!$C$2:$C$547=Mapping!$AA$109)/(BA!$C$2:$C$547=Mapping!$AA$109)*ROW(BA!$C$2:$C$547)-ROWS(BA!$C$2),ROWS(BA!$C$2:C8))),"")</f>
        <v>Total number of employees earning above local minimum wage</v>
      </c>
      <c r="AC115" s="112" t="str">
        <f>IFERROR(INDEX(BA!$L$2:$L$961,MATCH($AB115,BA!$P$2:$P$961,0)),"")</f>
        <v>Employment</v>
      </c>
      <c r="AD115" s="112" t="str">
        <f>IFERROR(INDEX(BA!$M$2:$M$961,MATCH($AB115,BA!$P$2:$P$961,0)),"")</f>
        <v>8. Decent work and economic growth</v>
      </c>
      <c r="AE115" s="112" t="str">
        <f>IFERROR(INDEX(BA!$O$2:$O$961,MATCH($AB115,BA!$P$2:$P$961,0)),"")</f>
        <v xml:space="preserve">Enhanced opportunities for income generation </v>
      </c>
      <c r="AF115" s="112" t="str">
        <f>IFERROR(INDEX(BA!$N$2:$N$547,MATCH($AB115,BA!$P$2:$P$547,0)),"")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3.75" outlineLevel="1">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IF(ROWS(BA!$C$2:C9)&lt;=AB$107,INDEX(BA!$P$2:$P$547,_xlfn.AGGREGATE(15,3,(BA!$C$2:$C$547=Mapping!$AA$109)/(BA!$C$2:$C$547=Mapping!$AA$109)*ROW(BA!$C$2:$C$547)-ROWS(BA!$C$2),ROWS(BA!$C$2:C9))),"")</f>
        <v>Total Number of employees paid living wage</v>
      </c>
      <c r="AC116" s="112" t="str">
        <f>IFERROR(INDEX(BA!$L$2:$L$961,MATCH($AB116,BA!$P$2:$P$961,0)),"")</f>
        <v>Employment</v>
      </c>
      <c r="AD116" s="112" t="str">
        <f>IFERROR(INDEX(BA!$M$2:$M$961,MATCH($AB116,BA!$P$2:$P$961,0)),"")</f>
        <v>8. Decent work and economic growth</v>
      </c>
      <c r="AE116" s="112" t="str">
        <f>IFERROR(INDEX(BA!$O$2:$O$961,MATCH($AB116,BA!$P$2:$P$961,0)),"")</f>
        <v xml:space="preserve">Enhanced opportunities for income generation </v>
      </c>
      <c r="AF116" s="112" t="str">
        <f>IFERROR(INDEX(BA!$N$2:$N$547,MATCH($AB116,BA!$P$2:$P$547,0)),"")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45" outlineLevel="1">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IF(ROWS(BA!$C$2:C10)&lt;=AB$107,INDEX(BA!$P$2:$P$547,_xlfn.AGGREGATE(15,3,(BA!$C$2:$C$547=Mapping!$AA$109)/(BA!$C$2:$C$547=Mapping!$AA$109)*ROW(BA!$C$2:$C$547)-ROWS(BA!$C$2),ROWS(BA!$C$2:C10))),"")</f>
        <v>Average time saving associated with cooking time and fuel collection</v>
      </c>
      <c r="AC117" s="112" t="str">
        <f>IFERROR(INDEX(BA!$L$2:$L$961,MATCH($AB117,BA!$P$2:$P$961,0)),"")</f>
        <v>Gender</v>
      </c>
      <c r="AD117" s="112" t="str">
        <f>IFERROR(INDEX(BA!$M$2:$M$961,MATCH($AB117,BA!$P$2:$P$961,0)),"")</f>
        <v xml:space="preserve">5. Gender equality </v>
      </c>
      <c r="AE117" s="112" t="str">
        <f>IFERROR(INDEX(BA!$O$2:$O$961,MATCH($AB117,BA!$P$2:$P$961,0)),"")</f>
        <v xml:space="preserve">Women empowerment and gender equality </v>
      </c>
      <c r="AF117" s="112"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2.5" outlineLevel="1">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IF(ROWS(BA!$C$2:C11)&lt;=AB$107,INDEX(BA!$P$2:$P$547,_xlfn.AGGREGATE(15,3,(BA!$C$2:$C$547=Mapping!$AA$109)/(BA!$C$2:$C$547=Mapping!$AA$109)*ROW(BA!$C$2:$C$547)-ROWS(BA!$C$2),ROWS(BA!$C$2:C11))),"")</f>
        <v xml:space="preserve">Gender wage equity </v>
      </c>
      <c r="AC118" s="112" t="str">
        <f>IFERROR(INDEX(BA!$L$2:$L$961,MATCH($AB118,BA!$P$2:$P$961,0)),"")</f>
        <v>Gender</v>
      </c>
      <c r="AD118" s="112" t="str">
        <f>IFERROR(INDEX(BA!$M$2:$M$961,MATCH($AB118,BA!$P$2:$P$961,0)),"")</f>
        <v xml:space="preserve">5. Gender equality </v>
      </c>
      <c r="AE118" s="112" t="str">
        <f>IFERROR(INDEX(BA!$O$2:$O$961,MATCH($AB118,BA!$P$2:$P$961,0)),"")</f>
        <v xml:space="preserve">Women empowerment and gender equality </v>
      </c>
      <c r="AF118" s="112" t="str">
        <f>IFERROR(INDEX(BA!$N$2:$N$547,MATCH($AB118,BA!$P$2:$P$547,0)),"")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33.75" outlineLevel="1">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IF(ROWS(BA!$C$2:C12)&lt;=AB$107,INDEX(BA!$P$2:$P$547,_xlfn.AGGREGATE(15,3,(BA!$C$2:$C$547=Mapping!$AA$109)/(BA!$C$2:$C$547=Mapping!$AA$109)*ROW(BA!$C$2:$C$547)-ROWS(BA!$C$2),ROWS(BA!$C$2:C12))),"")</f>
        <v>Number of women serving in managerial/ leadership /ownership role</v>
      </c>
      <c r="AC119" s="112" t="str">
        <f>IFERROR(INDEX(BA!$L$2:$L$961,MATCH($AB119,BA!$P$2:$P$961,0)),"")</f>
        <v>Gender</v>
      </c>
      <c r="AD119" s="112" t="str">
        <f>IFERROR(INDEX(BA!$M$2:$M$961,MATCH($AB119,BA!$P$2:$P$961,0)),"")</f>
        <v xml:space="preserve">5. Gender equality </v>
      </c>
      <c r="AE119" s="112" t="str">
        <f>IFERROR(INDEX(BA!$O$2:$O$961,MATCH($AB119,BA!$P$2:$P$961,0)),"")</f>
        <v xml:space="preserve">Women empowerment and gender equality </v>
      </c>
      <c r="AF119" s="112" t="str">
        <f>IFERROR(INDEX(BA!$N$2:$N$547,MATCH($AB119,BA!$P$2:$P$547,0)),"")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3.75" outlineLevel="1">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IF(ROWS(BA!$C$2:C13)&lt;=AB$107,INDEX(BA!$P$2:$P$547,_xlfn.AGGREGATE(15,3,(BA!$C$2:$C$547=Mapping!$AA$109)/(BA!$C$2:$C$547=Mapping!$AA$109)*ROW(BA!$C$2:$C$547)-ROWS(BA!$C$2),ROWS(BA!$C$2:C13))),"")</f>
        <v>Number of employees provided skill development training</v>
      </c>
      <c r="AC120" s="112" t="str">
        <f>IFERROR(INDEX(BA!$L$2:$L$961,MATCH($AB120,BA!$P$2:$P$961,0)),"")</f>
        <v>Capacity building</v>
      </c>
      <c r="AD120" s="112" t="str">
        <f>IFERROR(INDEX(BA!$M$2:$M$961,MATCH($AB120,BA!$P$2:$P$961,0)),"")</f>
        <v>4. Quality education</v>
      </c>
      <c r="AE120" s="112" t="str">
        <f>IFERROR(INDEX(BA!$O$2:$O$961,MATCH($AB120,BA!$P$2:$P$961,0)),"")</f>
        <v xml:space="preserve">Skill development </v>
      </c>
      <c r="AF120" s="112" t="str">
        <f>IFERROR(INDEX(BA!$N$2:$N$547,MATCH($AB120,BA!$P$2:$P$547,0)),"")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45" outlineLevel="1">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IF(ROWS(BA!$C$2:C14)&lt;=AB$107,INDEX(BA!$P$2:$P$547,_xlfn.AGGREGATE(15,3,(BA!$C$2:$C$547=Mapping!$AA$109)/(BA!$C$2:$C$547=Mapping!$AA$109)*ROW(BA!$C$2:$C$547)-ROWS(BA!$C$2),ROWS(BA!$C$2:C14))),"")</f>
        <v>Total above and below ground biomass stock in forest</v>
      </c>
      <c r="AC121" s="112" t="str">
        <f>IFERROR(INDEX(BA!$L$2:$L$961,MATCH($AB121,BA!$P$2:$P$961,0)),"")</f>
        <v>Natural resource and Sustainable Forest Management</v>
      </c>
      <c r="AD121" s="112" t="str">
        <f>IFERROR(INDEX(BA!$M$2:$M$961,MATCH($AB121,BA!$P$2:$P$961,0)),"")</f>
        <v>15. Life on land</v>
      </c>
      <c r="AE121" s="112" t="str">
        <f>IFERROR(INDEX(BA!$O$2:$O$961,MATCH($AB121,BA!$P$2:$P$961,0)),"")</f>
        <v>Increased biomass stock</v>
      </c>
      <c r="AF121" s="112" t="str">
        <f>IFERROR(INDEX(BA!$N$2:$N$547,MATCH($AB121,BA!$P$2:$P$547,0)),"")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67.5" outlineLevel="1">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IF(ROWS(BA!$C$2:C15)&lt;=AB$107,INDEX(BA!$P$2:$P$547,_xlfn.AGGREGATE(15,3,(BA!$C$2:$C$547=Mapping!$AA$109)/(BA!$C$2:$C$547=Mapping!$AA$109)*ROW(BA!$C$2:$C$547)-ROWS(BA!$C$2),ROWS(BA!$C$2:C15))),"")</f>
        <v>Total area of Trees Planted</v>
      </c>
      <c r="AC122" s="112" t="str">
        <f>IFERROR(INDEX(BA!$L$2:$L$961,MATCH($AB122,BA!$P$2:$P$961,0)),"")</f>
        <v>Natural resource and Sustainable Forest Management</v>
      </c>
      <c r="AD122" s="112" t="str">
        <f>IFERROR(INDEX(BA!$M$2:$M$961,MATCH($AB122,BA!$P$2:$P$961,0)),"")</f>
        <v>15. Life on land</v>
      </c>
      <c r="AE122" s="112" t="str">
        <f>IFERROR(INDEX(BA!$O$2:$O$961,MATCH($AB122,BA!$P$2:$P$961,0)),"")</f>
        <v>Increased area under tree canopy cover (which might not be large enough to be considered forest as per DNA or host country definition of forest)</v>
      </c>
      <c r="AF122" s="112" t="str">
        <f>IFERROR(INDEX(BA!$N$2:$N$547,MATCH($AB122,BA!$P$2:$P$547,0)),"")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3.75" outlineLevel="1">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IF(ROWS(BA!$C$2:C16)&lt;=AB$107,INDEX(BA!$P$2:$P$547,_xlfn.AGGREGATE(15,3,(BA!$C$2:$C$547=Mapping!$AA$109)/(BA!$C$2:$C$547=Mapping!$AA$109)*ROW(BA!$C$2:$C$547)-ROWS(BA!$C$2),ROWS(BA!$C$2:C16))),"")</f>
        <v>Total protected Land Area</v>
      </c>
      <c r="AC123" s="112" t="str">
        <f>IFERROR(INDEX(BA!$L$2:$L$961,MATCH($AB123,BA!$P$2:$P$961,0)),"")</f>
        <v>Natural resource and Sustainable Forest Management</v>
      </c>
      <c r="AD123" s="112" t="str">
        <f>IFERROR(INDEX(BA!$M$2:$M$961,MATCH($AB123,BA!$P$2:$P$961,0)),"")</f>
        <v>15. Life on land</v>
      </c>
      <c r="AE123" s="112" t="str">
        <f>IFERROR(INDEX(BA!$O$2:$O$961,MATCH($AB123,BA!$P$2:$P$961,0)),"")</f>
        <v xml:space="preserve">Enhanced biodiversity </v>
      </c>
      <c r="AF123" s="112" t="str">
        <f>IFERROR(INDEX(BA!$N$2:$N$547,MATCH($AB123,BA!$P$2:$P$547,0)),"")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45" outlineLevel="1">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IF(ROWS(BA!$C$2:C17)&lt;=AB$107,INDEX(BA!$P$2:$P$547,_xlfn.AGGREGATE(15,3,(BA!$C$2:$C$547=Mapping!$AA$109)/(BA!$C$2:$C$547=Mapping!$AA$109)*ROW(BA!$C$2:$C$547)-ROWS(BA!$C$2),ROWS(BA!$C$2:C17))),"")</f>
        <v xml:space="preserve">Total Area of Trees Planted: Native Species </v>
      </c>
      <c r="AC124" s="112" t="str">
        <f>IFERROR(INDEX(BA!$L$2:$L$961,MATCH($AB124,BA!$P$2:$P$961,0)),"")</f>
        <v>Natural resource and Sustainable Forest Management</v>
      </c>
      <c r="AD124" s="112" t="str">
        <f>IFERROR(INDEX(BA!$M$2:$M$961,MATCH($AB124,BA!$P$2:$P$961,0)),"")</f>
        <v>15. Life on land</v>
      </c>
      <c r="AE124" s="112" t="str">
        <f>IFERROR(INDEX(BA!$O$2:$O$961,MATCH($AB124,BA!$P$2:$P$961,0)),"")</f>
        <v xml:space="preserve">Enhanced biodiversity </v>
      </c>
      <c r="AF124" s="112" t="str">
        <f>IFERROR(INDEX(BA!$N$2:$N$547,MATCH($AB124,BA!$P$2:$P$547,0)),"")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3.75" outlineLevel="1">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IF(ROWS(BA!$C$2:C18)&lt;=AB$107,INDEX(BA!$P$2:$P$547,_xlfn.AGGREGATE(15,3,(BA!$C$2:$C$547=Mapping!$AA$109)/(BA!$C$2:$C$547=Mapping!$AA$109)*ROW(BA!$C$2:$C$547)-ROWS(BA!$C$2),ROWS(BA!$C$2:C18))),"")</f>
        <v>Number of protected threatened species in the project area &amp; conservation status of species</v>
      </c>
      <c r="AC125" s="112" t="str">
        <f>IFERROR(INDEX(BA!$L$2:$L$961,MATCH($AB125,BA!$P$2:$P$961,0)),"")</f>
        <v>Natural resource and Sustainable Forest Management</v>
      </c>
      <c r="AD125" s="112" t="str">
        <f>IFERROR(INDEX(BA!$M$2:$M$961,MATCH($AB125,BA!$P$2:$P$961,0)),"")</f>
        <v>15. Life on land</v>
      </c>
      <c r="AE125" s="112" t="str">
        <f>IFERROR(INDEX(BA!$O$2:$O$961,MATCH($AB125,BA!$P$2:$P$961,0)),"")</f>
        <v xml:space="preserve">Enhanced biodiversity </v>
      </c>
      <c r="AF125" s="112" t="str">
        <f>IFERROR(INDEX(BA!$N$2:$N$547,MATCH($AB125,BA!$P$2:$P$547,0)),"")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45" outlineLevel="1">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IF(ROWS(BA!$C$2:C19)&lt;=AB$107,INDEX(BA!$P$2:$P$547,_xlfn.AGGREGATE(15,3,(BA!$C$2:$C$547=Mapping!$AA$109)/(BA!$C$2:$C$547=Mapping!$AA$109)*ROW(BA!$C$2:$C$547)-ROWS(BA!$C$2),ROWS(BA!$C$2:C19))),"")</f>
        <v xml:space="preserve">Trends in species diversity </v>
      </c>
      <c r="AC126" s="112" t="str">
        <f>IFERROR(INDEX(BA!$L$2:$L$961,MATCH($AB126,BA!$P$2:$P$961,0)),"")</f>
        <v>Natural resource and Sustainable Forest Management</v>
      </c>
      <c r="AD126" s="112" t="str">
        <f>IFERROR(INDEX(BA!$M$2:$M$961,MATCH($AB126,BA!$P$2:$P$961,0)),"")</f>
        <v>15. Life on land</v>
      </c>
      <c r="AE126" s="112" t="str">
        <f>IFERROR(INDEX(BA!$O$2:$O$961,MATCH($AB126,BA!$P$2:$P$961,0)),"")</f>
        <v xml:space="preserve">Enhanced biodiversity </v>
      </c>
      <c r="AF126" s="112" t="str">
        <f>IFERROR(INDEX(BA!$N$2:$N$547,MATCH($AB126,BA!$P$2:$P$547,0)),"")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45" outlineLevel="1">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IF(ROWS(BA!$C$2:C20)&lt;=AB$107,INDEX(BA!$P$2:$P$547,_xlfn.AGGREGATE(15,3,(BA!$C$2:$C$547=Mapping!$AA$109)/(BA!$C$2:$C$547=Mapping!$AA$109)*ROW(BA!$C$2:$C$547)-ROWS(BA!$C$2),ROWS(BA!$C$2:C20))),"")</f>
        <v>Trends in species distribution</v>
      </c>
      <c r="AC127" s="112" t="str">
        <f>IFERROR(INDEX(BA!$L$2:$L$961,MATCH($AB127,BA!$P$2:$P$961,0)),"")</f>
        <v>Natural resource and Sustainable Forest Management</v>
      </c>
      <c r="AD127" s="112" t="str">
        <f>IFERROR(INDEX(BA!$M$2:$M$961,MATCH($AB127,BA!$P$2:$P$961,0)),"")</f>
        <v>15. Life on land</v>
      </c>
      <c r="AE127" s="112" t="str">
        <f>IFERROR(INDEX(BA!$O$2:$O$961,MATCH($AB127,BA!$P$2:$P$961,0)),"")</f>
        <v xml:space="preserve">Enhanced biodiversity </v>
      </c>
      <c r="AF127" s="112" t="str">
        <f>IFERROR(INDEX(BA!$N$2:$N$547,MATCH($AB127,BA!$P$2:$P$547,0)),"")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3.75" outlineLevel="1">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IF(ROWS(BA!$C$2:C21)&lt;=AB$107,INDEX(BA!$P$2:$P$547,_xlfn.AGGREGATE(15,3,(BA!$C$2:$C$547=Mapping!$AA$109)/(BA!$C$2:$C$547=Mapping!$AA$109)*ROW(BA!$C$2:$C$547)-ROWS(BA!$C$2),ROWS(BA!$C$2:C21))),"")</f>
        <v>Total Area under sustainable forest management</v>
      </c>
      <c r="AC128" s="119" t="str">
        <f>IFERROR(INDEX(BA!$L$2:$L$961,MATCH($AB128,BA!$P$2:$P$961,0)),"")</f>
        <v>Natural resource and Sustainable Forest Management</v>
      </c>
      <c r="AD128" s="119" t="str">
        <f>IFERROR(INDEX(BA!$M$2:$M$961,MATCH($AB128,BA!$P$2:$P$961,0)),"")</f>
        <v>15. Life on land</v>
      </c>
      <c r="AE128" s="119" t="str">
        <f>IFERROR(INDEX(BA!$O$2:$O$961,MATCH($AB128,BA!$P$2:$P$961,0)),"")</f>
        <v>Increased forest area under sustainable management</v>
      </c>
      <c r="AF128" s="119" t="str">
        <f>IFERROR(INDEX(BA!$N$2:$N$547,MATCH($AB128,BA!$P$2:$P$547,0)),"")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56.25" outlineLevel="1">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IF(ROWS(BA!$C$2:C22)&lt;=AB$107,INDEX(BA!$P$2:$P$547,_xlfn.AGGREGATE(15,3,(BA!$C$2:$C$547=Mapping!$AA$109)/(BA!$C$2:$C$547=Mapping!$AA$109)*ROW(BA!$C$2:$C$547)-ROWS(BA!$C$2),ROWS(BA!$C$2:C22))),"")</f>
        <v>Average reduction (%) in synthetic fertiliser used per ha</v>
      </c>
      <c r="AC129" s="119" t="str">
        <f>IFERROR(INDEX(BA!$L$2:$L$961,MATCH($AB129,BA!$P$2:$P$961,0)),"")</f>
        <v>Natural resource and Sustainable Forest Management</v>
      </c>
      <c r="AD129" s="119" t="str">
        <f>IFERROR(INDEX(BA!$M$2:$M$961,MATCH($AB129,BA!$P$2:$P$961,0)),"")</f>
        <v xml:space="preserve">12. Responsible consumption and production </v>
      </c>
      <c r="AE129" s="119" t="str">
        <f>IFERROR(INDEX(BA!$O$2:$O$961,MATCH($AB129,BA!$P$2:$P$961,0)),"")</f>
        <v>Efficient consumption and production</v>
      </c>
      <c r="AF129" s="119"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outlineLevel="1">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IF(ROWS(BA!$C$2:C23)&lt;=AB$107,INDEX(BA!$P$2:$P$547,_xlfn.AGGREGATE(15,3,(BA!$C$2:$C$547=Mapping!$AA$109)/(BA!$C$2:$C$547=Mapping!$AA$109)*ROW(BA!$C$2:$C$547)-ROWS(BA!$C$2),ROWS(BA!$C$2:C23))),"")</f>
        <v>Average reduction (%) in pesticide used per ha</v>
      </c>
      <c r="AC130" s="119" t="str">
        <f>IFERROR(INDEX(BA!$L$2:$L$961,MATCH($AB130,BA!$P$2:$P$961,0)),"")</f>
        <v>Natural resource and Sustainable Forest Management</v>
      </c>
      <c r="AD130" s="119" t="str">
        <f>IFERROR(INDEX(BA!$M$2:$M$961,MATCH($AB130,BA!$P$2:$P$961,0)),"")</f>
        <v xml:space="preserve">12. Responsible consumption and production </v>
      </c>
      <c r="AE130" s="119" t="str">
        <f>IFERROR(INDEX(BA!$O$2:$O$961,MATCH($AB130,BA!$P$2:$P$961,0)),"")</f>
        <v>Efficient consumption and production</v>
      </c>
      <c r="AF130" s="119"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outlineLevel="1">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IF(ROWS(BA!$C$2:C24)&lt;=AB$107,INDEX(BA!$P$2:$P$547,_xlfn.AGGREGATE(15,3,(BA!$C$2:$C$547=Mapping!$AA$109)/(BA!$C$2:$C$547=Mapping!$AA$109)*ROW(BA!$C$2:$C$547)-ROWS(BA!$C$2),ROWS(BA!$C$2:C24))),"")</f>
        <v xml:space="preserve">Direct in-field labor created </v>
      </c>
      <c r="AC131" s="119" t="str">
        <f>IFERROR(INDEX(BA!$L$2:$L$961,MATCH($AB131,BA!$P$2:$P$961,0)),"")</f>
        <v>Employment</v>
      </c>
      <c r="AD131" s="119" t="str">
        <f>IFERROR(INDEX(BA!$M$2:$M$961,MATCH($AB131,BA!$P$2:$P$961,0)),"")</f>
        <v>8. Decent work and economic growth</v>
      </c>
      <c r="AE131" s="119" t="str">
        <f>IFERROR(INDEX(BA!$O$2:$O$961,MATCH($AB131,BA!$P$2:$P$961,0)),"")</f>
        <v>Increased employment opportunities</v>
      </c>
      <c r="AF131" s="119" t="str">
        <f>IFERROR(INDEX(BA!$N$2:$N$547,MATCH($AB131,BA!$P$2:$P$547,0)),"")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outlineLevel="1">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IF(ROWS(BA!$C$2:C25)&lt;=AB$107,INDEX(BA!$P$2:$P$547,_xlfn.AGGREGATE(15,3,(BA!$C$2:$C$547=Mapping!$AA$109)/(BA!$C$2:$C$547=Mapping!$AA$109)*ROW(BA!$C$2:$C$547)-ROWS(BA!$C$2),ROWS(BA!$C$2:C25))),"")</f>
        <v>Economic value generated locally via employment</v>
      </c>
      <c r="AC132" s="119" t="str">
        <f>IFERROR(INDEX(BA!$L$2:$L$961,MATCH($AB132,BA!$P$2:$P$961,0)),"")</f>
        <v>Employment</v>
      </c>
      <c r="AD132" s="119" t="str">
        <f>IFERROR(INDEX(BA!$M$2:$M$961,MATCH($AB132,BA!$P$2:$P$961,0)),"")</f>
        <v>8. Decent work and economic growth</v>
      </c>
      <c r="AE132" s="119" t="str">
        <f>IFERROR(INDEX(BA!$O$2:$O$961,MATCH($AB132,BA!$P$2:$P$961,0)),"")</f>
        <v>Increased employment opportunities</v>
      </c>
      <c r="AF132" s="119" t="str">
        <f>IFERROR(INDEX(BA!$N$2:$N$547,MATCH($AB132,BA!$P$2:$P$547,0)),"")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outlineLevel="1">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IF(ROWS(BA!$C$2:C26)&lt;=AB$107,INDEX(BA!$P$2:$P$547,_xlfn.AGGREGATE(15,3,(BA!$C$2:$C$547=Mapping!$AA$109)/(BA!$C$2:$C$547=Mapping!$AA$109)*ROW(BA!$C$2:$C$547)-ROWS(BA!$C$2),ROWS(BA!$C$2:C26))),"")</f>
        <v>Income generation from other activities for example ecotourism</v>
      </c>
      <c r="AC133" s="119" t="str">
        <f>IFERROR(INDEX(BA!$L$2:$L$961,MATCH($AB133,BA!$P$2:$P$961,0)),"")</f>
        <v>Livelihood</v>
      </c>
      <c r="AD133" s="119" t="str">
        <f>IFERROR(INDEX(BA!$M$2:$M$961,MATCH($AB133,BA!$P$2:$P$961,0)),"")</f>
        <v>8. Decent work and economic growth</v>
      </c>
      <c r="AE133" s="119" t="str">
        <f>IFERROR(INDEX(BA!$O$2:$O$961,MATCH($AB133,BA!$P$2:$P$961,0)),"")</f>
        <v xml:space="preserve">Enhanced opportunities for income generation </v>
      </c>
      <c r="AF133" s="119" t="str">
        <f>IFERROR(INDEX(BA!$N$2:$N$547,MATCH($AB133,BA!$P$2:$P$547,0)),"")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outlineLevel="1">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IF(ROWS(BA!$C$2:C27)&lt;=AB$107,INDEX(BA!$P$2:$P$547,_xlfn.AGGREGATE(15,3,(BA!$C$2:$C$547=Mapping!$AA$109)/(BA!$C$2:$C$547=Mapping!$AA$109)*ROW(BA!$C$2:$C$547)-ROWS(BA!$C$2),ROWS(BA!$C$2:C27))),"")</f>
        <v>Number of training hours provided for employees (full-time, part-time, or temporary), disaggregated per gender</v>
      </c>
      <c r="AC134" s="119" t="str">
        <f>IFERROR(INDEX(BA!$L$2:$L$961,MATCH($AB134,BA!$P$2:$P$961,0)),"")</f>
        <v>Capacity building</v>
      </c>
      <c r="AD134" s="119" t="str">
        <f>IFERROR(INDEX(BA!$M$2:$M$961,MATCH($AB134,BA!$P$2:$P$961,0)),"")</f>
        <v>4. Quality education</v>
      </c>
      <c r="AE134" s="119" t="str">
        <f>IFERROR(INDEX(BA!$O$2:$O$961,MATCH($AB134,BA!$P$2:$P$961,0)),"")</f>
        <v>Skill development</v>
      </c>
      <c r="AF134" s="119" t="str">
        <f>IFERROR(INDEX(BA!$N$2:$N$547,MATCH($AB134,BA!$P$2:$P$547,0)),"")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outlineLevel="1">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IF(ROWS(BA!$C$2:C28)&lt;=AB$107,INDEX(BA!$P$2:$P$547,_xlfn.AGGREGATE(15,3,(BA!$C$2:$C$547=Mapping!$AA$109)/(BA!$C$2:$C$547=Mapping!$AA$109)*ROW(BA!$C$2:$C$547)-ROWS(BA!$C$2),ROWS(BA!$C$2:C28))),"")</f>
        <v>Turbidity of (river) water</v>
      </c>
      <c r="AC135" s="119" t="str">
        <f>IFERROR(INDEX(BA!$L$2:$L$961,MATCH($AB135,BA!$P$2:$P$961,0)),"")</f>
        <v>Water quality, quantity and service</v>
      </c>
      <c r="AD135" s="119" t="str">
        <f>IFERROR(INDEX(BA!$M$2:$M$961,MATCH($AB135,BA!$P$2:$P$961,0)),"")</f>
        <v xml:space="preserve">6. Clean water and sanitation </v>
      </c>
      <c r="AE135" s="119" t="str">
        <f>IFERROR(INDEX(BA!$O$2:$O$961,MATCH($AB135,BA!$P$2:$P$961,0)),"")</f>
        <v>Water conservation</v>
      </c>
      <c r="AF135" s="119" t="str">
        <f>IFERROR(INDEX(BA!$N$2:$N$547,MATCH($AB135,BA!$P$2:$P$547,0)),"")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outlineLevel="1">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IF(ROWS(BA!$C$2:C29)&lt;=AB$107,INDEX(BA!$P$2:$P$547,_xlfn.AGGREGATE(15,3,(BA!$C$2:$C$547=Mapping!$AA$109)/(BA!$C$2:$C$547=Mapping!$AA$109)*ROW(BA!$C$2:$C$547)-ROWS(BA!$C$2),ROWS(BA!$C$2:C29))),"")</f>
        <v>Change in SOC stock due to activities implemented in project activity</v>
      </c>
      <c r="AC136" s="119" t="str">
        <f>IFERROR(INDEX(BA!$L$2:$L$961,MATCH($AB136,BA!$P$2:$P$961,0)),"")</f>
        <v>Soil quality</v>
      </c>
      <c r="AD136" s="119" t="str">
        <f>IFERROR(INDEX(BA!$M$2:$M$961,MATCH($AB136,BA!$P$2:$P$961,0)),"")</f>
        <v>2. Zero hunger</v>
      </c>
      <c r="AE136" s="119" t="str">
        <f>IFERROR(INDEX(BA!$O$2:$O$961,MATCH($AB136,BA!$P$2:$P$961,0)),"")</f>
        <v xml:space="preserve">Soil quality improvement </v>
      </c>
      <c r="AF136" s="119"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outlineLevel="1">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IF(ROWS(BA!$C$2:C30)&lt;=AB$107,INDEX(BA!$P$2:$P$547,_xlfn.AGGREGATE(15,3,(BA!$C$2:$C$547=Mapping!$AA$109)/(BA!$C$2:$C$547=Mapping!$AA$109)*ROW(BA!$C$2:$C$547)-ROWS(BA!$C$2),ROWS(BA!$C$2:C30))),"")</f>
        <v xml:space="preserve">Water retention capacity </v>
      </c>
      <c r="AC137" s="119" t="str">
        <f>IFERROR(INDEX(BA!$L$2:$L$961,MATCH($AB137,BA!$P$2:$P$961,0)),"")</f>
        <v>Soil quality</v>
      </c>
      <c r="AD137" s="119" t="str">
        <f>IFERROR(INDEX(BA!$M$2:$M$961,MATCH($AB137,BA!$P$2:$P$961,0)),"")</f>
        <v xml:space="preserve">6. Clean water and sanitation </v>
      </c>
      <c r="AE137" s="119" t="str">
        <f>IFERROR(INDEX(BA!$O$2:$O$961,MATCH($AB137,BA!$P$2:$P$961,0)),"")</f>
        <v xml:space="preserve">Soil quality improvement </v>
      </c>
      <c r="AF137" s="119"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outlineLevel="1">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IF(ROWS(BA!$C$2:C31)&lt;=AB$107,INDEX(BA!$P$2:$P$547,_xlfn.AGGREGATE(15,3,(BA!$C$2:$C$547=Mapping!$AA$109)/(BA!$C$2:$C$547=Mapping!$AA$109)*ROW(BA!$C$2:$C$547)-ROWS(BA!$C$2),ROWS(BA!$C$2:C31))),"")</f>
        <v xml:space="preserve">Area under reduced/avoided open burning of biomass, crop residue </v>
      </c>
      <c r="AC138" s="119" t="str">
        <f>IFERROR(INDEX(BA!$L$2:$L$961,MATCH($AB138,BA!$P$2:$P$961,0)),"")</f>
        <v>Air quality</v>
      </c>
      <c r="AD138" s="119" t="str">
        <f>IFERROR(INDEX(BA!$M$2:$M$961,MATCH($AB138,BA!$P$2:$P$961,0)),"")</f>
        <v>3. Good health and well being</v>
      </c>
      <c r="AE138" s="119" t="str">
        <f>IFERROR(INDEX(BA!$O$2:$O$961,MATCH($AB138,BA!$P$2:$P$961,0)),"")</f>
        <v>Air quality improvement</v>
      </c>
      <c r="AF138" s="119" t="str">
        <f>IFERROR(INDEX(BA!$N$2:$N$547,MATCH($AB138,BA!$P$2:$P$547,0)),"")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outlineLevel="1">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IF(ROWS(BA!$C$2:C32)&lt;=AB$107,INDEX(BA!$P$2:$P$547,_xlfn.AGGREGATE(15,3,(BA!$C$2:$C$547=Mapping!$AA$109)/(BA!$C$2:$C$547=Mapping!$AA$109)*ROW(BA!$C$2:$C$547)-ROWS(BA!$C$2),ROWS(BA!$C$2:C32))),"")</f>
        <v xml:space="preserve">Number of farmers reduced/avoided open burning of biomass, crop residue </v>
      </c>
      <c r="AC139" s="119" t="str">
        <f>IFERROR(INDEX(BA!$L$2:$L$961,MATCH($AB139,BA!$P$2:$P$961,0)),"")</f>
        <v>Air quality</v>
      </c>
      <c r="AD139" s="119" t="str">
        <f>IFERROR(INDEX(BA!$M$2:$M$961,MATCH($AB139,BA!$P$2:$P$961,0)),"")</f>
        <v>3. Good health and well being</v>
      </c>
      <c r="AE139" s="119" t="str">
        <f>IFERROR(INDEX(BA!$O$2:$O$961,MATCH($AB139,BA!$P$2:$P$961,0)),"")</f>
        <v>Air quality improvement</v>
      </c>
      <c r="AF139" s="119" t="str">
        <f>IFERROR(INDEX(BA!$N$2:$N$547,MATCH($AB139,BA!$P$2:$P$547,0)),"")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outlineLevel="1">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IF(ROWS(BA!$C$2:C33)&lt;=AB$107,INDEX(BA!$P$2:$P$547,_xlfn.AGGREGATE(15,3,(BA!$C$2:$C$547=Mapping!$AA$109)/(BA!$C$2:$C$547=Mapping!$AA$109)*ROW(BA!$C$2:$C$547)-ROWS(BA!$C$2),ROWS(BA!$C$2:C33))),"")</f>
        <v>Change in farmer income as a result of project, by gender and and indigenous status</v>
      </c>
      <c r="AC140" s="119" t="str">
        <f>IFERROR(INDEX(BA!$L$2:$L$961,MATCH($AB140,BA!$P$2:$P$961,0)),"")</f>
        <v>Livelihood</v>
      </c>
      <c r="AD140" s="119" t="str">
        <f>IFERROR(INDEX(BA!$M$2:$M$961,MATCH($AB140,BA!$P$2:$P$961,0)),"")</f>
        <v>2. Zero hunger</v>
      </c>
      <c r="AE140" s="119" t="str">
        <f>IFERROR(INDEX(BA!$O$2:$O$961,MATCH($AB140,BA!$P$2:$P$961,0)),"")</f>
        <v xml:space="preserve">Increased productivity </v>
      </c>
      <c r="AF140" s="119" t="str">
        <f>IFERROR(INDEX(BA!$N$2:$N$547,MATCH($AB140,BA!$P$2:$P$547,0)),"")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outlineLevel="1">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IF(ROWS(BA!$C$2:C34)&lt;=AB$107,INDEX(BA!$P$2:$P$547,_xlfn.AGGREGATE(15,3,(BA!$C$2:$C$547=Mapping!$AA$109)/(BA!$C$2:$C$547=Mapping!$AA$109)*ROW(BA!$C$2:$C$547)-ROWS(BA!$C$2),ROWS(BA!$C$2:C34))),"")</f>
        <v>1.1.1 Proportion of the population living below the international poverty line by sex, age, employment status and geographic location (urban/rural)</v>
      </c>
      <c r="AC141" s="119" t="str">
        <f>IFERROR(INDEX(BA!$L$2:$L$961,MATCH($AB141,BA!$P$2:$P$961,0)),"")</f>
        <v>Access to basic services</v>
      </c>
      <c r="AD141" s="119" t="str">
        <f>IFERROR(INDEX(BA!$M$2:$M$961,MATCH($AB141,BA!$P$2:$P$961,0)),"")</f>
        <v>1. No poverty</v>
      </c>
      <c r="AE141" s="119" t="str">
        <f>IFERROR(INDEX(BA!$O$2:$O$961,MATCH($AB141,BA!$P$2:$P$961,0)),"")</f>
        <v>Eradicate poverty</v>
      </c>
      <c r="AF141" s="119" t="str">
        <f>IFERROR(INDEX(BA!$N$2:$N$547,MATCH($AB141,BA!$P$2:$P$547,0)),"")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outlineLevel="1">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IF(ROWS(BA!$C$2:C35)&lt;=AB$107,INDEX(BA!$P$2:$P$547,_xlfn.AGGREGATE(15,3,(BA!$C$2:$C$547=Mapping!$AA$109)/(BA!$C$2:$C$547=Mapping!$AA$109)*ROW(BA!$C$2:$C$547)-ROWS(BA!$C$2),ROWS(BA!$C$2:C35))),"")</f>
        <v>1.2.1 Proportion of population living below the national poverty line, by sex and age</v>
      </c>
      <c r="AC142" s="119" t="str">
        <f>IFERROR(INDEX(BA!$L$2:$L$961,MATCH($AB142,BA!$P$2:$P$961,0)),"")</f>
        <v>Access to basic services</v>
      </c>
      <c r="AD142" s="119" t="str">
        <f>IFERROR(INDEX(BA!$M$2:$M$961,MATCH($AB142,BA!$P$2:$P$961,0)),"")</f>
        <v>1. No poverty</v>
      </c>
      <c r="AE142" s="119" t="str">
        <f>IFERROR(INDEX(BA!$O$2:$O$961,MATCH($AB142,BA!$P$2:$P$961,0)),"")</f>
        <v>Eradicate poverty</v>
      </c>
      <c r="AF142" s="119" t="str">
        <f>IFERROR(INDEX(BA!$N$2:$N$547,MATCH($AB142,BA!$P$2:$P$547,0)),"")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outlineLevel="1">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IF(ROWS(BA!$C$2:C36)&lt;=AB$107,INDEX(BA!$P$2:$P$547,_xlfn.AGGREGATE(15,3,(BA!$C$2:$C$547=Mapping!$AA$109)/(BA!$C$2:$C$547=Mapping!$AA$109)*ROW(BA!$C$2:$C$547)-ROWS(BA!$C$2),ROWS(BA!$C$2:C36))),"")</f>
        <v>5.5.2 Proportion of women in managerial positions</v>
      </c>
      <c r="AC143" s="119" t="str">
        <f>IFERROR(INDEX(BA!$L$2:$L$961,MATCH($AB143,BA!$P$2:$P$961,0)),"")</f>
        <v>Gender</v>
      </c>
      <c r="AD143" s="119" t="str">
        <f>IFERROR(INDEX(BA!$M$2:$M$961,MATCH($AB143,BA!$P$2:$P$961,0)),"")</f>
        <v xml:space="preserve">5. Gender equality </v>
      </c>
      <c r="AE143" s="119" t="str">
        <f>IFERROR(INDEX(BA!$O$2:$O$961,MATCH($AB143,BA!$P$2:$P$961,0)),"")</f>
        <v xml:space="preserve">Women empowerment and gender equality </v>
      </c>
      <c r="AF143" s="119" t="str">
        <f>IFERROR(INDEX(BA!$N$2:$N$547,MATCH($AB143,BA!$P$2:$P$547,0)),"")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outlineLevel="1">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IF(ROWS(BA!$C$2:C37)&lt;=AB$107,INDEX(BA!$P$2:$P$547,_xlfn.AGGREGATE(15,3,(BA!$C$2:$C$547=Mapping!$AA$109)/(BA!$C$2:$C$547=Mapping!$AA$109)*ROW(BA!$C$2:$C$547)-ROWS(BA!$C$2),ROWS(BA!$C$2:C37))),"")</f>
        <v>8.5.1 Average hourly earnings of employees, by sex, age, occupation and persons with disabilities</v>
      </c>
      <c r="AC144" s="119" t="str">
        <f>IFERROR(INDEX(BA!$L$2:$L$961,MATCH($AB144,BA!$P$2:$P$961,0)),"")</f>
        <v>Employment</v>
      </c>
      <c r="AD144" s="119" t="str">
        <f>IFERROR(INDEX(BA!$M$2:$M$961,MATCH($AB144,BA!$P$2:$P$961,0)),"")</f>
        <v>8. Decent work and economic growth</v>
      </c>
      <c r="AE144" s="119" t="str">
        <f>IFERROR(INDEX(BA!$O$2:$O$961,MATCH($AB144,BA!$P$2:$P$961,0)),"")</f>
        <v>Increased employment opportunities</v>
      </c>
      <c r="AF144" s="119" t="str">
        <f>IFERROR(INDEX(BA!$N$2:$N$547,MATCH($AB144,BA!$P$2:$P$547,0)),"")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outlineLevel="1">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IF(ROWS(BA!$C$2:C38)&lt;=AB$107,INDEX(BA!$P$2:$P$547,_xlfn.AGGREGATE(15,3,(BA!$C$2:$C$547=Mapping!$AA$109)/(BA!$C$2:$C$547=Mapping!$AA$109)*ROW(BA!$C$2:$C$547)-ROWS(BA!$C$2),ROWS(BA!$C$2:C38))),"")</f>
        <v/>
      </c>
      <c r="AC145" s="119" t="str">
        <f>IFERROR(INDEX(BA!$L$2:$L$961,MATCH($AB145,BA!$P$2:$P$961,0)),"")</f>
        <v/>
      </c>
      <c r="AD145" s="119" t="str">
        <f>IFERROR(INDEX(BA!$M$2:$M$961,MATCH($AB145,BA!$P$2:$P$961,0)),"")</f>
        <v/>
      </c>
      <c r="AE145" s="119" t="str">
        <f>IFERROR(INDEX(BA!$O$2:$O$961,MATCH($AB145,BA!$P$2:$P$961,0)),"")</f>
        <v/>
      </c>
      <c r="AF145" s="119" t="str">
        <f>IFERROR(INDEX(BA!$N$2:$N$547,MATCH($AB145,BA!$P$2:$P$547,0)),"")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outlineLevel="1">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IF(ROWS(BA!$C$2:C39)&lt;=AB$107,INDEX(BA!$P$2:$P$547,_xlfn.AGGREGATE(15,3,(BA!$C$2:$C$547=Mapping!$AA$109)/(BA!$C$2:$C$547=Mapping!$AA$109)*ROW(BA!$C$2:$C$547)-ROWS(BA!$C$2),ROWS(BA!$C$2:C39))),"")</f>
        <v/>
      </c>
      <c r="AC146" s="119" t="str">
        <f>IFERROR(INDEX(BA!$L$2:$L$961,MATCH($AB146,BA!$P$2:$P$961,0)),"")</f>
        <v/>
      </c>
      <c r="AD146" s="119" t="str">
        <f>IFERROR(INDEX(BA!$M$2:$M$961,MATCH($AB146,BA!$P$2:$P$961,0)),"")</f>
        <v/>
      </c>
      <c r="AE146" s="119" t="str">
        <f>IFERROR(INDEX(BA!$O$2:$O$961,MATCH($AB146,BA!$P$2:$P$961,0)),"")</f>
        <v/>
      </c>
      <c r="AF146" s="119" t="str">
        <f>IFERROR(INDEX(BA!$N$2:$N$547,MATCH($AB146,BA!$P$2:$P$547,0)),"")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outlineLevel="1">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IF(ROWS(BA!$C$2:C40)&lt;=AB$107,INDEX(BA!$P$2:$P$547,_xlfn.AGGREGATE(15,3,(BA!$C$2:$C$547=Mapping!$AA$109)/(BA!$C$2:$C$547=Mapping!$AA$109)*ROW(BA!$C$2:$C$547)-ROWS(BA!$C$2),ROWS(BA!$C$2:C40))),"")</f>
        <v/>
      </c>
      <c r="AC147" s="119" t="str">
        <f>IFERROR(INDEX(BA!$L$2:$L$961,MATCH($AB147,BA!$P$2:$P$961,0)),"")</f>
        <v/>
      </c>
      <c r="AD147" s="119" t="str">
        <f>IFERROR(INDEX(BA!$M$2:$M$961,MATCH($AB147,BA!$P$2:$P$961,0)),"")</f>
        <v/>
      </c>
      <c r="AE147" s="119" t="str">
        <f>IFERROR(INDEX(BA!$O$2:$O$961,MATCH($AB147,BA!$P$2:$P$961,0)),"")</f>
        <v/>
      </c>
      <c r="AF147" s="119" t="str">
        <f>IFERROR(INDEX(BA!$N$2:$N$547,MATCH($AB147,BA!$P$2:$P$547,0)),"")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outlineLevel="1">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IF(ROWS(BA!$C$2:C41)&lt;=AB$107,INDEX(BA!$P$2:$P$547,_xlfn.AGGREGATE(15,3,(BA!$C$2:$C$547=Mapping!$AA$109)/(BA!$C$2:$C$547=Mapping!$AA$109)*ROW(BA!$C$2:$C$547)-ROWS(BA!$C$2),ROWS(BA!$C$2:C41))),"")</f>
        <v/>
      </c>
      <c r="AC148" s="119" t="str">
        <f>IFERROR(INDEX(BA!$L$2:$L$961,MATCH($AB148,BA!$P$2:$P$961,0)),"")</f>
        <v/>
      </c>
      <c r="AD148" s="119" t="str">
        <f>IFERROR(INDEX(BA!$M$2:$M$961,MATCH($AB148,BA!$P$2:$P$961,0)),"")</f>
        <v/>
      </c>
      <c r="AE148" s="119" t="str">
        <f>IFERROR(INDEX(BA!$O$2:$O$961,MATCH($AB148,BA!$P$2:$P$961,0)),"")</f>
        <v/>
      </c>
      <c r="AF148" s="119" t="str">
        <f>IFERROR(INDEX(BA!$N$2:$N$547,MATCH($AB148,BA!$P$2:$P$547,0)),"")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outlineLevel="1">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IF(ROWS(BA!$C$2:C42)&lt;=AB$107,INDEX(BA!$P$2:$P$547,_xlfn.AGGREGATE(15,3,(BA!$C$2:$C$547=Mapping!$AA$109)/(BA!$C$2:$C$547=Mapping!$AA$109)*ROW(BA!$C$2:$C$547)-ROWS(BA!$C$2),ROWS(BA!$C$2:C42))),"")</f>
        <v/>
      </c>
      <c r="AC149" s="119" t="str">
        <f>IFERROR(INDEX(BA!$L$2:$L$961,MATCH($AB149,BA!$P$2:$P$961,0)),"")</f>
        <v/>
      </c>
      <c r="AD149" s="119" t="str">
        <f>IFERROR(INDEX(BA!$M$2:$M$961,MATCH($AB149,BA!$P$2:$P$961,0)),"")</f>
        <v/>
      </c>
      <c r="AE149" s="119" t="str">
        <f>IFERROR(INDEX(BA!$O$2:$O$961,MATCH($AB149,BA!$P$2:$P$961,0)),"")</f>
        <v/>
      </c>
      <c r="AF149" s="119" t="str">
        <f>IFERROR(INDEX(BA!$N$2:$N$547,MATCH($AB149,BA!$P$2:$P$547,0)),"")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outlineLevel="1">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IF(ROWS(BA!$C$2:C43)&lt;=AB$107,INDEX(BA!$P$2:$P$547,_xlfn.AGGREGATE(15,3,(BA!$C$2:$C$547=Mapping!$AA$109)/(BA!$C$2:$C$547=Mapping!$AA$109)*ROW(BA!$C$2:$C$547)-ROWS(BA!$C$2),ROWS(BA!$C$2:C43))),"")</f>
        <v/>
      </c>
      <c r="AC150" s="119" t="str">
        <f>IFERROR(INDEX(BA!$L$2:$L$961,MATCH($AB150,BA!$P$2:$P$961,0)),"")</f>
        <v/>
      </c>
      <c r="AD150" s="119" t="str">
        <f>IFERROR(INDEX(BA!$M$2:$M$961,MATCH($AB150,BA!$P$2:$P$961,0)),"")</f>
        <v/>
      </c>
      <c r="AE150" s="119" t="str">
        <f>IFERROR(INDEX(BA!$O$2:$O$961,MATCH($AB150,BA!$P$2:$P$961,0)),"")</f>
        <v/>
      </c>
      <c r="AF150" s="119" t="str">
        <f>IFERROR(INDEX(BA!$N$2:$N$547,MATCH($AB150,BA!$P$2:$P$547,0)),"")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outlineLevel="1">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IF(ROWS(BA!$C$2:C44)&lt;=AB$107,INDEX(BA!$P$2:$P$547,_xlfn.AGGREGATE(15,3,(BA!$C$2:$C$547=Mapping!$AA$109)/(BA!$C$2:$C$547=Mapping!$AA$109)*ROW(BA!$C$2:$C$547)-ROWS(BA!$C$2),ROWS(BA!$C$2:C44))),"")</f>
        <v/>
      </c>
      <c r="AC151" s="119" t="str">
        <f>IFERROR(INDEX(BA!$L$2:$L$961,MATCH($AB151,BA!$P$2:$P$961,0)),"")</f>
        <v/>
      </c>
      <c r="AD151" s="119" t="str">
        <f>IFERROR(INDEX(BA!$M$2:$M$961,MATCH($AB151,BA!$P$2:$P$961,0)),"")</f>
        <v/>
      </c>
      <c r="AE151" s="119" t="str">
        <f>IFERROR(INDEX(BA!$O$2:$O$961,MATCH($AB151,BA!$P$2:$P$961,0)),"")</f>
        <v/>
      </c>
      <c r="AF151" s="119" t="str">
        <f>IFERROR(INDEX(BA!$N$2:$N$547,MATCH($AB151,BA!$P$2:$P$547,0)),"")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outlineLevel="1">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IF(ROWS(BA!$C$2:C45)&lt;=AB$107,INDEX(BA!$P$2:$P$547,_xlfn.AGGREGATE(15,3,(BA!$C$2:$C$547=Mapping!$AA$109)/(BA!$C$2:$C$547=Mapping!$AA$109)*ROW(BA!$C$2:$C$547)-ROWS(BA!$C$2),ROWS(BA!$C$2:C45))),"")</f>
        <v/>
      </c>
      <c r="AC152" s="119" t="str">
        <f>IFERROR(INDEX(BA!$L$2:$L$961,MATCH($AB152,BA!$P$2:$P$961,0)),"")</f>
        <v/>
      </c>
      <c r="AD152" s="119" t="str">
        <f>IFERROR(INDEX(BA!$M$2:$M$961,MATCH($AB152,BA!$P$2:$P$961,0)),"")</f>
        <v/>
      </c>
      <c r="AE152" s="119" t="str">
        <f>IFERROR(INDEX(BA!$O$2:$O$961,MATCH($AB152,BA!$P$2:$P$961,0)),"")</f>
        <v/>
      </c>
      <c r="AF152" s="119" t="str">
        <f>IFERROR(INDEX(BA!$N$2:$N$547,MATCH($AB152,BA!$P$2:$P$547,0)),"")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outlineLevel="1">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IF(ROWS(BA!$C$2:C46)&lt;=AB$107,INDEX(BA!$P$2:$P$547,_xlfn.AGGREGATE(15,3,(BA!$C$2:$C$547=Mapping!$AA$109)/(BA!$C$2:$C$547=Mapping!$AA$109)*ROW(BA!$C$2:$C$547)-ROWS(BA!$C$2),ROWS(BA!$C$2:C46))),"")</f>
        <v/>
      </c>
      <c r="AC153" s="119" t="str">
        <f>IFERROR(INDEX(BA!$L$2:$L$961,MATCH($AB153,BA!$P$2:$P$961,0)),"")</f>
        <v/>
      </c>
      <c r="AD153" s="119" t="str">
        <f>IFERROR(INDEX(BA!$M$2:$M$961,MATCH($AB153,BA!$P$2:$P$961,0)),"")</f>
        <v/>
      </c>
      <c r="AE153" s="119" t="str">
        <f>IFERROR(INDEX(BA!$O$2:$O$961,MATCH($AB153,BA!$P$2:$P$961,0)),"")</f>
        <v/>
      </c>
      <c r="AF153" s="119" t="str">
        <f>IFERROR(INDEX(BA!$N$2:$N$547,MATCH($AB153,BA!$P$2:$P$547,0)),"")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outlineLevel="1">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IF(ROWS(BA!$C$2:C47)&lt;=AB$107,INDEX(BA!$P$2:$P$547,_xlfn.AGGREGATE(15,3,(BA!$C$2:$C$547=Mapping!$AA$109)/(BA!$C$2:$C$547=Mapping!$AA$109)*ROW(BA!$C$2:$C$547)-ROWS(BA!$C$2),ROWS(BA!$C$2:C47))),"")</f>
        <v/>
      </c>
      <c r="AC154" s="119" t="str">
        <f>IFERROR(INDEX(BA!$L$2:$L$961,MATCH($AB154,BA!$P$2:$P$961,0)),"")</f>
        <v/>
      </c>
      <c r="AD154" s="119" t="str">
        <f>IFERROR(INDEX(BA!$M$2:$M$961,MATCH($AB154,BA!$P$2:$P$961,0)),"")</f>
        <v/>
      </c>
      <c r="AE154" s="119" t="str">
        <f>IFERROR(INDEX(BA!$O$2:$O$961,MATCH($AB154,BA!$P$2:$P$961,0)),"")</f>
        <v/>
      </c>
      <c r="AF154" s="119" t="str">
        <f>IFERROR(INDEX(BA!$N$2:$N$547,MATCH($AB154,BA!$P$2:$P$547,0)),"")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outlineLevel="1">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IF(ROWS(BA!$C$2:C48)&lt;=AB$107,INDEX(BA!$P$2:$P$547,_xlfn.AGGREGATE(15,3,(BA!$C$2:$C$547=Mapping!$AA$109)/(BA!$C$2:$C$547=Mapping!$AA$109)*ROW(BA!$C$2:$C$547)-ROWS(BA!$C$2),ROWS(BA!$C$2:C48))),"")</f>
        <v/>
      </c>
      <c r="AC155" s="119" t="str">
        <f>IFERROR(INDEX(BA!$L$2:$L$961,MATCH($AB155,BA!$P$2:$P$961,0)),"")</f>
        <v/>
      </c>
      <c r="AD155" s="119" t="str">
        <f>IFERROR(INDEX(BA!$M$2:$M$961,MATCH($AB155,BA!$P$2:$P$961,0)),"")</f>
        <v/>
      </c>
      <c r="AE155" s="119" t="str">
        <f>IFERROR(INDEX(BA!$O$2:$O$961,MATCH($AB155,BA!$P$2:$P$961,0)),"")</f>
        <v/>
      </c>
      <c r="AF155" s="119" t="str">
        <f>IFERROR(INDEX(BA!$N$2:$N$547,MATCH($AB155,BA!$P$2:$P$547,0)),"")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outlineLevel="1">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IF(ROWS(BA!$C$2:C49)&lt;=AB$107,INDEX(BA!$P$2:$P$547,_xlfn.AGGREGATE(15,3,(BA!$C$2:$C$547=Mapping!$AA$109)/(BA!$C$2:$C$547=Mapping!$AA$109)*ROW(BA!$C$2:$C$547)-ROWS(BA!$C$2),ROWS(BA!$C$2:C49))),"")</f>
        <v/>
      </c>
      <c r="AC156" s="119" t="str">
        <f>IFERROR(INDEX(BA!$L$2:$L$961,MATCH($AB156,BA!$P$2:$P$961,0)),"")</f>
        <v/>
      </c>
      <c r="AD156" s="119" t="str">
        <f>IFERROR(INDEX(BA!$M$2:$M$961,MATCH($AB156,BA!$P$2:$P$961,0)),"")</f>
        <v/>
      </c>
      <c r="AE156" s="119" t="str">
        <f>IFERROR(INDEX(BA!$O$2:$O$961,MATCH($AB156,BA!$P$2:$P$961,0)),"")</f>
        <v/>
      </c>
      <c r="AF156" s="119" t="str">
        <f>IFERROR(INDEX(BA!$N$2:$N$547,MATCH($AB156,BA!$P$2:$P$547,0)),"")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c r="AX159" s="103" t="s">
        <v>139</v>
      </c>
    </row>
    <row r="162" spans="1:66">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3</v>
      </c>
      <c r="AA162" s="158" t="s">
        <v>140</v>
      </c>
      <c r="AB162" s="158">
        <f>COUNTIF(BA!D3:D547,AA164)</f>
        <v>45</v>
      </c>
      <c r="AC162" s="119" t="s">
        <v>81</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1</v>
      </c>
      <c r="BI162" s="103">
        <f t="shared" si="5"/>
        <v>4</v>
      </c>
      <c r="BJ162" s="103">
        <f t="shared" si="5"/>
        <v>1</v>
      </c>
      <c r="BK162" s="103">
        <f t="shared" si="5"/>
        <v>0</v>
      </c>
      <c r="BL162" s="103">
        <f t="shared" si="5"/>
        <v>1</v>
      </c>
      <c r="BM162" s="103">
        <f t="shared" si="5"/>
        <v>0</v>
      </c>
      <c r="BN162" s="103">
        <f t="shared" si="5"/>
        <v>0</v>
      </c>
    </row>
    <row r="163" spans="1:66" outlineLevel="1">
      <c r="A163" s="125" t="s">
        <v>82</v>
      </c>
      <c r="B163" s="132" t="s">
        <v>83</v>
      </c>
      <c r="C163" s="133" t="s">
        <v>84</v>
      </c>
      <c r="D163" s="132" t="s">
        <v>85</v>
      </c>
      <c r="E163" s="133" t="s">
        <v>86</v>
      </c>
      <c r="F163" s="132" t="s">
        <v>87</v>
      </c>
      <c r="G163" s="133" t="s">
        <v>88</v>
      </c>
      <c r="H163" s="132" t="s">
        <v>89</v>
      </c>
      <c r="I163" s="133" t="s">
        <v>90</v>
      </c>
      <c r="J163" s="132" t="s">
        <v>91</v>
      </c>
      <c r="K163" s="133" t="s">
        <v>92</v>
      </c>
      <c r="L163" s="132" t="s">
        <v>93</v>
      </c>
      <c r="M163" s="132" t="s">
        <v>94</v>
      </c>
      <c r="N163" s="133" t="s">
        <v>95</v>
      </c>
      <c r="O163" s="132" t="s">
        <v>96</v>
      </c>
      <c r="P163" s="133" t="s">
        <v>97</v>
      </c>
      <c r="Q163" s="133" t="s">
        <v>98</v>
      </c>
      <c r="R163" s="132" t="s">
        <v>99</v>
      </c>
      <c r="S163" s="133" t="s">
        <v>100</v>
      </c>
      <c r="AA163" s="136" t="s">
        <v>134</v>
      </c>
      <c r="AB163" s="136" t="s">
        <v>101</v>
      </c>
      <c r="AC163" s="134" t="s">
        <v>102</v>
      </c>
      <c r="AD163" s="137" t="s">
        <v>52</v>
      </c>
      <c r="AE163" s="134" t="s">
        <v>135</v>
      </c>
      <c r="AF163" s="134" t="s">
        <v>104</v>
      </c>
      <c r="AG163" s="108" t="s">
        <v>105</v>
      </c>
      <c r="AH163" s="108" t="s">
        <v>141</v>
      </c>
      <c r="AI163" s="108" t="s">
        <v>142</v>
      </c>
      <c r="AJ163" s="108" t="s">
        <v>114</v>
      </c>
      <c r="AK163" s="108" t="s">
        <v>115</v>
      </c>
      <c r="AL163" s="108" t="s">
        <v>116</v>
      </c>
      <c r="AM163" s="108" t="s">
        <v>143</v>
      </c>
      <c r="AN163" s="108" t="s">
        <v>144</v>
      </c>
      <c r="AO163" s="108" t="s">
        <v>145</v>
      </c>
      <c r="AP163" s="104" t="s">
        <v>146</v>
      </c>
      <c r="AQ163" s="104" t="s">
        <v>147</v>
      </c>
      <c r="AR163" s="104" t="s">
        <v>148</v>
      </c>
      <c r="AX163" s="128" t="s">
        <v>117</v>
      </c>
      <c r="AY163" s="105" t="s">
        <v>118</v>
      </c>
      <c r="AZ163" s="106" t="s">
        <v>119</v>
      </c>
      <c r="BA163" s="105" t="s">
        <v>120</v>
      </c>
      <c r="BB163" s="106" t="s">
        <v>121</v>
      </c>
      <c r="BC163" s="105" t="s">
        <v>122</v>
      </c>
      <c r="BD163" s="106" t="s">
        <v>123</v>
      </c>
      <c r="BE163" s="105" t="s">
        <v>124</v>
      </c>
      <c r="BF163" s="106" t="s">
        <v>125</v>
      </c>
      <c r="BG163" s="105" t="s">
        <v>126</v>
      </c>
      <c r="BH163" s="106" t="s">
        <v>127</v>
      </c>
      <c r="BI163" s="105" t="s">
        <v>128</v>
      </c>
      <c r="BJ163" s="106" t="s">
        <v>129</v>
      </c>
      <c r="BK163" s="105" t="s">
        <v>130</v>
      </c>
      <c r="BL163" s="106" t="s">
        <v>131</v>
      </c>
      <c r="BM163" s="105" t="s">
        <v>132</v>
      </c>
      <c r="BN163" s="129" t="s">
        <v>133</v>
      </c>
    </row>
    <row r="164" spans="1:66" ht="22.5" outlineLevel="1">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xml:space="preserve">Number of individuals provided with access to finance  </v>
      </c>
      <c r="AA164" s="113" t="str">
        <f>Background!E4</f>
        <v>AGR</v>
      </c>
      <c r="AB164" s="112" t="str" cm="1">
        <f t="array" ref="AB164">IF(ROWS(BA!$D$2:D2)&lt;=AB$162,INDEX(BA!$P$2:$P$547,_xlfn.AGGREGATE(15,3,(BA!$D$2:$D$547=Mapping!$AA$164)/(BA!$D$2:$D$547=Mapping!$AA$164)*ROW(BA!$D$2:$D$547)-ROWS(BA!$D$2),ROWS(BA!$D$2:D2))),"")</f>
        <v>Total electricity produced: Renewable</v>
      </c>
      <c r="AC164" s="112" t="str">
        <f>IFERROR(INDEX(BA!$L$2:$L$961,MATCH($AB164,BA!$P$2:$P$961,0)),"")</f>
        <v>Energy generation, efficiency &amp; access</v>
      </c>
      <c r="AD164" s="112" t="str">
        <f>IFERROR(INDEX(BA!$M$2:$M$961,MATCH($AB164,BA!$P$2:$P$961,0)),"")</f>
        <v xml:space="preserve">7. Affordable and clean energy </v>
      </c>
      <c r="AE164" s="112" t="str">
        <f>IFERROR(INDEX(BA!$O$2:$O$961,MATCH($AB164,BA!$P$2:$P$961,0)),"")</f>
        <v>Renewable energy generation</v>
      </c>
      <c r="AF164" s="112" t="str">
        <f>IFERROR(INDEX(BA!$N$2:$N$961,MATCH($AB164,BA!$P$2:$P$961,0)),"")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Number of unique households (HHs) that received improved agriculture techniques during the reporting period</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2.5" outlineLevel="1">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xml:space="preserve">Compost  produced and used for sustainable and local agriculture </v>
      </c>
      <c r="AA165" s="120"/>
      <c r="AB165" s="112" t="str" cm="1">
        <f t="array" ref="AB165">IF(ROWS(BA!$D$2:D3)&lt;=AB$162,INDEX(BA!$P$2:$P$547,_xlfn.AGGREGATE(15,3,(BA!$D$2:$D$547=Mapping!$AA$164)/(BA!$D$2:$D$547=Mapping!$AA$164)*ROW(BA!$D$2:$D$547)-ROWS(BA!$D$2),ROWS(BA!$D$2:D3))),"")</f>
        <v>Total thermal energy produced: Renewable</v>
      </c>
      <c r="AC165" s="112" t="str">
        <f>IFERROR(INDEX(BA!$L$2:$L$961,MATCH($AB165,BA!$P$2:$P$961,0)),"")</f>
        <v>Energy generation, efficiency &amp; access</v>
      </c>
      <c r="AD165" s="112" t="str">
        <f>IFERROR(INDEX(BA!$M$2:$M$961,MATCH($AB165,BA!$P$2:$P$961,0)),"")</f>
        <v xml:space="preserve">7. Affordable and clean energy </v>
      </c>
      <c r="AE165" s="112" t="str">
        <f>IFERROR(INDEX(BA!$O$2:$O$961,MATCH($AB165,BA!$P$2:$P$961,0)),"")</f>
        <v>Renewable energy generation</v>
      </c>
      <c r="AF165" s="112" t="str">
        <f>IFERROR(INDEX(BA!$N$2:$N$961,MATCH($AB165,BA!$P$2:$P$961,0)),"")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2.5" outlineLevel="1">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Total number of companies supported for their integration into value chains and markets</v>
      </c>
      <c r="AA166" s="120"/>
      <c r="AB166" s="112" t="str" cm="1">
        <f t="array" ref="AB166">IF(ROWS(BA!$D$2:D4)&lt;=AB$162,INDEX(BA!$P$2:$P$547,_xlfn.AGGREGATE(15,3,(BA!$D$2:$D$547=Mapping!$AA$164)/(BA!$D$2:$D$547=Mapping!$AA$164)*ROW(BA!$D$2:$D$547)-ROWS(BA!$D$2),ROWS(BA!$D$2:D4))),"")</f>
        <v>Total electricity consumed: Renewable</v>
      </c>
      <c r="AC166" s="112" t="str">
        <f>IFERROR(INDEX(BA!$L$2:$L$961,MATCH($AB166,BA!$P$2:$P$961,0)),"")</f>
        <v>Energy generation, efficiency &amp; access</v>
      </c>
      <c r="AD166" s="112" t="str">
        <f>IFERROR(INDEX(BA!$M$2:$M$961,MATCH($AB166,BA!$P$2:$P$961,0)),"")</f>
        <v xml:space="preserve">7. Affordable and clean energy </v>
      </c>
      <c r="AE166" s="112" t="str">
        <f>IFERROR(INDEX(BA!$O$2:$O$961,MATCH($AB166,BA!$P$2:$P$961,0)),"")</f>
        <v>Renewable energy consumption</v>
      </c>
      <c r="AF166" s="112" t="str">
        <f>IFERROR(INDEX(BA!$N$2:$N$961,MATCH($AB166,BA!$P$2:$P$961,0)),"")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2.5" outlineLevel="1">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IF(ROWS(BA!$D$2:D5)&lt;=AB$162,INDEX(BA!$P$2:$P$547,_xlfn.AGGREGATE(15,3,(BA!$D$2:$D$547=Mapping!$AA$164)/(BA!$D$2:$D$547=Mapping!$AA$164)*ROW(BA!$D$2:$D$547)-ROWS(BA!$D$2),ROWS(BA!$D$2:D5))),"")</f>
        <v>Number of beneficiaries: Households</v>
      </c>
      <c r="AC167" s="112" t="str">
        <f>IFERROR(INDEX(BA!$L$2:$L$961,MATCH($AB167,BA!$P$2:$P$961,0)),"")</f>
        <v>Energy generation, efficiency &amp; access</v>
      </c>
      <c r="AD167" s="112" t="str">
        <f>IFERROR(INDEX(BA!$M$2:$M$961,MATCH($AB167,BA!$P$2:$P$961,0)),"")</f>
        <v xml:space="preserve">7. Affordable and clean energy </v>
      </c>
      <c r="AE167" s="112" t="str">
        <f>IFERROR(INDEX(BA!$O$2:$O$961,MATCH($AB167,BA!$P$2:$P$961,0)),"")</f>
        <v>Increased access to energy</v>
      </c>
      <c r="AF167" s="112" t="str">
        <f>IFERROR(INDEX(BA!$N$2:$N$961,MATCH($AB167,BA!$P$2:$P$961,0)),"")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2.5" outlineLevel="1">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IF(ROWS(BA!$D$2:D6)&lt;=AB$162,INDEX(BA!$P$2:$P$547,_xlfn.AGGREGATE(15,3,(BA!$D$2:$D$547=Mapping!$AA$164)/(BA!$D$2:$D$547=Mapping!$AA$164)*ROW(BA!$D$2:$D$547)-ROWS(BA!$D$2),ROWS(BA!$D$2:D6))),"")</f>
        <v>Number of beneficiaries: Individuals</v>
      </c>
      <c r="AC168" s="112" t="str">
        <f>IFERROR(INDEX(BA!$L$2:$L$961,MATCH($AB168,BA!$P$2:$P$961,0)),"")</f>
        <v>Energy generation, efficiency &amp; access</v>
      </c>
      <c r="AD168" s="112" t="str">
        <f>IFERROR(INDEX(BA!$M$2:$M$961,MATCH($AB168,BA!$P$2:$P$961,0)),"")</f>
        <v xml:space="preserve">7. Affordable and clean energy </v>
      </c>
      <c r="AE168" s="112" t="str">
        <f>IFERROR(INDEX(BA!$O$2:$O$961,MATCH($AB168,BA!$P$2:$P$961,0)),"")</f>
        <v>Increased access to energy</v>
      </c>
      <c r="AF168" s="112" t="str">
        <f>IFERROR(INDEX(BA!$N$2:$N$961,MATCH($AB168,BA!$P$2:$P$961,0)),"")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2.5" outlineLevel="1">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IF(ROWS(BA!$D$2:D7)&lt;=AB$162,INDEX(BA!$P$2:$P$547,_xlfn.AGGREGATE(15,3,(BA!$D$2:$D$547=Mapping!$AA$164)/(BA!$D$2:$D$547=Mapping!$AA$164)*ROW(BA!$D$2:$D$547)-ROWS(BA!$D$2),ROWS(BA!$D$2:D7))),"")</f>
        <v>Amount of GHGs emissions avoided or sequestered</v>
      </c>
      <c r="AC169" s="112" t="str">
        <f>IFERROR(INDEX(BA!$L$2:$L$961,MATCH($AB169,BA!$P$2:$P$961,0)),"")</f>
        <v>Climate change mitigation</v>
      </c>
      <c r="AD169" s="112" t="str">
        <f>IFERROR(INDEX(BA!$M$2:$M$961,MATCH($AB169,BA!$P$2:$P$961,0)),"")</f>
        <v>13. Climate action</v>
      </c>
      <c r="AE169" s="112" t="str">
        <f>IFERROR(INDEX(BA!$O$2:$O$961,MATCH($AB169,BA!$P$2:$P$961,0)),"")</f>
        <v xml:space="preserve">Reduction in GHGs emissions </v>
      </c>
      <c r="AF169" s="112" t="str">
        <f>IFERROR(INDEX(BA!$N$2:$N$961,MATCH($AB169,BA!$P$2:$P$961,0)),"")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45" outlineLevel="1">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IF(ROWS(BA!$D$2:D8)&lt;=AB$162,INDEX(BA!$P$2:$P$547,_xlfn.AGGREGATE(15,3,(BA!$D$2:$D$547=Mapping!$AA$164)/(BA!$D$2:$D$547=Mapping!$AA$164)*ROW(BA!$D$2:$D$547)-ROWS(BA!$D$2),ROWS(BA!$D$2:D8))),"")</f>
        <v>Total non-renewable wood fuel saved</v>
      </c>
      <c r="AC170" s="112" t="str">
        <f>IFERROR(INDEX(BA!$L$2:$L$961,MATCH($AB170,BA!$P$2:$P$961,0)),"")</f>
        <v>Natural resource and Sustainable Forest Management</v>
      </c>
      <c r="AD170" s="112" t="str">
        <f>IFERROR(INDEX(BA!$M$2:$M$961,MATCH($AB170,BA!$P$2:$P$961,0)),"")</f>
        <v>15. Life on land</v>
      </c>
      <c r="AE170" s="112" t="str">
        <f>IFERROR(INDEX(BA!$O$2:$O$961,MATCH($AB170,BA!$P$2:$P$961,0)),"")</f>
        <v xml:space="preserve">Reduced deforestation attributed to wood fuel savings </v>
      </c>
      <c r="AF170" s="112"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3.75" outlineLevel="1">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IF(ROWS(BA!$D$2:D9)&lt;=AB$162,INDEX(BA!$P$2:$P$547,_xlfn.AGGREGATE(15,3,(BA!$D$2:$D$547=Mapping!$AA$164)/(BA!$D$2:$D$547=Mapping!$AA$164)*ROW(BA!$D$2:$D$547)-ROWS(BA!$D$2),ROWS(BA!$D$2:D9))),"")</f>
        <v>Total number of jobs</v>
      </c>
      <c r="AC171" s="112" t="str">
        <f>IFERROR(INDEX(BA!$L$2:$L$961,MATCH($AB171,BA!$P$2:$P$961,0)),"")</f>
        <v>Employment</v>
      </c>
      <c r="AD171" s="112" t="str">
        <f>IFERROR(INDEX(BA!$M$2:$M$961,MATCH($AB171,BA!$P$2:$P$961,0)),"")</f>
        <v>8. Decent work and economic growth</v>
      </c>
      <c r="AE171" s="112" t="str">
        <f>IFERROR(INDEX(BA!$O$2:$O$961,MATCH($AB171,BA!$P$2:$P$961,0)),"")</f>
        <v>Increased employment opportunities</v>
      </c>
      <c r="AF171" s="112" t="str">
        <f>IFERROR(INDEX(BA!$N$2:$N$961,MATCH($AB171,BA!$P$2:$P$961,0)),"")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3.75" outlineLevel="1">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IF(ROWS(BA!$D$2:D10)&lt;=AB$162,INDEX(BA!$P$2:$P$547,_xlfn.AGGREGATE(15,3,(BA!$D$2:$D$547=Mapping!$AA$164)/(BA!$D$2:$D$547=Mapping!$AA$164)*ROW(BA!$D$2:$D$547)-ROWS(BA!$D$2),ROWS(BA!$D$2:D10))),"")</f>
        <v>Total number of employees earning above local minimum wage</v>
      </c>
      <c r="AC172" s="112" t="str">
        <f>IFERROR(INDEX(BA!$L$2:$L$961,MATCH($AB172,BA!$P$2:$P$961,0)),"")</f>
        <v>Employment</v>
      </c>
      <c r="AD172" s="112" t="str">
        <f>IFERROR(INDEX(BA!$M$2:$M$961,MATCH($AB172,BA!$P$2:$P$961,0)),"")</f>
        <v>8. Decent work and economic growth</v>
      </c>
      <c r="AE172" s="112" t="str">
        <f>IFERROR(INDEX(BA!$O$2:$O$961,MATCH($AB172,BA!$P$2:$P$961,0)),"")</f>
        <v xml:space="preserve">Enhanced opportunities for income generation </v>
      </c>
      <c r="AF172" s="112" t="str">
        <f>IFERROR(INDEX(BA!$N$2:$N$961,MATCH($AB172,BA!$P$2:$P$961,0)),"")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3.75" outlineLevel="1">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IF(ROWS(BA!$D$2:D11)&lt;=AB$162,INDEX(BA!$P$2:$P$547,_xlfn.AGGREGATE(15,3,(BA!$D$2:$D$547=Mapping!$AA$164)/(BA!$D$2:$D$547=Mapping!$AA$164)*ROW(BA!$D$2:$D$547)-ROWS(BA!$D$2),ROWS(BA!$D$2:D11))),"")</f>
        <v>Total Number of employees paid living wage</v>
      </c>
      <c r="AC173" s="112" t="str">
        <f>IFERROR(INDEX(BA!$L$2:$L$961,MATCH($AB173,BA!$P$2:$P$961,0)),"")</f>
        <v>Employment</v>
      </c>
      <c r="AD173" s="112" t="str">
        <f>IFERROR(INDEX(BA!$M$2:$M$961,MATCH($AB173,BA!$P$2:$P$961,0)),"")</f>
        <v>8. Decent work and economic growth</v>
      </c>
      <c r="AE173" s="112" t="str">
        <f>IFERROR(INDEX(BA!$O$2:$O$961,MATCH($AB173,BA!$P$2:$P$961,0)),"")</f>
        <v xml:space="preserve">Enhanced opportunities for income generation </v>
      </c>
      <c r="AF173" s="112" t="str">
        <f>IFERROR(INDEX(BA!$N$2:$N$961,MATCH($AB173,BA!$P$2:$P$961,0)),"")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2.5" outlineLevel="1">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IF(ROWS(BA!$D$2:D12)&lt;=AB$162,INDEX(BA!$P$2:$P$547,_xlfn.AGGREGATE(15,3,(BA!$D$2:$D$547=Mapping!$AA$164)/(BA!$D$2:$D$547=Mapping!$AA$164)*ROW(BA!$D$2:$D$547)-ROWS(BA!$D$2),ROWS(BA!$D$2:D12))),"")</f>
        <v>Average household savings i.e., decrease in expenditure on basic service such cooking, lighting, drinking</v>
      </c>
      <c r="AC174" s="112" t="str">
        <f>IFERROR(INDEX(BA!$L$2:$L$961,MATCH($AB174,BA!$P$2:$P$961,0)),"")</f>
        <v>Livelihood</v>
      </c>
      <c r="AD174" s="112" t="str">
        <f>IFERROR(INDEX(BA!$M$2:$M$961,MATCH($AB174,BA!$P$2:$P$961,0)),"")</f>
        <v>1. No poverty</v>
      </c>
      <c r="AE174" s="112" t="str">
        <f>IFERROR(INDEX(BA!$O$2:$O$961,MATCH($AB174,BA!$P$2:$P$961,0)),"")</f>
        <v xml:space="preserve">Financial savings </v>
      </c>
      <c r="AF174" s="112" t="str">
        <f>IFERROR(INDEX(BA!$N$2:$N$961,MATCH($AB174,BA!$P$2:$P$961,0)),"")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45" outlineLevel="1">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IF(ROWS(BA!$D$2:D13)&lt;=AB$162,INDEX(BA!$P$2:$P$547,_xlfn.AGGREGATE(15,3,(BA!$D$2:$D$547=Mapping!$AA$164)/(BA!$D$2:$D$547=Mapping!$AA$164)*ROW(BA!$D$2:$D$547)-ROWS(BA!$D$2),ROWS(BA!$D$2:D13))),"")</f>
        <v>Average time saving associated with cooking time and fuel collection</v>
      </c>
      <c r="AC175" s="112" t="str">
        <f>IFERROR(INDEX(BA!$L$2:$L$961,MATCH($AB175,BA!$P$2:$P$961,0)),"")</f>
        <v>Gender</v>
      </c>
      <c r="AD175" s="112" t="str">
        <f>IFERROR(INDEX(BA!$M$2:$M$961,MATCH($AB175,BA!$P$2:$P$961,0)),"")</f>
        <v xml:space="preserve">5. Gender equality </v>
      </c>
      <c r="AE175" s="112" t="str">
        <f>IFERROR(INDEX(BA!$O$2:$O$961,MATCH($AB175,BA!$P$2:$P$961,0)),"")</f>
        <v xml:space="preserve">Women empowerment and gender equality </v>
      </c>
      <c r="AF175" s="112"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2.5" outlineLevel="1">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IF(ROWS(BA!$D$2:D14)&lt;=AB$162,INDEX(BA!$P$2:$P$547,_xlfn.AGGREGATE(15,3,(BA!$D$2:$D$547=Mapping!$AA$164)/(BA!$D$2:$D$547=Mapping!$AA$164)*ROW(BA!$D$2:$D$547)-ROWS(BA!$D$2),ROWS(BA!$D$2:D14))),"")</f>
        <v xml:space="preserve">Gender wage equity </v>
      </c>
      <c r="AC176" s="112" t="str">
        <f>IFERROR(INDEX(BA!$L$2:$L$961,MATCH($AB176,BA!$P$2:$P$961,0)),"")</f>
        <v>Gender</v>
      </c>
      <c r="AD176" s="112" t="str">
        <f>IFERROR(INDEX(BA!$M$2:$M$961,MATCH($AB176,BA!$P$2:$P$961,0)),"")</f>
        <v xml:space="preserve">5. Gender equality </v>
      </c>
      <c r="AE176" s="112" t="str">
        <f>IFERROR(INDEX(BA!$O$2:$O$961,MATCH($AB176,BA!$P$2:$P$961,0)),"")</f>
        <v xml:space="preserve">Women empowerment and gender equality </v>
      </c>
      <c r="AF176" s="112" t="str">
        <f>IFERROR(INDEX(BA!$N$2:$N$961,MATCH($AB176,BA!$P$2:$P$961,0)),"")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33.75" outlineLevel="1">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IF(ROWS(BA!$D$2:D15)&lt;=AB$162,INDEX(BA!$P$2:$P$547,_xlfn.AGGREGATE(15,3,(BA!$D$2:$D$547=Mapping!$AA$164)/(BA!$D$2:$D$547=Mapping!$AA$164)*ROW(BA!$D$2:$D$547)-ROWS(BA!$D$2),ROWS(BA!$D$2:D15))),"")</f>
        <v>Number of women serving in managerial/ leadership /ownership role</v>
      </c>
      <c r="AC177" s="112" t="str">
        <f>IFERROR(INDEX(BA!$L$2:$L$961,MATCH($AB177,BA!$P$2:$P$961,0)),"")</f>
        <v>Gender</v>
      </c>
      <c r="AD177" s="112" t="str">
        <f>IFERROR(INDEX(BA!$M$2:$M$961,MATCH($AB177,BA!$P$2:$P$961,0)),"")</f>
        <v xml:space="preserve">5. Gender equality </v>
      </c>
      <c r="AE177" s="112" t="str">
        <f>IFERROR(INDEX(BA!$O$2:$O$961,MATCH($AB177,BA!$P$2:$P$961,0)),"")</f>
        <v xml:space="preserve">Women empowerment and gender equality </v>
      </c>
      <c r="AF177" s="112" t="str">
        <f>IFERROR(INDEX(BA!$N$2:$N$961,MATCH($AB177,BA!$P$2:$P$961,0)),"")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3.75" outlineLevel="1">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IF(ROWS(BA!$D$2:D16)&lt;=AB$162,INDEX(BA!$P$2:$P$547,_xlfn.AGGREGATE(15,3,(BA!$D$2:$D$547=Mapping!$AA$164)/(BA!$D$2:$D$547=Mapping!$AA$164)*ROW(BA!$D$2:$D$547)-ROWS(BA!$D$2),ROWS(BA!$D$2:D16))),"")</f>
        <v>Number of employees provided skill development training</v>
      </c>
      <c r="AC178" s="112" t="str">
        <f>IFERROR(INDEX(BA!$L$2:$L$961,MATCH($AB178,BA!$P$2:$P$961,0)),"")</f>
        <v>Capacity building</v>
      </c>
      <c r="AD178" s="112" t="str">
        <f>IFERROR(INDEX(BA!$M$2:$M$961,MATCH($AB178,BA!$P$2:$P$961,0)),"")</f>
        <v>4. Quality education</v>
      </c>
      <c r="AE178" s="112" t="str">
        <f>IFERROR(INDEX(BA!$O$2:$O$961,MATCH($AB178,BA!$P$2:$P$961,0)),"")</f>
        <v xml:space="preserve">Skill development </v>
      </c>
      <c r="AF178" s="112" t="str">
        <f>IFERROR(INDEX(BA!$N$2:$N$961,MATCH($AB178,BA!$P$2:$P$961,0)),"")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67.5" outlineLevel="1">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IF(ROWS(BA!$D$2:D17)&lt;=AB$162,INDEX(BA!$P$2:$P$547,_xlfn.AGGREGATE(15,3,(BA!$D$2:$D$547=Mapping!$AA$164)/(BA!$D$2:$D$547=Mapping!$AA$164)*ROW(BA!$D$2:$D$547)-ROWS(BA!$D$2),ROWS(BA!$D$2:D17))),"")</f>
        <v>Number of farmers adopted practices promoted by the project</v>
      </c>
      <c r="AC179" s="112" t="str">
        <f>IFERROR(INDEX(BA!$L$2:$L$961,MATCH($AB179,BA!$P$2:$P$961,0)),"")</f>
        <v>Natural resource and Sustainable Forest Management</v>
      </c>
      <c r="AD179" s="112" t="str">
        <f>IFERROR(INDEX(BA!$M$2:$M$961,MATCH($AB179,BA!$P$2:$P$961,0)),"")</f>
        <v>2. Zero hunger</v>
      </c>
      <c r="AE179" s="112" t="str">
        <f>IFERROR(INDEX(BA!$O$2:$O$961,MATCH($AB179,BA!$P$2:$P$961,0)),"")</f>
        <v xml:space="preserve">Increased productivity </v>
      </c>
      <c r="AF179" s="112"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67.5" outlineLevel="1">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IF(ROWS(BA!$D$2:D18)&lt;=AB$162,INDEX(BA!$P$2:$P$547,_xlfn.AGGREGATE(15,3,(BA!$D$2:$D$547=Mapping!$AA$164)/(BA!$D$2:$D$547=Mapping!$AA$164)*ROW(BA!$D$2:$D$547)-ROWS(BA!$D$2),ROWS(BA!$D$2:D18))),"")</f>
        <v xml:space="preserve">Area under sustainable agriculture </v>
      </c>
      <c r="AC180" s="112" t="str">
        <f>IFERROR(INDEX(BA!$L$2:$L$961,MATCH($AB180,BA!$P$2:$P$961,0)),"")</f>
        <v>Natural resource and Sustainable Forest Management</v>
      </c>
      <c r="AD180" s="112" t="str">
        <f>IFERROR(INDEX(BA!$M$2:$M$961,MATCH($AB180,BA!$P$2:$P$961,0)),"")</f>
        <v>2. Zero hunger</v>
      </c>
      <c r="AE180" s="112" t="str">
        <f>IFERROR(INDEX(BA!$O$2:$O$961,MATCH($AB180,BA!$P$2:$P$961,0)),"")</f>
        <v xml:space="preserve">Increased productivity </v>
      </c>
      <c r="AF180" s="112"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56.25" outlineLevel="1">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IF(ROWS(BA!$D$2:D19)&lt;=AB$162,INDEX(BA!$P$2:$P$547,_xlfn.AGGREGATE(15,3,(BA!$D$2:$D$547=Mapping!$AA$164)/(BA!$D$2:$D$547=Mapping!$AA$164)*ROW(BA!$D$2:$D$547)-ROWS(BA!$D$2),ROWS(BA!$D$2:D19))),"")</f>
        <v>Average reduction (%) in synthetic fertiliser used per ha</v>
      </c>
      <c r="AC181" s="112" t="str">
        <f>IFERROR(INDEX(BA!$L$2:$L$961,MATCH($AB181,BA!$P$2:$P$961,0)),"")</f>
        <v>Natural resource and Sustainable Forest Management</v>
      </c>
      <c r="AD181" s="112" t="str">
        <f>IFERROR(INDEX(BA!$M$2:$M$961,MATCH($AB181,BA!$P$2:$P$961,0)),"")</f>
        <v xml:space="preserve">12. Responsible consumption and production </v>
      </c>
      <c r="AE181" s="112" t="str">
        <f>IFERROR(INDEX(BA!$O$2:$O$961,MATCH($AB181,BA!$P$2:$P$961,0)),"")</f>
        <v>Efficient consumption and production</v>
      </c>
      <c r="AF181" s="112"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56.25" outlineLevel="1">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IF(ROWS(BA!$D$2:D20)&lt;=AB$162,INDEX(BA!$P$2:$P$547,_xlfn.AGGREGATE(15,3,(BA!$D$2:$D$547=Mapping!$AA$164)/(BA!$D$2:$D$547=Mapping!$AA$164)*ROW(BA!$D$2:$D$547)-ROWS(BA!$D$2),ROWS(BA!$D$2:D20))),"")</f>
        <v>Average reduction (%) in pesticide used per ha</v>
      </c>
      <c r="AC182" s="112" t="str">
        <f>IFERROR(INDEX(BA!$L$2:$L$961,MATCH($AB182,BA!$P$2:$P$961,0)),"")</f>
        <v>Natural resource and Sustainable Forest Management</v>
      </c>
      <c r="AD182" s="112" t="str">
        <f>IFERROR(INDEX(BA!$M$2:$M$961,MATCH($AB182,BA!$P$2:$P$961,0)),"")</f>
        <v xml:space="preserve">12. Responsible consumption and production </v>
      </c>
      <c r="AE182" s="112" t="str">
        <f>IFERROR(INDEX(BA!$O$2:$O$961,MATCH($AB182,BA!$P$2:$P$961,0)),"")</f>
        <v>Efficient consumption and production</v>
      </c>
      <c r="AF182" s="112"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3.75" outlineLevel="1">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19" t="str">
        <f>IFERROR(INDEX(BA!$L$2:$L$961,MATCH($AB183,BA!$P$2:$P$961,0)),"")</f>
        <v>Food security</v>
      </c>
      <c r="AD183" s="119" t="str">
        <f>IFERROR(INDEX(BA!$M$2:$M$961,MATCH($AB183,BA!$P$2:$P$961,0)),"")</f>
        <v xml:space="preserve">12. Responsible consumption and production </v>
      </c>
      <c r="AE183" s="119" t="str">
        <f>IFERROR(INDEX(BA!$O$2:$O$961,MATCH($AB183,BA!$P$2:$P$961,0)),"")</f>
        <v xml:space="preserve">Increased productivity </v>
      </c>
      <c r="AF183" s="119" t="str">
        <f>IFERROR(INDEX(BA!$N$2:$N$961,MATCH($AB183,BA!$P$2:$P$961,0)),"")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67.5" outlineLevel="1">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IF(ROWS(BA!$D$2:D22)&lt;=AB$162,INDEX(BA!$P$2:$P$547,_xlfn.AGGREGATE(15,3,(BA!$D$2:$D$547=Mapping!$AA$164)/(BA!$D$2:$D$547=Mapping!$AA$164)*ROW(BA!$D$2:$D$547)-ROWS(BA!$D$2),ROWS(BA!$D$2:D22))),"")</f>
        <v>Crop yield in kilograms per hectare and year as result of the project’s intervention</v>
      </c>
      <c r="AC184" s="119" t="str">
        <f>IFERROR(INDEX(BA!$L$2:$L$961,MATCH($AB184,BA!$P$2:$P$961,0)),"")</f>
        <v>Food security</v>
      </c>
      <c r="AD184" s="119" t="str">
        <f>IFERROR(INDEX(BA!$M$2:$M$961,MATCH($AB184,BA!$P$2:$P$961,0)),"")</f>
        <v>2. Zero hunger</v>
      </c>
      <c r="AE184" s="119" t="str">
        <f>IFERROR(INDEX(BA!$O$2:$O$961,MATCH($AB184,BA!$P$2:$P$961,0)),"")</f>
        <v xml:space="preserve">Increased productivity </v>
      </c>
      <c r="AF184" s="119"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outlineLevel="1">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IF(ROWS(BA!$D$2:D23)&lt;=AB$162,INDEX(BA!$P$2:$P$547,_xlfn.AGGREGATE(15,3,(BA!$D$2:$D$547=Mapping!$AA$164)/(BA!$D$2:$D$547=Mapping!$AA$164)*ROW(BA!$D$2:$D$547)-ROWS(BA!$D$2),ROWS(BA!$D$2:D23))),"")</f>
        <v>Yield per livestock unit and year as result of project</v>
      </c>
      <c r="AC185" s="119" t="str">
        <f>IFERROR(INDEX(BA!$L$2:$L$961,MATCH($AB185,BA!$P$2:$P$961,0)),"")</f>
        <v>Food security</v>
      </c>
      <c r="AD185" s="119" t="str">
        <f>IFERROR(INDEX(BA!$M$2:$M$961,MATCH($AB185,BA!$P$2:$P$961,0)),"")</f>
        <v>2. Zero hunger</v>
      </c>
      <c r="AE185" s="119" t="str">
        <f>IFERROR(INDEX(BA!$O$2:$O$961,MATCH($AB185,BA!$P$2:$P$961,0)),"")</f>
        <v xml:space="preserve">Increased productivity </v>
      </c>
      <c r="AF185" s="119"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outlineLevel="1">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IF(ROWS(BA!$D$2:D24)&lt;=AB$162,INDEX(BA!$P$2:$P$547,_xlfn.AGGREGATE(15,3,(BA!$D$2:$D$547=Mapping!$AA$164)/(BA!$D$2:$D$547=Mapping!$AA$164)*ROW(BA!$D$2:$D$547)-ROWS(BA!$D$2),ROWS(BA!$D$2:D24))),"")</f>
        <v xml:space="preserve">Direct in-field labor created </v>
      </c>
      <c r="AC186" s="119" t="str">
        <f>IFERROR(INDEX(BA!$L$2:$L$961,MATCH($AB186,BA!$P$2:$P$961,0)),"")</f>
        <v>Employment</v>
      </c>
      <c r="AD186" s="119" t="str">
        <f>IFERROR(INDEX(BA!$M$2:$M$961,MATCH($AB186,BA!$P$2:$P$961,0)),"")</f>
        <v>8. Decent work and economic growth</v>
      </c>
      <c r="AE186" s="119" t="str">
        <f>IFERROR(INDEX(BA!$O$2:$O$961,MATCH($AB186,BA!$P$2:$P$961,0)),"")</f>
        <v>Increased employment opportunities</v>
      </c>
      <c r="AF186" s="119" t="str">
        <f>IFERROR(INDEX(BA!$N$2:$N$961,MATCH($AB186,BA!$P$2:$P$961,0)),"")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outlineLevel="1">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IF(ROWS(BA!$D$2:D25)&lt;=AB$162,INDEX(BA!$P$2:$P$547,_xlfn.AGGREGATE(15,3,(BA!$D$2:$D$547=Mapping!$AA$164)/(BA!$D$2:$D$547=Mapping!$AA$164)*ROW(BA!$D$2:$D$547)-ROWS(BA!$D$2),ROWS(BA!$D$2:D25))),"")</f>
        <v>Economic value generated locally via employment</v>
      </c>
      <c r="AC187" s="119" t="str">
        <f>IFERROR(INDEX(BA!$L$2:$L$961,MATCH($AB187,BA!$P$2:$P$961,0)),"")</f>
        <v>Employment</v>
      </c>
      <c r="AD187" s="119" t="str">
        <f>IFERROR(INDEX(BA!$M$2:$M$961,MATCH($AB187,BA!$P$2:$P$961,0)),"")</f>
        <v>8. Decent work and economic growth</v>
      </c>
      <c r="AE187" s="119" t="str">
        <f>IFERROR(INDEX(BA!$O$2:$O$961,MATCH($AB187,BA!$P$2:$P$961,0)),"")</f>
        <v>Increased employment opportunities</v>
      </c>
      <c r="AF187" s="119" t="str">
        <f>IFERROR(INDEX(BA!$N$2:$N$961,MATCH($AB187,BA!$P$2:$P$961,0)),"")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outlineLevel="1">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IF(ROWS(BA!$D$2:D26)&lt;=AB$162,INDEX(BA!$P$2:$P$547,_xlfn.AGGREGATE(15,3,(BA!$D$2:$D$547=Mapping!$AA$164)/(BA!$D$2:$D$547=Mapping!$AA$164)*ROW(BA!$D$2:$D$547)-ROWS(BA!$D$2),ROWS(BA!$D$2:D26))),"")</f>
        <v>Annual growth in household income from agricultural activity</v>
      </c>
      <c r="AC188" s="119" t="str">
        <f>IFERROR(INDEX(BA!$L$2:$L$961,MATCH($AB188,BA!$P$2:$P$961,0)),"")</f>
        <v>Livelihood</v>
      </c>
      <c r="AD188" s="119" t="str">
        <f>IFERROR(INDEX(BA!$M$2:$M$961,MATCH($AB188,BA!$P$2:$P$961,0)),"")</f>
        <v>2. Zero hunger</v>
      </c>
      <c r="AE188" s="119" t="str">
        <f>IFERROR(INDEX(BA!$O$2:$O$961,MATCH($AB188,BA!$P$2:$P$961,0)),"")</f>
        <v xml:space="preserve">Enhanced opportunities for income generation </v>
      </c>
      <c r="AF188" s="119"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outlineLevel="1">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IF(ROWS(BA!$D$2:D27)&lt;=AB$162,INDEX(BA!$P$2:$P$547,_xlfn.AGGREGATE(15,3,(BA!$D$2:$D$547=Mapping!$AA$164)/(BA!$D$2:$D$547=Mapping!$AA$164)*ROW(BA!$D$2:$D$547)-ROWS(BA!$D$2),ROWS(BA!$D$2:D27))),"")</f>
        <v>Income generation from other activities for example ecotourism</v>
      </c>
      <c r="AC189" s="119" t="str">
        <f>IFERROR(INDEX(BA!$L$2:$L$961,MATCH($AB189,BA!$P$2:$P$961,0)),"")</f>
        <v>Livelihood</v>
      </c>
      <c r="AD189" s="119" t="str">
        <f>IFERROR(INDEX(BA!$M$2:$M$961,MATCH($AB189,BA!$P$2:$P$961,0)),"")</f>
        <v>8. Decent work and economic growth</v>
      </c>
      <c r="AE189" s="119" t="str">
        <f>IFERROR(INDEX(BA!$O$2:$O$961,MATCH($AB189,BA!$P$2:$P$961,0)),"")</f>
        <v xml:space="preserve">Enhanced opportunities for income generation </v>
      </c>
      <c r="AF189" s="119" t="str">
        <f>IFERROR(INDEX(BA!$N$2:$N$961,MATCH($AB189,BA!$P$2:$P$961,0)),"")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outlineLevel="1">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IF(ROWS(BA!$D$2:D28)&lt;=AB$162,INDEX(BA!$P$2:$P$547,_xlfn.AGGREGATE(15,3,(BA!$D$2:$D$547=Mapping!$AA$164)/(BA!$D$2:$D$547=Mapping!$AA$164)*ROW(BA!$D$2:$D$547)-ROWS(BA!$D$2),ROWS(BA!$D$2:D28))),"")</f>
        <v>Number of training hours provided for employees (full-time, part-time, or temporary), disaggregated per gender</v>
      </c>
      <c r="AC190" s="119" t="str">
        <f>IFERROR(INDEX(BA!$L$2:$L$961,MATCH($AB190,BA!$P$2:$P$961,0)),"")</f>
        <v>Capacity building</v>
      </c>
      <c r="AD190" s="119" t="str">
        <f>IFERROR(INDEX(BA!$M$2:$M$961,MATCH($AB190,BA!$P$2:$P$961,0)),"")</f>
        <v>4. Quality education</v>
      </c>
      <c r="AE190" s="119" t="str">
        <f>IFERROR(INDEX(BA!$O$2:$O$961,MATCH($AB190,BA!$P$2:$P$961,0)),"")</f>
        <v>Skill development</v>
      </c>
      <c r="AF190" s="119" t="str">
        <f>IFERROR(INDEX(BA!$N$2:$N$961,MATCH($AB190,BA!$P$2:$P$961,0)),"")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outlineLevel="1">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IF(ROWS(BA!$D$2:D29)&lt;=AB$162,INDEX(BA!$P$2:$P$547,_xlfn.AGGREGATE(15,3,(BA!$D$2:$D$547=Mapping!$AA$164)/(BA!$D$2:$D$547=Mapping!$AA$164)*ROW(BA!$D$2:$D$547)-ROWS(BA!$D$2),ROWS(BA!$D$2:D29))),"")</f>
        <v>Land area provided with (i) new, (ii) improved irrigation and drainage services</v>
      </c>
      <c r="AC191" s="119" t="str">
        <f>IFERROR(INDEX(BA!$L$2:$L$961,MATCH($AB191,BA!$P$2:$P$961,0)),"")</f>
        <v>Water quality, quantity and service</v>
      </c>
      <c r="AD191" s="119" t="str">
        <f>IFERROR(INDEX(BA!$M$2:$M$961,MATCH($AB191,BA!$P$2:$P$961,0)),"")</f>
        <v xml:space="preserve">6. Clean water and sanitation </v>
      </c>
      <c r="AE191" s="119" t="str">
        <f>IFERROR(INDEX(BA!$O$2:$O$961,MATCH($AB191,BA!$P$2:$P$961,0)),"")</f>
        <v xml:space="preserve">Improved water use efficiency </v>
      </c>
      <c r="AF191" s="119"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outlineLevel="1">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19" t="str">
        <f>IFERROR(INDEX(BA!$L$2:$L$961,MATCH($AB192,BA!$P$2:$P$961,0)),"")</f>
        <v>Water quality, quantity and service</v>
      </c>
      <c r="AD192" s="119" t="str">
        <f>IFERROR(INDEX(BA!$M$2:$M$961,MATCH($AB192,BA!$P$2:$P$961,0)),"")</f>
        <v xml:space="preserve">6. Clean water and sanitation </v>
      </c>
      <c r="AE192" s="119" t="str">
        <f>IFERROR(INDEX(BA!$O$2:$O$961,MATCH($AB192,BA!$P$2:$P$961,0)),"")</f>
        <v xml:space="preserve">Improved water use efficiency </v>
      </c>
      <c r="AF192" s="119"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outlineLevel="1">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IF(ROWS(BA!$D$2:D31)&lt;=AB$162,INDEX(BA!$P$2:$P$547,_xlfn.AGGREGATE(15,3,(BA!$D$2:$D$547=Mapping!$AA$164)/(BA!$D$2:$D$547=Mapping!$AA$164)*ROW(BA!$D$2:$D$547)-ROWS(BA!$D$2),ROWS(BA!$D$2:D31))),"")</f>
        <v xml:space="preserve">Area under reduced/avoided open burning of biomass, crop residue </v>
      </c>
      <c r="AC193" s="119" t="str">
        <f>IFERROR(INDEX(BA!$L$2:$L$961,MATCH($AB193,BA!$P$2:$P$961,0)),"")</f>
        <v>Air quality</v>
      </c>
      <c r="AD193" s="119" t="str">
        <f>IFERROR(INDEX(BA!$M$2:$M$961,MATCH($AB193,BA!$P$2:$P$961,0)),"")</f>
        <v>3. Good health and well being</v>
      </c>
      <c r="AE193" s="119" t="str">
        <f>IFERROR(INDEX(BA!$O$2:$O$961,MATCH($AB193,BA!$P$2:$P$961,0)),"")</f>
        <v>Air quality improvement</v>
      </c>
      <c r="AF193" s="119" t="str">
        <f>IFERROR(INDEX(BA!$N$2:$N$961,MATCH($AB193,BA!$P$2:$P$961,0)),"")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outlineLevel="1">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IF(ROWS(BA!$D$2:D32)&lt;=AB$162,INDEX(BA!$P$2:$P$547,_xlfn.AGGREGATE(15,3,(BA!$D$2:$D$547=Mapping!$AA$164)/(BA!$D$2:$D$547=Mapping!$AA$164)*ROW(BA!$D$2:$D$547)-ROWS(BA!$D$2),ROWS(BA!$D$2:D32))),"")</f>
        <v xml:space="preserve">Number of farmers reduced/avoided open burning of biomass, crop residue </v>
      </c>
      <c r="AC194" s="119" t="str">
        <f>IFERROR(INDEX(BA!$L$2:$L$961,MATCH($AB194,BA!$P$2:$P$961,0)),"")</f>
        <v>Air quality</v>
      </c>
      <c r="AD194" s="119" t="str">
        <f>IFERROR(INDEX(BA!$M$2:$M$961,MATCH($AB194,BA!$P$2:$P$961,0)),"")</f>
        <v>3. Good health and well being</v>
      </c>
      <c r="AE194" s="119" t="str">
        <f>IFERROR(INDEX(BA!$O$2:$O$961,MATCH($AB194,BA!$P$2:$P$961,0)),"")</f>
        <v>Air quality improvement</v>
      </c>
      <c r="AF194" s="119" t="str">
        <f>IFERROR(INDEX(BA!$N$2:$N$961,MATCH($AB194,BA!$P$2:$P$961,0)),"")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outlineLevel="1">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IF(ROWS(BA!$D$2:D33)&lt;=AB$162,INDEX(BA!$P$2:$P$547,_xlfn.AGGREGATE(15,3,(BA!$D$2:$D$547=Mapping!$AA$164)/(BA!$D$2:$D$547=Mapping!$AA$164)*ROW(BA!$D$2:$D$547)-ROWS(BA!$D$2),ROWS(BA!$D$2:D33))),"")</f>
        <v>Change in farmer income as a result of project, by gender and and indigenous status</v>
      </c>
      <c r="AC195" s="119" t="str">
        <f>IFERROR(INDEX(BA!$L$2:$L$961,MATCH($AB195,BA!$P$2:$P$961,0)),"")</f>
        <v>Livelihood</v>
      </c>
      <c r="AD195" s="119" t="str">
        <f>IFERROR(INDEX(BA!$M$2:$M$961,MATCH($AB195,BA!$P$2:$P$961,0)),"")</f>
        <v>2. Zero hunger</v>
      </c>
      <c r="AE195" s="119" t="str">
        <f>IFERROR(INDEX(BA!$O$2:$O$961,MATCH($AB195,BA!$P$2:$P$961,0)),"")</f>
        <v xml:space="preserve">Increased productivity </v>
      </c>
      <c r="AF195" s="119"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outlineLevel="1">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IF(ROWS(BA!$D$2:D34)&lt;=AB$162,INDEX(BA!$P$2:$P$547,_xlfn.AGGREGATE(15,3,(BA!$D$2:$D$547=Mapping!$AA$164)/(BA!$D$2:$D$547=Mapping!$AA$164)*ROW(BA!$D$2:$D$547)-ROWS(BA!$D$2),ROWS(BA!$D$2:D34))),"")</f>
        <v xml:space="preserve">Number of farmers using improved livestock feeding </v>
      </c>
      <c r="AC196" s="119" t="str">
        <f>IFERROR(INDEX(BA!$L$2:$L$961,MATCH($AB196,BA!$P$2:$P$961,0)),"")</f>
        <v>Food security</v>
      </c>
      <c r="AD196" s="119" t="str">
        <f>IFERROR(INDEX(BA!$M$2:$M$961,MATCH($AB196,BA!$P$2:$P$961,0)),"")</f>
        <v>2. Zero hunger</v>
      </c>
      <c r="AE196" s="119" t="str">
        <f>IFERROR(INDEX(BA!$O$2:$O$961,MATCH($AB196,BA!$P$2:$P$961,0)),"")</f>
        <v xml:space="preserve">Increased productivity </v>
      </c>
      <c r="AF196" s="119"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outlineLevel="1">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19" t="str">
        <f>IFERROR(INDEX(BA!$L$2:$L$961,MATCH($AB197,BA!$P$2:$P$961,0)),"")</f>
        <v>Capacity building</v>
      </c>
      <c r="AD197" s="119" t="str">
        <f>IFERROR(INDEX(BA!$M$2:$M$961,MATCH($AB197,BA!$P$2:$P$961,0)),"")</f>
        <v>2. Zero hunger</v>
      </c>
      <c r="AE197" s="119" t="str">
        <f>IFERROR(INDEX(BA!$O$2:$O$961,MATCH($AB197,BA!$P$2:$P$961,0)),"")</f>
        <v>Capacity building</v>
      </c>
      <c r="AF197" s="119"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outlineLevel="1">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19" t="str">
        <f>IFERROR(INDEX(BA!$L$2:$L$961,MATCH($AB198,BA!$P$2:$P$961,0)),"")</f>
        <v>Soil quality</v>
      </c>
      <c r="AD198" s="119" t="str">
        <f>IFERROR(INDEX(BA!$M$2:$M$961,MATCH($AB198,BA!$P$2:$P$961,0)),"")</f>
        <v>2. Zero hunger</v>
      </c>
      <c r="AE198" s="119" t="str">
        <f>IFERROR(INDEX(BA!$O$2:$O$961,MATCH($AB198,BA!$P$2:$P$961,0)),"")</f>
        <v xml:space="preserve">Soil quality improvement </v>
      </c>
      <c r="AF198" s="119"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outlineLevel="1">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19" t="str">
        <f>IFERROR(INDEX(BA!$L$2:$L$961,MATCH($AB199,BA!$P$2:$P$961,0)),"")</f>
        <v>Access to basic services</v>
      </c>
      <c r="AD199" s="119" t="str">
        <f>IFERROR(INDEX(BA!$M$2:$M$961,MATCH($AB199,BA!$P$2:$P$961,0)),"")</f>
        <v>1. No poverty</v>
      </c>
      <c r="AE199" s="119" t="str">
        <f>IFERROR(INDEX(BA!$O$2:$O$961,MATCH($AB199,BA!$P$2:$P$961,0)),"")</f>
        <v>Eradicate poverty</v>
      </c>
      <c r="AF199" s="119" t="str">
        <f>IFERROR(INDEX(BA!$N$2:$N$961,MATCH($AB199,BA!$P$2:$P$961,0)),"")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outlineLevel="1">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IF(ROWS(BA!$D$2:D38)&lt;=AB$162,INDEX(BA!$P$2:$P$547,_xlfn.AGGREGATE(15,3,(BA!$D$2:$D$547=Mapping!$AA$164)/(BA!$D$2:$D$547=Mapping!$AA$164)*ROW(BA!$D$2:$D$547)-ROWS(BA!$D$2),ROWS(BA!$D$2:D38))),"")</f>
        <v>1.2.1 Proportion of population living below the national poverty line, by sex and age</v>
      </c>
      <c r="AC200" s="119" t="str">
        <f>IFERROR(INDEX(BA!$L$2:$L$961,MATCH($AB200,BA!$P$2:$P$961,0)),"")</f>
        <v>Access to basic services</v>
      </c>
      <c r="AD200" s="119" t="str">
        <f>IFERROR(INDEX(BA!$M$2:$M$961,MATCH($AB200,BA!$P$2:$P$961,0)),"")</f>
        <v>1. No poverty</v>
      </c>
      <c r="AE200" s="119" t="str">
        <f>IFERROR(INDEX(BA!$O$2:$O$961,MATCH($AB200,BA!$P$2:$P$961,0)),"")</f>
        <v>Eradicate poverty</v>
      </c>
      <c r="AF200" s="119" t="str">
        <f>IFERROR(INDEX(BA!$N$2:$N$961,MATCH($AB200,BA!$P$2:$P$961,0)),"")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outlineLevel="1">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IF(ROWS(BA!$D$2:D39)&lt;=AB$162,INDEX(BA!$P$2:$P$547,_xlfn.AGGREGATE(15,3,(BA!$D$2:$D$547=Mapping!$AA$164)/(BA!$D$2:$D$547=Mapping!$AA$164)*ROW(BA!$D$2:$D$547)-ROWS(BA!$D$2),ROWS(BA!$D$2:D39))),"")</f>
        <v>5.4.1 Proportion of time spent on unpaid domestic and care work, by sex, age and location</v>
      </c>
      <c r="AC201" s="119" t="str">
        <f>IFERROR(INDEX(BA!$L$2:$L$961,MATCH($AB201,BA!$P$2:$P$961,0)),"")</f>
        <v>Gender</v>
      </c>
      <c r="AD201" s="119" t="str">
        <f>IFERROR(INDEX(BA!$M$2:$M$961,MATCH($AB201,BA!$P$2:$P$961,0)),"")</f>
        <v xml:space="preserve">5. Gender equality </v>
      </c>
      <c r="AE201" s="119" t="str">
        <f>IFERROR(INDEX(BA!$O$2:$O$961,MATCH($AB201,BA!$P$2:$P$961,0)),"")</f>
        <v xml:space="preserve">Women empowerment and gender equality </v>
      </c>
      <c r="AF201" s="119"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outlineLevel="1">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IF(ROWS(BA!$D$2:D40)&lt;=AB$162,INDEX(BA!$P$2:$P$547,_xlfn.AGGREGATE(15,3,(BA!$D$2:$D$547=Mapping!$AA$164)/(BA!$D$2:$D$547=Mapping!$AA$164)*ROW(BA!$D$2:$D$547)-ROWS(BA!$D$2),ROWS(BA!$D$2:D40))),"")</f>
        <v>5.5.2 Proportion of women in managerial positions</v>
      </c>
      <c r="AC202" s="119" t="str">
        <f>IFERROR(INDEX(BA!$L$2:$L$961,MATCH($AB202,BA!$P$2:$P$961,0)),"")</f>
        <v>Gender</v>
      </c>
      <c r="AD202" s="119" t="str">
        <f>IFERROR(INDEX(BA!$M$2:$M$961,MATCH($AB202,BA!$P$2:$P$961,0)),"")</f>
        <v xml:space="preserve">5. Gender equality </v>
      </c>
      <c r="AE202" s="119" t="str">
        <f>IFERROR(INDEX(BA!$O$2:$O$961,MATCH($AB202,BA!$P$2:$P$961,0)),"")</f>
        <v xml:space="preserve">Women empowerment and gender equality </v>
      </c>
      <c r="AF202" s="119" t="str">
        <f>IFERROR(INDEX(BA!$N$2:$N$961,MATCH($AB202,BA!$P$2:$P$961,0)),"")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outlineLevel="1">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19" t="str">
        <f>IFERROR(INDEX(BA!$L$2:$L$961,MATCH($AB203,BA!$P$2:$P$961,0)),"")</f>
        <v>Gender</v>
      </c>
      <c r="AD203" s="119" t="str">
        <f>IFERROR(INDEX(BA!$M$2:$M$961,MATCH($AB203,BA!$P$2:$P$961,0)),"")</f>
        <v xml:space="preserve">5. Gender equality </v>
      </c>
      <c r="AE203" s="119" t="str">
        <f>IFERROR(INDEX(BA!$O$2:$O$961,MATCH($AB203,BA!$P$2:$P$961,0)),"")</f>
        <v xml:space="preserve">Women empowerment and gender equality </v>
      </c>
      <c r="AF203" s="119"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outlineLevel="1">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IF(ROWS(BA!$D$2:D42)&lt;=AB$162,INDEX(BA!$P$2:$P$547,_xlfn.AGGREGATE(15,3,(BA!$D$2:$D$547=Mapping!$AA$164)/(BA!$D$2:$D$547=Mapping!$AA$164)*ROW(BA!$D$2:$D$547)-ROWS(BA!$D$2),ROWS(BA!$D$2:D42))),"")</f>
        <v>8.5.1 Average hourly earnings of employees, by sex, age, occupation and persons with disabilities</v>
      </c>
      <c r="AC204" s="119" t="str">
        <f>IFERROR(INDEX(BA!$L$2:$L$961,MATCH($AB204,BA!$P$2:$P$961,0)),"")</f>
        <v>Employment</v>
      </c>
      <c r="AD204" s="119" t="str">
        <f>IFERROR(INDEX(BA!$M$2:$M$961,MATCH($AB204,BA!$P$2:$P$961,0)),"")</f>
        <v>8. Decent work and economic growth</v>
      </c>
      <c r="AE204" s="119" t="str">
        <f>IFERROR(INDEX(BA!$O$2:$O$961,MATCH($AB204,BA!$P$2:$P$961,0)),"")</f>
        <v>Increased employment opportunities</v>
      </c>
      <c r="AF204" s="119" t="str">
        <f>IFERROR(INDEX(BA!$N$2:$N$961,MATCH($AB204,BA!$P$2:$P$961,0)),"")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outlineLevel="1">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IF(ROWS(BA!$D$2:D43)&lt;=AB$162,INDEX(BA!$P$2:$P$547,_xlfn.AGGREGATE(15,3,(BA!$D$2:$D$547=Mapping!$AA$164)/(BA!$D$2:$D$547=Mapping!$AA$164)*ROW(BA!$D$2:$D$547)-ROWS(BA!$D$2),ROWS(BA!$D$2:D43))),"")</f>
        <v xml:space="preserve">Number of individuals provided with access to finance  </v>
      </c>
      <c r="AC205" s="119" t="str">
        <f>IFERROR(INDEX(BA!$L$2:$L$961,MATCH($AB205,BA!$P$2:$P$961,0)),"")</f>
        <v>Other</v>
      </c>
      <c r="AD205" s="119" t="str">
        <f>IFERROR(INDEX(BA!$M$2:$M$961,MATCH($AB205,BA!$P$2:$P$961,0)),"")</f>
        <v>8. Decent work and economic growth</v>
      </c>
      <c r="AE205" s="119" t="str">
        <f>IFERROR(INDEX(BA!$O$2:$O$961,MATCH($AB205,BA!$P$2:$P$961,0)),"")</f>
        <v>Improved access to finance</v>
      </c>
      <c r="AF205" s="119" t="str">
        <f>IFERROR(INDEX(BA!$N$2:$N$961,MATCH($AB205,BA!$P$2:$P$961,0)),"")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outlineLevel="1">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IF(ROWS(BA!$D$2:D44)&lt;=AB$162,INDEX(BA!$P$2:$P$547,_xlfn.AGGREGATE(15,3,(BA!$D$2:$D$547=Mapping!$AA$164)/(BA!$D$2:$D$547=Mapping!$AA$164)*ROW(BA!$D$2:$D$547)-ROWS(BA!$D$2),ROWS(BA!$D$2:D44))),"")</f>
        <v xml:space="preserve">Compost  produced and used for sustainable and local agriculture </v>
      </c>
      <c r="AC206" s="119" t="str">
        <f>IFERROR(INDEX(BA!$L$2:$L$961,MATCH($AB206,BA!$P$2:$P$961,0)),"")</f>
        <v>Other</v>
      </c>
      <c r="AD206" s="119" t="str">
        <f>IFERROR(INDEX(BA!$M$2:$M$961,MATCH($AB206,BA!$P$2:$P$961,0)),"")</f>
        <v xml:space="preserve">12. Responsible consumption and production </v>
      </c>
      <c r="AE206" s="119" t="str">
        <f>IFERROR(INDEX(BA!$O$2:$O$961,MATCH($AB206,BA!$P$2:$P$961,0)),"")</f>
        <v>Improved waste management services</v>
      </c>
      <c r="AF206" s="119" t="str">
        <f>IFERROR(INDEX(BA!$N$2:$N$961,MATCH($AB206,BA!$P$2:$P$961,0)),"")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outlineLevel="1">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IF(ROWS(BA!$D$2:D45)&lt;=AB$162,INDEX(BA!$P$2:$P$547,_xlfn.AGGREGATE(15,3,(BA!$D$2:$D$547=Mapping!$AA$164)/(BA!$D$2:$D$547=Mapping!$AA$164)*ROW(BA!$D$2:$D$547)-ROWS(BA!$D$2),ROWS(BA!$D$2:D45))),"")</f>
        <v>Total number of companies supported for their integration into value chains and markets</v>
      </c>
      <c r="AC207" s="119" t="str">
        <f>IFERROR(INDEX(BA!$L$2:$L$961,MATCH($AB207,BA!$P$2:$P$961,0)),"")</f>
        <v>Other</v>
      </c>
      <c r="AD207" s="119" t="str">
        <f>IFERROR(INDEX(BA!$M$2:$M$961,MATCH($AB207,BA!$P$2:$P$961,0)),"")</f>
        <v>9. Industry, innovation and infrastructure</v>
      </c>
      <c r="AE207" s="119" t="str">
        <f>IFERROR(INDEX(BA!$O$2:$O$961,MATCH($AB207,BA!$P$2:$P$961,0)),"")</f>
        <v>Improved access to finance</v>
      </c>
      <c r="AF207" s="119" t="str">
        <f>IFERROR(INDEX(BA!$N$2:$N$961,MATCH($AB207,BA!$P$2:$P$961,0)),"")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outlineLevel="1">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IF(ROWS(BA!$D$2:D46)&lt;=AB$162,INDEX(BA!$P$2:$P$547,_xlfn.AGGREGATE(15,3,(BA!$D$2:$D$547=Mapping!$AA$164)/(BA!$D$2:$D$547=Mapping!$AA$164)*ROW(BA!$D$2:$D$547)-ROWS(BA!$D$2),ROWS(BA!$D$2:D46))),"")</f>
        <v>Number of unique households (HHs) that received improved agriculture techniques during the reporting period</v>
      </c>
      <c r="AC208" s="119">
        <f>IFERROR(INDEX(BA!$L$2:$L$961,MATCH($AB208,BA!$P$2:$P$961,0)),"")</f>
        <v>0</v>
      </c>
      <c r="AD208" s="119" t="str">
        <f>IFERROR(INDEX(BA!$M$2:$M$961,MATCH($AB208,BA!$P$2:$P$961,0)),"")</f>
        <v xml:space="preserve">11. Sustainable cities and communities </v>
      </c>
      <c r="AE208" s="119">
        <f>IFERROR(INDEX(BA!$O$2:$O$961,MATCH($AB208,BA!$P$2:$P$961,0)),"")</f>
        <v>0</v>
      </c>
      <c r="AF208" s="119" t="str">
        <f>IFERROR(INDEX(BA!$N$2:$N$961,MATCH($AB208,BA!$P$2:$P$961,0)),"")</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outlineLevel="1">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IF(ROWS(BA!$D$2:D47)&lt;=AB$162,INDEX(BA!$P$2:$P$547,_xlfn.AGGREGATE(15,3,(BA!$D$2:$D$547=Mapping!$AA$164)/(BA!$D$2:$D$547=Mapping!$AA$164)*ROW(BA!$D$2:$D$547)-ROWS(BA!$D$2),ROWS(BA!$D$2:D47))),"")</f>
        <v/>
      </c>
      <c r="AC209" s="119" t="str">
        <f>IFERROR(INDEX(BA!$L$2:$L$961,MATCH($AB209,BA!$P$2:$P$961,0)),"")</f>
        <v/>
      </c>
      <c r="AD209" s="119" t="str">
        <f>IFERROR(INDEX(BA!$M$2:$M$961,MATCH($AB209,BA!$P$2:$P$961,0)),"")</f>
        <v/>
      </c>
      <c r="AE209" s="119" t="str">
        <f>IFERROR(INDEX(BA!$O$2:$O$961,MATCH($AB209,BA!$P$2:$P$961,0)),"")</f>
        <v/>
      </c>
      <c r="AF209" s="119" t="str">
        <f>IFERROR(INDEX(BA!$N$2:$N$961,MATCH($AB209,BA!$P$2:$P$961,0)),"")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outlineLevel="1">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IF(ROWS(BA!$D$2:D48)&lt;=AB$162,INDEX(BA!$P$2:$P$547,_xlfn.AGGREGATE(15,3,(BA!$D$2:$D$547=Mapping!$AA$164)/(BA!$D$2:$D$547=Mapping!$AA$164)*ROW(BA!$D$2:$D$547)-ROWS(BA!$D$2),ROWS(BA!$D$2:D48))),"")</f>
        <v/>
      </c>
      <c r="AC210" s="119" t="str">
        <f>IFERROR(INDEX(BA!$L$2:$L$961,MATCH($AB210,BA!$P$2:$P$961,0)),"")</f>
        <v/>
      </c>
      <c r="AD210" s="119" t="str">
        <f>IFERROR(INDEX(BA!$M$2:$M$961,MATCH($AB210,BA!$P$2:$P$961,0)),"")</f>
        <v/>
      </c>
      <c r="AE210" s="119" t="str">
        <f>IFERROR(INDEX(BA!$O$2:$O$961,MATCH($AB210,BA!$P$2:$P$961,0)),"")</f>
        <v/>
      </c>
      <c r="AF210" s="119" t="str">
        <f>IFERROR(INDEX(BA!$N$2:$N$961,MATCH($AB210,BA!$P$2:$P$961,0)),"")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outlineLevel="1">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IF(ROWS(BA!$D$2:D49)&lt;=AB$162,INDEX(BA!$P$2:$P$547,_xlfn.AGGREGATE(15,3,(BA!$D$2:$D$547=Mapping!$AA$164)/(BA!$D$2:$D$547=Mapping!$AA$164)*ROW(BA!$D$2:$D$547)-ROWS(BA!$D$2),ROWS(BA!$D$2:D49))),"")</f>
        <v/>
      </c>
      <c r="AC211" s="119" t="str">
        <f>IFERROR(INDEX(BA!$L$2:$L$961,MATCH($AB211,BA!$P$2:$P$961,0)),"")</f>
        <v/>
      </c>
      <c r="AD211" s="119" t="str">
        <f>IFERROR(INDEX(BA!$M$2:$M$961,MATCH($AB211,BA!$P$2:$P$961,0)),"")</f>
        <v/>
      </c>
      <c r="AE211" s="119" t="str">
        <f>IFERROR(INDEX(BA!$O$2:$O$961,MATCH($AB211,BA!$P$2:$P$961,0)),"")</f>
        <v/>
      </c>
      <c r="AF211" s="119" t="str">
        <f>IFERROR(INDEX(BA!$N$2:$N$961,MATCH($AB211,BA!$P$2:$P$961,0)),"")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4</v>
      </c>
      <c r="N217" s="103">
        <f t="shared" si="6"/>
        <v>4</v>
      </c>
      <c r="O217" s="103">
        <f t="shared" si="6"/>
        <v>0</v>
      </c>
      <c r="P217" s="103">
        <f t="shared" si="6"/>
        <v>0</v>
      </c>
      <c r="Q217" s="103">
        <f t="shared" si="6"/>
        <v>0</v>
      </c>
      <c r="R217" s="103">
        <f t="shared" si="6"/>
        <v>2</v>
      </c>
      <c r="S217" s="103">
        <f t="shared" si="6"/>
        <v>1</v>
      </c>
      <c r="AA217" s="158" t="str">
        <f>AA219</f>
        <v>Waste Management</v>
      </c>
      <c r="AB217" s="158">
        <f>COUNTIF(BA!E3:E547,AA219)</f>
        <v>20</v>
      </c>
      <c r="AC217" s="119" t="s">
        <v>81</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3</v>
      </c>
      <c r="BI217" s="103">
        <f t="shared" si="7"/>
        <v>2</v>
      </c>
      <c r="BJ217" s="103">
        <f t="shared" si="7"/>
        <v>1</v>
      </c>
      <c r="BK217" s="103">
        <f t="shared" si="7"/>
        <v>0</v>
      </c>
      <c r="BL217" s="103">
        <f t="shared" si="7"/>
        <v>0</v>
      </c>
      <c r="BM217" s="103">
        <f t="shared" si="7"/>
        <v>0</v>
      </c>
      <c r="BN217" s="103">
        <f t="shared" si="7"/>
        <v>0</v>
      </c>
    </row>
    <row r="218" spans="1:66" outlineLevel="1">
      <c r="A218" s="125" t="s">
        <v>82</v>
      </c>
      <c r="B218" s="132" t="s">
        <v>83</v>
      </c>
      <c r="C218" s="133" t="s">
        <v>84</v>
      </c>
      <c r="D218" s="132" t="s">
        <v>85</v>
      </c>
      <c r="E218" s="133" t="s">
        <v>86</v>
      </c>
      <c r="F218" s="132" t="s">
        <v>87</v>
      </c>
      <c r="G218" s="133" t="s">
        <v>88</v>
      </c>
      <c r="H218" s="132" t="s">
        <v>89</v>
      </c>
      <c r="I218" s="133" t="s">
        <v>90</v>
      </c>
      <c r="J218" s="132" t="s">
        <v>91</v>
      </c>
      <c r="K218" s="133" t="s">
        <v>92</v>
      </c>
      <c r="L218" s="132" t="s">
        <v>93</v>
      </c>
      <c r="M218" s="132" t="s">
        <v>94</v>
      </c>
      <c r="N218" s="133" t="s">
        <v>95</v>
      </c>
      <c r="O218" s="132" t="s">
        <v>96</v>
      </c>
      <c r="P218" s="133" t="s">
        <v>97</v>
      </c>
      <c r="Q218" s="133" t="s">
        <v>98</v>
      </c>
      <c r="R218" s="132" t="s">
        <v>99</v>
      </c>
      <c r="S218" s="133" t="s">
        <v>100</v>
      </c>
      <c r="AA218" s="136" t="s">
        <v>134</v>
      </c>
      <c r="AB218" s="136" t="s">
        <v>101</v>
      </c>
      <c r="AC218" s="134" t="s">
        <v>102</v>
      </c>
      <c r="AD218" s="137" t="s">
        <v>52</v>
      </c>
      <c r="AE218" s="134" t="s">
        <v>135</v>
      </c>
      <c r="AF218" s="134" t="s">
        <v>104</v>
      </c>
      <c r="AG218" s="108" t="s">
        <v>105</v>
      </c>
      <c r="AH218" s="108" t="s">
        <v>141</v>
      </c>
      <c r="AI218" s="108" t="s">
        <v>142</v>
      </c>
      <c r="AJ218" s="108" t="s">
        <v>114</v>
      </c>
      <c r="AK218" s="108" t="s">
        <v>115</v>
      </c>
      <c r="AL218" s="108" t="s">
        <v>116</v>
      </c>
      <c r="AM218" s="108" t="s">
        <v>143</v>
      </c>
      <c r="AN218" s="108" t="s">
        <v>144</v>
      </c>
      <c r="AO218" s="108" t="s">
        <v>145</v>
      </c>
      <c r="AP218" s="104" t="s">
        <v>146</v>
      </c>
      <c r="AQ218" s="104" t="s">
        <v>147</v>
      </c>
      <c r="AR218" s="104" t="s">
        <v>148</v>
      </c>
      <c r="AX218" s="128" t="s">
        <v>117</v>
      </c>
      <c r="AY218" s="105" t="s">
        <v>118</v>
      </c>
      <c r="AZ218" s="106" t="s">
        <v>119</v>
      </c>
      <c r="BA218" s="105" t="s">
        <v>120</v>
      </c>
      <c r="BB218" s="106" t="s">
        <v>121</v>
      </c>
      <c r="BC218" s="105" t="s">
        <v>122</v>
      </c>
      <c r="BD218" s="106" t="s">
        <v>123</v>
      </c>
      <c r="BE218" s="105" t="s">
        <v>124</v>
      </c>
      <c r="BF218" s="106" t="s">
        <v>125</v>
      </c>
      <c r="BG218" s="105" t="s">
        <v>126</v>
      </c>
      <c r="BH218" s="106" t="s">
        <v>127</v>
      </c>
      <c r="BI218" s="105" t="s">
        <v>128</v>
      </c>
      <c r="BJ218" s="106" t="s">
        <v>129</v>
      </c>
      <c r="BK218" s="105" t="s">
        <v>130</v>
      </c>
      <c r="BL218" s="106" t="s">
        <v>131</v>
      </c>
      <c r="BM218" s="105" t="s">
        <v>132</v>
      </c>
      <c r="BN218" s="129" t="s">
        <v>133</v>
      </c>
    </row>
    <row r="219" spans="1:66" ht="22.5" outlineLevel="1">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xml:space="preserve">Compost  produced and used for sustainable and local agriculture </v>
      </c>
      <c r="AA219" s="113" t="str">
        <f>Background!F4</f>
        <v>Waste Management</v>
      </c>
      <c r="AB219" s="112" t="str" cm="1">
        <f t="array" ref="AB219">IF(ROWS(BA!$E$2:E2)&lt;=AB$217,INDEX(BA!$P$2:$P$961,_xlfn.AGGREGATE(15,3,(BA!$E$2:$E$961=Mapping!$AA$219)/(BA!$E$2:$E$961=Mapping!$AA$219)*ROW(BA!$E$2:$E$961)-ROWS(BA!$E$2),ROWS(BA!$E$2:E2))),"")</f>
        <v>Total electricity produced: Renewable</v>
      </c>
      <c r="AC219" s="112" t="str">
        <f>IFERROR(INDEX(BA!$L$2:$L$961,MATCH($AB219,BA!$P$2:$P$961,0)),"")</f>
        <v>Energy generation, efficiency &amp; access</v>
      </c>
      <c r="AD219" s="112" t="str">
        <f>IFERROR(INDEX(BA!$M$2:$M$961,MATCH($AB219,BA!$P$2:$P$961,0)),"")</f>
        <v xml:space="preserve">7. Affordable and clean energy </v>
      </c>
      <c r="AE219" s="112" t="str">
        <f>IFERROR(INDEX(BA!$O$2:$O$961,MATCH($AB219,BA!$P$2:$P$961,0)),"")</f>
        <v>Renewable energy generation</v>
      </c>
      <c r="AF219" s="112" t="str">
        <f>IFERROR(INDEX(BA!$N$2:$N$961,MATCH($AB219,BA!$P$2:$P$961,0)),"")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2.5" outlineLevel="1">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IF(ROWS(BA!$E$2:E3)&lt;=AB$217,INDEX(BA!$P$2:$P$961,_xlfn.AGGREGATE(15,3,(BA!$E$2:$E$961=Mapping!$AA$219)/(BA!$E$2:$E$961=Mapping!$AA$219)*ROW(BA!$E$2:$E$961)-ROWS(BA!$E$2),ROWS(BA!$E$2:E3))),"")</f>
        <v>Total thermal energy produced: Renewable</v>
      </c>
      <c r="AC220" s="112" t="str">
        <f>IFERROR(INDEX(BA!$L$2:$L$961,MATCH($AB220,BA!$P$2:$P$961,0)),"")</f>
        <v>Energy generation, efficiency &amp; access</v>
      </c>
      <c r="AD220" s="112" t="str">
        <f>IFERROR(INDEX(BA!$M$2:$M$961,MATCH($AB220,BA!$P$2:$P$961,0)),"")</f>
        <v xml:space="preserve">7. Affordable and clean energy </v>
      </c>
      <c r="AE220" s="112" t="str">
        <f>IFERROR(INDEX(BA!$O$2:$O$961,MATCH($AB220,BA!$P$2:$P$961,0)),"")</f>
        <v>Renewable energy generation</v>
      </c>
      <c r="AF220" s="112" t="str">
        <f>IFERROR(INDEX(BA!$N$2:$N$961,MATCH($AB220,BA!$P$2:$P$961,0)),"")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Number of unique households (HHs) that benefitted from improved waste management services during the reporting period</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2.5" outlineLevel="1">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IF(ROWS(BA!$E$2:E4)&lt;=AB$217,INDEX(BA!$P$2:$P$961,_xlfn.AGGREGATE(15,3,(BA!$E$2:$E$961=Mapping!$AA$219)/(BA!$E$2:$E$961=Mapping!$AA$219)*ROW(BA!$E$2:$E$961)-ROWS(BA!$E$2),ROWS(BA!$E$2:E4))),"")</f>
        <v>Total electricity consumed: Renewable</v>
      </c>
      <c r="AC221" s="112" t="str">
        <f>IFERROR(INDEX(BA!$L$2:$L$961,MATCH($AB221,BA!$P$2:$P$961,0)),"")</f>
        <v>Energy generation, efficiency &amp; access</v>
      </c>
      <c r="AD221" s="112" t="str">
        <f>IFERROR(INDEX(BA!$M$2:$M$961,MATCH($AB221,BA!$P$2:$P$961,0)),"")</f>
        <v xml:space="preserve">7. Affordable and clean energy </v>
      </c>
      <c r="AE221" s="112" t="str">
        <f>IFERROR(INDEX(BA!$O$2:$O$961,MATCH($AB221,BA!$P$2:$P$961,0)),"")</f>
        <v>Renewable energy consumption</v>
      </c>
      <c r="AF221" s="112" t="str">
        <f>IFERROR(INDEX(BA!$N$2:$N$961,MATCH($AB221,BA!$P$2:$P$961,0)),"")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Number of unique households (HHs) that benefitted from urban development solutions during the reporting period</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2.5" outlineLevel="1">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Number of unique households (HHs) that benefitted from urban development solutions during the reporting period</v>
      </c>
      <c r="N222" s="130" t="str" cm="1">
        <f t="array" ref="N222">IF(ROWS($AC$219:AN222)&lt;=N$217,INDEX($AB$219:$AB$266,_xlfn.AGGREGATE(15,3,($AC$219:$AC$266=Mapping!$N$218)/($AC$219:$AC$266=Mapping!$N$218)*ROW($AC$2:$AC$50)-ROWS($AC$219),ROWS($AC$219:AN222))),"")</f>
        <v>Number of unique households (HHs) that benefitted from improved waste management services during the reporting period</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IF(ROWS(BA!$E$2:E5)&lt;=AB$217,INDEX(BA!$P$2:$P$961,_xlfn.AGGREGATE(15,3,(BA!$E$2:$E$961=Mapping!$AA$219)/(BA!$E$2:$E$961=Mapping!$AA$219)*ROW(BA!$E$2:$E$961)-ROWS(BA!$E$2),ROWS(BA!$E$2:E5))),"")</f>
        <v>Amount of GHGs emissions avoided or sequestered</v>
      </c>
      <c r="AC222" s="112" t="str">
        <f>IFERROR(INDEX(BA!$L$2:$L$961,MATCH($AB222,BA!$P$2:$P$961,0)),"")</f>
        <v>Climate change mitigation</v>
      </c>
      <c r="AD222" s="112" t="str">
        <f>IFERROR(INDEX(BA!$M$2:$M$961,MATCH($AB222,BA!$P$2:$P$961,0)),"")</f>
        <v>13. Climate action</v>
      </c>
      <c r="AE222" s="112" t="str">
        <f>IFERROR(INDEX(BA!$O$2:$O$961,MATCH($AB222,BA!$P$2:$P$961,0)),"")</f>
        <v xml:space="preserve">Reduction in GHGs emissions </v>
      </c>
      <c r="AF222" s="112" t="str">
        <f>IFERROR(INDEX(BA!$N$2:$N$961,MATCH($AB222,BA!$P$2:$P$961,0)),"")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3.75" outlineLevel="1">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IF(ROWS(BA!$E$2:E6)&lt;=AB$217,INDEX(BA!$P$2:$P$961,_xlfn.AGGREGATE(15,3,(BA!$E$2:$E$961=Mapping!$AA$219)/(BA!$E$2:$E$961=Mapping!$AA$219)*ROW(BA!$E$2:$E$961)-ROWS(BA!$E$2),ROWS(BA!$E$2:E6))),"")</f>
        <v>Total number of jobs</v>
      </c>
      <c r="AC223" s="112" t="str">
        <f>IFERROR(INDEX(BA!$L$2:$L$961,MATCH($AB223,BA!$P$2:$P$961,0)),"")</f>
        <v>Employment</v>
      </c>
      <c r="AD223" s="112" t="str">
        <f>IFERROR(INDEX(BA!$M$2:$M$961,MATCH($AB223,BA!$P$2:$P$961,0)),"")</f>
        <v>8. Decent work and economic growth</v>
      </c>
      <c r="AE223" s="112" t="str">
        <f>IFERROR(INDEX(BA!$O$2:$O$961,MATCH($AB223,BA!$P$2:$P$961,0)),"")</f>
        <v>Increased employment opportunities</v>
      </c>
      <c r="AF223" s="112" t="str">
        <f>IFERROR(INDEX(BA!$N$2:$N$961,MATCH($AB223,BA!$P$2:$P$961,0)),"")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3.75" outlineLevel="1">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IF(ROWS(BA!$E$2:E7)&lt;=AB$217,INDEX(BA!$P$2:$P$961,_xlfn.AGGREGATE(15,3,(BA!$E$2:$E$961=Mapping!$AA$219)/(BA!$E$2:$E$961=Mapping!$AA$219)*ROW(BA!$E$2:$E$961)-ROWS(BA!$E$2),ROWS(BA!$E$2:E7))),"")</f>
        <v>Total number of employees earning above local minimum wage</v>
      </c>
      <c r="AC224" s="112" t="str">
        <f>IFERROR(INDEX(BA!$L$2:$L$961,MATCH($AB224,BA!$P$2:$P$961,0)),"")</f>
        <v>Employment</v>
      </c>
      <c r="AD224" s="112" t="str">
        <f>IFERROR(INDEX(BA!$M$2:$M$961,MATCH($AB224,BA!$P$2:$P$961,0)),"")</f>
        <v>8. Decent work and economic growth</v>
      </c>
      <c r="AE224" s="112" t="str">
        <f>IFERROR(INDEX(BA!$O$2:$O$961,MATCH($AB224,BA!$P$2:$P$961,0)),"")</f>
        <v xml:space="preserve">Enhanced opportunities for income generation </v>
      </c>
      <c r="AF224" s="112" t="str">
        <f>IFERROR(INDEX(BA!$N$2:$N$961,MATCH($AB224,BA!$P$2:$P$961,0)),"")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3.75" outlineLevel="1">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IF(ROWS(BA!$E$2:E8)&lt;=AB$217,INDEX(BA!$P$2:$P$961,_xlfn.AGGREGATE(15,3,(BA!$E$2:$E$961=Mapping!$AA$219)/(BA!$E$2:$E$961=Mapping!$AA$219)*ROW(BA!$E$2:$E$961)-ROWS(BA!$E$2),ROWS(BA!$E$2:E8))),"")</f>
        <v>Total Number of employees paid living wage</v>
      </c>
      <c r="AC225" s="112" t="str">
        <f>IFERROR(INDEX(BA!$L$2:$L$961,MATCH($AB225,BA!$P$2:$P$961,0)),"")</f>
        <v>Employment</v>
      </c>
      <c r="AD225" s="112" t="str">
        <f>IFERROR(INDEX(BA!$M$2:$M$961,MATCH($AB225,BA!$P$2:$P$961,0)),"")</f>
        <v>8. Decent work and economic growth</v>
      </c>
      <c r="AE225" s="112" t="str">
        <f>IFERROR(INDEX(BA!$O$2:$O$961,MATCH($AB225,BA!$P$2:$P$961,0)),"")</f>
        <v xml:space="preserve">Enhanced opportunities for income generation </v>
      </c>
      <c r="AF225" s="112" t="str">
        <f>IFERROR(INDEX(BA!$N$2:$N$961,MATCH($AB225,BA!$P$2:$P$961,0)),"")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2.5" outlineLevel="1">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IF(ROWS(BA!$E$2:E9)&lt;=AB$217,INDEX(BA!$P$2:$P$961,_xlfn.AGGREGATE(15,3,(BA!$E$2:$E$961=Mapping!$AA$219)/(BA!$E$2:$E$961=Mapping!$AA$219)*ROW(BA!$E$2:$E$961)-ROWS(BA!$E$2),ROWS(BA!$E$2:E9))),"")</f>
        <v xml:space="preserve">Gender wage equity </v>
      </c>
      <c r="AC226" s="112" t="str">
        <f>IFERROR(INDEX(BA!$L$2:$L$961,MATCH($AB226,BA!$P$2:$P$961,0)),"")</f>
        <v>Gender</v>
      </c>
      <c r="AD226" s="112" t="str">
        <f>IFERROR(INDEX(BA!$M$2:$M$961,MATCH($AB226,BA!$P$2:$P$961,0)),"")</f>
        <v xml:space="preserve">5. Gender equality </v>
      </c>
      <c r="AE226" s="112" t="str">
        <f>IFERROR(INDEX(BA!$O$2:$O$961,MATCH($AB226,BA!$P$2:$P$961,0)),"")</f>
        <v xml:space="preserve">Women empowerment and gender equality </v>
      </c>
      <c r="AF226" s="112" t="str">
        <f>IFERROR(INDEX(BA!$N$2:$N$961,MATCH($AB226,BA!$P$2:$P$961,0)),"")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33.75" outlineLevel="1">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IF(ROWS(BA!$E$2:E10)&lt;=AB$217,INDEX(BA!$P$2:$P$961,_xlfn.AGGREGATE(15,3,(BA!$E$2:$E$961=Mapping!$AA$219)/(BA!$E$2:$E$961=Mapping!$AA$219)*ROW(BA!$E$2:$E$961)-ROWS(BA!$E$2),ROWS(BA!$E$2:E10))),"")</f>
        <v>Number of women serving in managerial/ leadership /ownership role</v>
      </c>
      <c r="AC227" s="112" t="str">
        <f>IFERROR(INDEX(BA!$L$2:$L$961,MATCH($AB227,BA!$P$2:$P$961,0)),"")</f>
        <v>Gender</v>
      </c>
      <c r="AD227" s="112" t="str">
        <f>IFERROR(INDEX(BA!$M$2:$M$961,MATCH($AB227,BA!$P$2:$P$961,0)),"")</f>
        <v xml:space="preserve">5. Gender equality </v>
      </c>
      <c r="AE227" s="112" t="str">
        <f>IFERROR(INDEX(BA!$O$2:$O$961,MATCH($AB227,BA!$P$2:$P$961,0)),"")</f>
        <v xml:space="preserve">Women empowerment and gender equality </v>
      </c>
      <c r="AF227" s="112" t="str">
        <f>IFERROR(INDEX(BA!$N$2:$N$961,MATCH($AB227,BA!$P$2:$P$961,0)),"")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3.75" outlineLevel="1">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IF(ROWS(BA!$E$2:E11)&lt;=AB$217,INDEX(BA!$P$2:$P$961,_xlfn.AGGREGATE(15,3,(BA!$E$2:$E$961=Mapping!$AA$219)/(BA!$E$2:$E$961=Mapping!$AA$219)*ROW(BA!$E$2:$E$961)-ROWS(BA!$E$2),ROWS(BA!$E$2:E11))),"")</f>
        <v>Number of employees provided skill development training</v>
      </c>
      <c r="AC228" s="112" t="str">
        <f>IFERROR(INDEX(BA!$L$2:$L$961,MATCH($AB228,BA!$P$2:$P$961,0)),"")</f>
        <v>Capacity building</v>
      </c>
      <c r="AD228" s="112" t="str">
        <f>IFERROR(INDEX(BA!$M$2:$M$961,MATCH($AB228,BA!$P$2:$P$961,0)),"")</f>
        <v>4. Quality education</v>
      </c>
      <c r="AE228" s="112" t="str">
        <f>IFERROR(INDEX(BA!$O$2:$O$961,MATCH($AB228,BA!$P$2:$P$961,0)),"")</f>
        <v xml:space="preserve">Skill development </v>
      </c>
      <c r="AF228" s="112" t="str">
        <f>IFERROR(INDEX(BA!$N$2:$N$961,MATCH($AB228,BA!$P$2:$P$961,0)),"")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3.75" outlineLevel="1">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IF(ROWS(BA!$E$2:E12)&lt;=AB$217,INDEX(BA!$P$2:$P$961,_xlfn.AGGREGATE(15,3,(BA!$E$2:$E$961=Mapping!$AA$219)/(BA!$E$2:$E$961=Mapping!$AA$219)*ROW(BA!$E$2:$E$961)-ROWS(BA!$E$2),ROWS(BA!$E$2:E12))),"")</f>
        <v>Number of training hours provided for employees (full-time, part-time, or temporary), disaggregated per gender</v>
      </c>
      <c r="AC229" s="112" t="str">
        <f>IFERROR(INDEX(BA!$L$2:$L$961,MATCH($AB229,BA!$P$2:$P$961,0)),"")</f>
        <v>Capacity building</v>
      </c>
      <c r="AD229" s="112" t="str">
        <f>IFERROR(INDEX(BA!$M$2:$M$961,MATCH($AB229,BA!$P$2:$P$961,0)),"")</f>
        <v>4. Quality education</v>
      </c>
      <c r="AE229" s="112" t="str">
        <f>IFERROR(INDEX(BA!$O$2:$O$961,MATCH($AB229,BA!$P$2:$P$961,0)),"")</f>
        <v>Skill development</v>
      </c>
      <c r="AF229" s="112" t="str">
        <f>IFERROR(INDEX(BA!$N$2:$N$961,MATCH($AB229,BA!$P$2:$P$961,0)),"")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33.75" outlineLevel="1">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12" t="str">
        <f>IFERROR(INDEX(BA!$L$2:$L$961,MATCH($AB230,BA!$P$2:$P$961,0)),"")</f>
        <v>Access to basic services</v>
      </c>
      <c r="AD230" s="112" t="str">
        <f>IFERROR(INDEX(BA!$M$2:$M$961,MATCH($AB230,BA!$P$2:$P$961,0)),"")</f>
        <v>1. No poverty</v>
      </c>
      <c r="AE230" s="112" t="str">
        <f>IFERROR(INDEX(BA!$O$2:$O$961,MATCH($AB230,BA!$P$2:$P$961,0)),"")</f>
        <v>Eradicate poverty</v>
      </c>
      <c r="AF230" s="112" t="str">
        <f>IFERROR(INDEX(BA!$N$2:$N$961,MATCH($AB230,BA!$P$2:$P$961,0)),"")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33.75" outlineLevel="1">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IF(ROWS(BA!$E$2:E14)&lt;=AB$217,INDEX(BA!$P$2:$P$961,_xlfn.AGGREGATE(15,3,(BA!$E$2:$E$961=Mapping!$AA$219)/(BA!$E$2:$E$961=Mapping!$AA$219)*ROW(BA!$E$2:$E$961)-ROWS(BA!$E$2),ROWS(BA!$E$2:E14))),"")</f>
        <v>1.2.1 Proportion of population living below the national poverty line, by sex and age</v>
      </c>
      <c r="AC231" s="112" t="str">
        <f>IFERROR(INDEX(BA!$L$2:$L$961,MATCH($AB231,BA!$P$2:$P$961,0)),"")</f>
        <v>Access to basic services</v>
      </c>
      <c r="AD231" s="112" t="str">
        <f>IFERROR(INDEX(BA!$M$2:$M$961,MATCH($AB231,BA!$P$2:$P$961,0)),"")</f>
        <v>1. No poverty</v>
      </c>
      <c r="AE231" s="112" t="str">
        <f>IFERROR(INDEX(BA!$O$2:$O$961,MATCH($AB231,BA!$P$2:$P$961,0)),"")</f>
        <v>Eradicate poverty</v>
      </c>
      <c r="AF231" s="112" t="str">
        <f>IFERROR(INDEX(BA!$N$2:$N$961,MATCH($AB231,BA!$P$2:$P$961,0)),"")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67.5" outlineLevel="1">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IF(ROWS(BA!$E$2:E15)&lt;=AB$217,INDEX(BA!$P$2:$P$961,_xlfn.AGGREGATE(15,3,(BA!$E$2:$E$961=Mapping!$AA$219)/(BA!$E$2:$E$961=Mapping!$AA$219)*ROW(BA!$E$2:$E$961)-ROWS(BA!$E$2),ROWS(BA!$E$2:E15))),"")</f>
        <v>1.4.1 Proportion of population living in households with access to basic services</v>
      </c>
      <c r="AC232" s="112" t="str">
        <f>IFERROR(INDEX(BA!$L$2:$L$961,MATCH($AB232,BA!$P$2:$P$961,0)),"")</f>
        <v>Access to basic services</v>
      </c>
      <c r="AD232" s="112" t="str">
        <f>IFERROR(INDEX(BA!$M$2:$M$961,MATCH($AB232,BA!$P$2:$P$961,0)),"")</f>
        <v>1. No poverty</v>
      </c>
      <c r="AE232" s="112" t="str">
        <f>IFERROR(INDEX(BA!$O$2:$O$961,MATCH($AB232,BA!$P$2:$P$961,0)),"")</f>
        <v>Increased access to basic services</v>
      </c>
      <c r="AF232" s="112"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3.75" outlineLevel="1">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IF(ROWS(BA!$E$2:E16)&lt;=AB$217,INDEX(BA!$P$2:$P$961,_xlfn.AGGREGATE(15,3,(BA!$E$2:$E$961=Mapping!$AA$219)/(BA!$E$2:$E$961=Mapping!$AA$219)*ROW(BA!$E$2:$E$961)-ROWS(BA!$E$2),ROWS(BA!$E$2:E16))),"")</f>
        <v>8.5.1 Average hourly earnings of employees, by sex, age, occupation and persons with disabilities</v>
      </c>
      <c r="AC233" s="112" t="str">
        <f>IFERROR(INDEX(BA!$L$2:$L$961,MATCH($AB233,BA!$P$2:$P$961,0)),"")</f>
        <v>Employment</v>
      </c>
      <c r="AD233" s="112" t="str">
        <f>IFERROR(INDEX(BA!$M$2:$M$961,MATCH($AB233,BA!$P$2:$P$961,0)),"")</f>
        <v>8. Decent work and economic growth</v>
      </c>
      <c r="AE233" s="112" t="str">
        <f>IFERROR(INDEX(BA!$O$2:$O$961,MATCH($AB233,BA!$P$2:$P$961,0)),"")</f>
        <v>Increased employment opportunities</v>
      </c>
      <c r="AF233" s="112" t="str">
        <f>IFERROR(INDEX(BA!$N$2:$N$961,MATCH($AB233,BA!$P$2:$P$961,0)),"")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3.75" outlineLevel="1">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IF(ROWS(BA!$E$2:E17)&lt;=AB$217,INDEX(BA!$P$2:$P$961,_xlfn.AGGREGATE(15,3,(BA!$E$2:$E$961=Mapping!$AA$219)/(BA!$E$2:$E$961=Mapping!$AA$219)*ROW(BA!$E$2:$E$961)-ROWS(BA!$E$2),ROWS(BA!$E$2:E17))),"")</f>
        <v>11.6.1 Proportion of urban solid waste regularly collected and with adequate final discharge out of total urban solid waste generated, by cities</v>
      </c>
      <c r="AC234" s="112" t="str">
        <f>IFERROR(INDEX(BA!$L$2:$L$961,MATCH($AB234,BA!$P$2:$P$961,0)),"")</f>
        <v>Waste</v>
      </c>
      <c r="AD234" s="112" t="str">
        <f>IFERROR(INDEX(BA!$M$2:$M$961,MATCH($AB234,BA!$P$2:$P$961,0)),"")</f>
        <v xml:space="preserve">11. Sustainable cities and communities </v>
      </c>
      <c r="AE234" s="112" t="str">
        <f>IFERROR(INDEX(BA!$O$2:$O$961,MATCH($AB234,BA!$P$2:$P$961,0)),"")</f>
        <v>Improved waste management services</v>
      </c>
      <c r="AF234" s="112" t="str">
        <f>IFERROR(INDEX(BA!$N$2:$N$961,MATCH($AB234,BA!$P$2:$P$961,0)),"")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2.5" outlineLevel="1">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IF(ROWS(BA!$E$2:E18)&lt;=AB$217,INDEX(BA!$P$2:$P$961,_xlfn.AGGREGATE(15,3,(BA!$E$2:$E$961=Mapping!$AA$219)/(BA!$E$2:$E$961=Mapping!$AA$219)*ROW(BA!$E$2:$E$961)-ROWS(BA!$E$2),ROWS(BA!$E$2:E18))),"")</f>
        <v>12.5.1 National recycling rate, tons of material recycled</v>
      </c>
      <c r="AC235" s="112" t="str">
        <f>IFERROR(INDEX(BA!$L$2:$L$961,MATCH($AB235,BA!$P$2:$P$961,0)),"")</f>
        <v>Waste</v>
      </c>
      <c r="AD235" s="112" t="str">
        <f>IFERROR(INDEX(BA!$M$2:$M$961,MATCH($AB235,BA!$P$2:$P$961,0)),"")</f>
        <v xml:space="preserve">12. Responsible consumption and production </v>
      </c>
      <c r="AE235" s="112" t="str">
        <f>IFERROR(INDEX(BA!$O$2:$O$961,MATCH($AB235,BA!$P$2:$P$961,0)),"")</f>
        <v>Improved waste management services</v>
      </c>
      <c r="AF235" s="112" t="str">
        <f>IFERROR(INDEX(BA!$N$2:$N$961,MATCH($AB235,BA!$P$2:$P$961,0)),"")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2.5" outlineLevel="1">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IF(ROWS(BA!$E$2:E19)&lt;=AB$217,INDEX(BA!$P$2:$P$961,_xlfn.AGGREGATE(15,3,(BA!$E$2:$E$961=Mapping!$AA$219)/(BA!$E$2:$E$961=Mapping!$AA$219)*ROW(BA!$E$2:$E$961)-ROWS(BA!$E$2),ROWS(BA!$E$2:E19))),"")</f>
        <v xml:space="preserve">Compost  produced and used for sustainable and local agriculture </v>
      </c>
      <c r="AC236" s="112" t="str">
        <f>IFERROR(INDEX(BA!$L$2:$L$961,MATCH($AB236,BA!$P$2:$P$961,0)),"")</f>
        <v>Other</v>
      </c>
      <c r="AD236" s="112" t="str">
        <f>IFERROR(INDEX(BA!$M$2:$M$961,MATCH($AB236,BA!$P$2:$P$961,0)),"")</f>
        <v xml:space="preserve">12. Responsible consumption and production </v>
      </c>
      <c r="AE236" s="112" t="str">
        <f>IFERROR(INDEX(BA!$O$2:$O$961,MATCH($AB236,BA!$P$2:$P$961,0)),"")</f>
        <v>Improved waste management services</v>
      </c>
      <c r="AF236" s="112" t="str">
        <f>IFERROR(INDEX(BA!$N$2:$N$961,MATCH($AB236,BA!$P$2:$P$961,0)),"")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ht="33.75" outlineLevel="1">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IF(ROWS(BA!$E$2:E20)&lt;=AB$217,INDEX(BA!$P$2:$P$961,_xlfn.AGGREGATE(15,3,(BA!$E$2:$E$961=Mapping!$AA$219)/(BA!$E$2:$E$961=Mapping!$AA$219)*ROW(BA!$E$2:$E$961)-ROWS(BA!$E$2),ROWS(BA!$E$2:E20))),"")</f>
        <v>Number of unique households (HHs) that benefitted from improved waste management services during the reporting period</v>
      </c>
      <c r="AC237" s="112" t="str">
        <f>IFERROR(INDEX(BA!$L$2:$L$961,MATCH($AB237,BA!$P$2:$P$961,0)),"")</f>
        <v>Access to basic services</v>
      </c>
      <c r="AD237" s="112" t="str">
        <f>IFERROR(INDEX(BA!$M$2:$M$961,MATCH($AB237,BA!$P$2:$P$961,0)),"")</f>
        <v xml:space="preserve">11. Sustainable cities and communities </v>
      </c>
      <c r="AE237" s="112" t="str">
        <f>IFERROR(INDEX(BA!$O$2:$O$961,MATCH($AB237,BA!$P$2:$P$961,0)),"")</f>
        <v>Access to improved waste management services</v>
      </c>
      <c r="AF237" s="112" t="str">
        <f>IFERROR(INDEX(BA!$N$2:$N$961,MATCH($AB237,BA!$P$2:$P$961,0)),"")</f>
        <v>11.6 By 2030, reduce the adverse per capita environmental impact of cities, including by paying special attention to air quality and municipal and other waste management</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ht="22.5" outlineLevel="1">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IF(ROWS(BA!$E$2:E21)&lt;=AB$217,INDEX(BA!$P$2:$P$961,_xlfn.AGGREGATE(15,3,(BA!$E$2:$E$961=Mapping!$AA$219)/(BA!$E$2:$E$961=Mapping!$AA$219)*ROW(BA!$E$2:$E$961)-ROWS(BA!$E$2),ROWS(BA!$E$2:E21))),"")</f>
        <v>Number of unique households (HHs) that benefitted from urban development solutions during the reporting period</v>
      </c>
      <c r="AC238" s="119" t="str">
        <f>IFERROR(INDEX(BA!$L$2:$L$961,MATCH($AB238,BA!$P$2:$P$961,0)),"")</f>
        <v>Energy generation, efficiency &amp; access</v>
      </c>
      <c r="AD238" s="119" t="str">
        <f>IFERROR(INDEX(BA!$M$2:$M$961,MATCH($AB238,BA!$P$2:$P$961,0)),"")</f>
        <v xml:space="preserve">11. Sustainable cities and communities </v>
      </c>
      <c r="AE238" s="119" t="str">
        <f>IFERROR(INDEX(BA!$O$2:$O$961,MATCH($AB238,BA!$P$2:$P$961,0)),"")</f>
        <v>Access to improved services</v>
      </c>
      <c r="AF238" s="119" t="str">
        <f>IFERROR(INDEX(BA!$N$2:$N$961,MATCH($AB238,BA!$P$2:$P$961,0)),"")</f>
        <v>11.1 By 2030, ensure access for all to adequate, safe and affordable housing and basic services and upgrade slums</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outlineLevel="1">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IF(ROWS(BA!$E$2:E22)&lt;=AB$217,INDEX(BA!$P$2:$P$961,_xlfn.AGGREGATE(15,3,(BA!$E$2:$E$961=Mapping!$AA$219)/(BA!$E$2:$E$961=Mapping!$AA$219)*ROW(BA!$E$2:$E$961)-ROWS(BA!$E$2),ROWS(BA!$E$2:E22))),"")</f>
        <v/>
      </c>
      <c r="AC239" s="119" t="str">
        <f>IFERROR(INDEX(BA!$L$2:$L$961,MATCH($AB239,BA!$P$2:$P$961,0)),"")</f>
        <v/>
      </c>
      <c r="AD239" s="119" t="str">
        <f>IFERROR(INDEX(BA!$M$2:$M$961,MATCH($AB239,BA!$P$2:$P$961,0)),"")</f>
        <v/>
      </c>
      <c r="AE239" s="119" t="str">
        <f>IFERROR(INDEX(BA!$O$2:$O$961,MATCH($AB239,BA!$P$2:$P$961,0)),"")</f>
        <v/>
      </c>
      <c r="AF239" s="119" t="str">
        <f>IFERROR(INDEX(BA!$N$2:$N$961,MATCH($AB239,BA!$P$2:$P$961,0)),"")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outlineLevel="1">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IF(ROWS(BA!$E$2:E23)&lt;=AB$217,INDEX(BA!$P$2:$P$961,_xlfn.AGGREGATE(15,3,(BA!$E$2:$E$961=Mapping!$AA$219)/(BA!$E$2:$E$961=Mapping!$AA$219)*ROW(BA!$E$2:$E$961)-ROWS(BA!$E$2),ROWS(BA!$E$2:E23))),"")</f>
        <v/>
      </c>
      <c r="AC240" s="119" t="str">
        <f>IFERROR(INDEX(BA!$L$2:$L$961,MATCH($AB240,BA!$P$2:$P$961,0)),"")</f>
        <v/>
      </c>
      <c r="AD240" s="119" t="str">
        <f>IFERROR(INDEX(BA!$M$2:$M$961,MATCH($AB240,BA!$P$2:$P$961,0)),"")</f>
        <v/>
      </c>
      <c r="AE240" s="119" t="str">
        <f>IFERROR(INDEX(BA!$O$2:$O$961,MATCH($AB240,BA!$P$2:$P$961,0)),"")</f>
        <v/>
      </c>
      <c r="AF240" s="119" t="str">
        <f>IFERROR(INDEX(BA!$N$2:$N$961,MATCH($AB240,BA!$P$2:$P$961,0)),"")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outlineLevel="1">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IF(ROWS(BA!$E$2:E24)&lt;=AB$217,INDEX(BA!$P$2:$P$961,_xlfn.AGGREGATE(15,3,(BA!$E$2:$E$961=Mapping!$AA$219)/(BA!$E$2:$E$961=Mapping!$AA$219)*ROW(BA!$E$2:$E$961)-ROWS(BA!$E$2),ROWS(BA!$E$2:E24))),"")</f>
        <v/>
      </c>
      <c r="AC241" s="119" t="str">
        <f>IFERROR(INDEX(BA!$L$2:$L$961,MATCH($AB241,BA!$P$2:$P$961,0)),"")</f>
        <v/>
      </c>
      <c r="AD241" s="119" t="str">
        <f>IFERROR(INDEX(BA!$M$2:$M$961,MATCH($AB241,BA!$P$2:$P$961,0)),"")</f>
        <v/>
      </c>
      <c r="AE241" s="119" t="str">
        <f>IFERROR(INDEX(BA!$O$2:$O$961,MATCH($AB241,BA!$P$2:$P$961,0)),"")</f>
        <v/>
      </c>
      <c r="AF241" s="119" t="str">
        <f>IFERROR(INDEX(BA!$N$2:$N$961,MATCH($AB241,BA!$P$2:$P$961,0)),"")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outlineLevel="1">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IF(ROWS(BA!$E$2:E25)&lt;=AB$217,INDEX(BA!$P$2:$P$961,_xlfn.AGGREGATE(15,3,(BA!$E$2:$E$961=Mapping!$AA$219)/(BA!$E$2:$E$961=Mapping!$AA$219)*ROW(BA!$E$2:$E$961)-ROWS(BA!$E$2),ROWS(BA!$E$2:E25))),"")</f>
        <v/>
      </c>
      <c r="AC242" s="119" t="str">
        <f>IFERROR(INDEX(BA!$L$2:$L$961,MATCH($AB242,BA!$P$2:$P$961,0)),"")</f>
        <v/>
      </c>
      <c r="AD242" s="119" t="str">
        <f>IFERROR(INDEX(BA!$M$2:$M$961,MATCH($AB242,BA!$P$2:$P$961,0)),"")</f>
        <v/>
      </c>
      <c r="AE242" s="119" t="str">
        <f>IFERROR(INDEX(BA!$O$2:$O$961,MATCH($AB242,BA!$P$2:$P$961,0)),"")</f>
        <v/>
      </c>
      <c r="AF242" s="119" t="str">
        <f>IFERROR(INDEX(BA!$N$2:$N$961,MATCH($AB242,BA!$P$2:$P$961,0)),"")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outlineLevel="1">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IF(ROWS(BA!$E$2:E26)&lt;=AB$217,INDEX(BA!$P$2:$P$961,_xlfn.AGGREGATE(15,3,(BA!$E$2:$E$961=Mapping!$AA$219)/(BA!$E$2:$E$961=Mapping!$AA$219)*ROW(BA!$E$2:$E$961)-ROWS(BA!$E$2),ROWS(BA!$E$2:E26))),"")</f>
        <v/>
      </c>
      <c r="AC243" s="119" t="str">
        <f>IFERROR(INDEX(BA!$L$2:$L$961,MATCH($AB243,BA!$P$2:$P$961,0)),"")</f>
        <v/>
      </c>
      <c r="AD243" s="119" t="str">
        <f>IFERROR(INDEX(BA!$M$2:$M$961,MATCH($AB243,BA!$P$2:$P$961,0)),"")</f>
        <v/>
      </c>
      <c r="AE243" s="119" t="str">
        <f>IFERROR(INDEX(BA!$O$2:$O$961,MATCH($AB243,BA!$P$2:$P$961,0)),"")</f>
        <v/>
      </c>
      <c r="AF243" s="119" t="str">
        <f>IFERROR(INDEX(BA!$N$2:$N$961,MATCH($AB243,BA!$P$2:$P$961,0)),"")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outlineLevel="1">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IF(ROWS(BA!$E$2:E27)&lt;=AB$217,INDEX(BA!$P$2:$P$961,_xlfn.AGGREGATE(15,3,(BA!$E$2:$E$961=Mapping!$AA$219)/(BA!$E$2:$E$961=Mapping!$AA$219)*ROW(BA!$E$2:$E$961)-ROWS(BA!$E$2),ROWS(BA!$E$2:E27))),"")</f>
        <v/>
      </c>
      <c r="AC244" s="119" t="str">
        <f>IFERROR(INDEX(BA!$L$2:$L$961,MATCH($AB244,BA!$P$2:$P$961,0)),"")</f>
        <v/>
      </c>
      <c r="AD244" s="119" t="str">
        <f>IFERROR(INDEX(BA!$M$2:$M$961,MATCH($AB244,BA!$P$2:$P$961,0)),"")</f>
        <v/>
      </c>
      <c r="AE244" s="119" t="str">
        <f>IFERROR(INDEX(BA!$O$2:$O$961,MATCH($AB244,BA!$P$2:$P$961,0)),"")</f>
        <v/>
      </c>
      <c r="AF244" s="119" t="str">
        <f>IFERROR(INDEX(BA!$N$2:$N$961,MATCH($AB244,BA!$P$2:$P$961,0)),"")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outlineLevel="1">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IF(ROWS(BA!$E$2:E28)&lt;=AB$217,INDEX(BA!$P$2:$P$961,_xlfn.AGGREGATE(15,3,(BA!$E$2:$E$961=Mapping!$AA$219)/(BA!$E$2:$E$961=Mapping!$AA$219)*ROW(BA!$E$2:$E$961)-ROWS(BA!$E$2),ROWS(BA!$E$2:E28))),"")</f>
        <v/>
      </c>
      <c r="AC245" s="119" t="str">
        <f>IFERROR(INDEX(BA!$L$2:$L$961,MATCH($AB245,BA!$P$2:$P$961,0)),"")</f>
        <v/>
      </c>
      <c r="AD245" s="119" t="str">
        <f>IFERROR(INDEX(BA!$M$2:$M$961,MATCH($AB245,BA!$P$2:$P$961,0)),"")</f>
        <v/>
      </c>
      <c r="AE245" s="119" t="str">
        <f>IFERROR(INDEX(BA!$O$2:$O$961,MATCH($AB245,BA!$P$2:$P$961,0)),"")</f>
        <v/>
      </c>
      <c r="AF245" s="119" t="str">
        <f>IFERROR(INDEX(BA!$N$2:$N$961,MATCH($AB245,BA!$P$2:$P$961,0)),"")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outlineLevel="1">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IF(ROWS(BA!$E$2:E29)&lt;=AB$217,INDEX(BA!$P$2:$P$961,_xlfn.AGGREGATE(15,3,(BA!$E$2:$E$961=Mapping!$AA$219)/(BA!$E$2:$E$961=Mapping!$AA$219)*ROW(BA!$E$2:$E$961)-ROWS(BA!$E$2),ROWS(BA!$E$2:E29))),"")</f>
        <v/>
      </c>
      <c r="AC246" s="119" t="str">
        <f>IFERROR(INDEX(BA!$L$2:$L$961,MATCH($AB246,BA!$P$2:$P$961,0)),"")</f>
        <v/>
      </c>
      <c r="AD246" s="119" t="str">
        <f>IFERROR(INDEX(BA!$M$2:$M$961,MATCH($AB246,BA!$P$2:$P$961,0)),"")</f>
        <v/>
      </c>
      <c r="AE246" s="119" t="str">
        <f>IFERROR(INDEX(BA!$O$2:$O$961,MATCH($AB246,BA!$P$2:$P$961,0)),"")</f>
        <v/>
      </c>
      <c r="AF246" s="119" t="str">
        <f>IFERROR(INDEX(BA!$N$2:$N$961,MATCH($AB246,BA!$P$2:$P$961,0)),"")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outlineLevel="1">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IF(ROWS(BA!$E$2:E30)&lt;=AB$217,INDEX(BA!$P$2:$P$961,_xlfn.AGGREGATE(15,3,(BA!$E$2:$E$961=Mapping!$AA$219)/(BA!$E$2:$E$961=Mapping!$AA$219)*ROW(BA!$E$2:$E$961)-ROWS(BA!$E$2),ROWS(BA!$E$2:E30))),"")</f>
        <v/>
      </c>
      <c r="AC247" s="119" t="str">
        <f>IFERROR(INDEX(BA!$L$2:$L$961,MATCH($AB247,BA!$P$2:$P$961,0)),"")</f>
        <v/>
      </c>
      <c r="AD247" s="119" t="str">
        <f>IFERROR(INDEX(BA!$M$2:$M$961,MATCH($AB247,BA!$P$2:$P$961,0)),"")</f>
        <v/>
      </c>
      <c r="AE247" s="119" t="str">
        <f>IFERROR(INDEX(BA!$O$2:$O$961,MATCH($AB247,BA!$P$2:$P$961,0)),"")</f>
        <v/>
      </c>
      <c r="AF247" s="119" t="str">
        <f>IFERROR(INDEX(BA!$N$2:$N$961,MATCH($AB247,BA!$P$2:$P$961,0)),"")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outlineLevel="1">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IF(ROWS(BA!$E$2:E31)&lt;=AB$217,INDEX(BA!$P$2:$P$961,_xlfn.AGGREGATE(15,3,(BA!$E$2:$E$961=Mapping!$AA$219)/(BA!$E$2:$E$961=Mapping!$AA$219)*ROW(BA!$E$2:$E$961)-ROWS(BA!$E$2),ROWS(BA!$E$2:E31))),"")</f>
        <v/>
      </c>
      <c r="AC248" s="119" t="str">
        <f>IFERROR(INDEX(BA!$L$2:$L$961,MATCH($AB248,BA!$P$2:$P$961,0)),"")</f>
        <v/>
      </c>
      <c r="AD248" s="119" t="str">
        <f>IFERROR(INDEX(BA!$M$2:$M$961,MATCH($AB248,BA!$P$2:$P$961,0)),"")</f>
        <v/>
      </c>
      <c r="AE248" s="119" t="str">
        <f>IFERROR(INDEX(BA!$O$2:$O$961,MATCH($AB248,BA!$P$2:$P$961,0)),"")</f>
        <v/>
      </c>
      <c r="AF248" s="119" t="str">
        <f>IFERROR(INDEX(BA!$N$2:$N$961,MATCH($AB248,BA!$P$2:$P$961,0)),"")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outlineLevel="1">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IF(ROWS(BA!$E$2:E32)&lt;=AB$217,INDEX(BA!$P$2:$P$961,_xlfn.AGGREGATE(15,3,(BA!$E$2:$E$961=Mapping!$AA$219)/(BA!$E$2:$E$961=Mapping!$AA$219)*ROW(BA!$E$2:$E$961)-ROWS(BA!$E$2),ROWS(BA!$E$2:E32))),"")</f>
        <v/>
      </c>
      <c r="AC249" s="119" t="str">
        <f>IFERROR(INDEX(BA!$L$2:$L$961,MATCH($AB249,BA!$P$2:$P$961,0)),"")</f>
        <v/>
      </c>
      <c r="AD249" s="119" t="str">
        <f>IFERROR(INDEX(BA!$M$2:$M$961,MATCH($AB249,BA!$P$2:$P$961,0)),"")</f>
        <v/>
      </c>
      <c r="AE249" s="119" t="str">
        <f>IFERROR(INDEX(BA!$O$2:$O$961,MATCH($AB249,BA!$P$2:$P$961,0)),"")</f>
        <v/>
      </c>
      <c r="AF249" s="119" t="str">
        <f>IFERROR(INDEX(BA!$N$2:$N$961,MATCH($AB249,BA!$P$2:$P$961,0)),"")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outlineLevel="1">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IF(ROWS(BA!$E$2:E33)&lt;=AB$217,INDEX(BA!$P$2:$P$961,_xlfn.AGGREGATE(15,3,(BA!$E$2:$E$961=Mapping!$AA$219)/(BA!$E$2:$E$961=Mapping!$AA$219)*ROW(BA!$E$2:$E$961)-ROWS(BA!$E$2),ROWS(BA!$E$2:E33))),"")</f>
        <v/>
      </c>
      <c r="AC250" s="119" t="str">
        <f>IFERROR(INDEX(BA!$L$2:$L$961,MATCH($AB250,BA!$P$2:$P$961,0)),"")</f>
        <v/>
      </c>
      <c r="AD250" s="119" t="str">
        <f>IFERROR(INDEX(BA!$M$2:$M$961,MATCH($AB250,BA!$P$2:$P$961,0)),"")</f>
        <v/>
      </c>
      <c r="AE250" s="119" t="str">
        <f>IFERROR(INDEX(BA!$O$2:$O$961,MATCH($AB250,BA!$P$2:$P$961,0)),"")</f>
        <v/>
      </c>
      <c r="AF250" s="119" t="str">
        <f>IFERROR(INDEX(BA!$N$2:$N$961,MATCH($AB250,BA!$P$2:$P$961,0)),"")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outlineLevel="1">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IF(ROWS(BA!$E$2:E34)&lt;=AB$217,INDEX(BA!$P$2:$P$961,_xlfn.AGGREGATE(15,3,(BA!$E$2:$E$961=Mapping!$AA$219)/(BA!$E$2:$E$961=Mapping!$AA$219)*ROW(BA!$E$2:$E$961)-ROWS(BA!$E$2),ROWS(BA!$E$2:E34))),"")</f>
        <v/>
      </c>
      <c r="AC251" s="119" t="str">
        <f>IFERROR(INDEX(BA!$L$2:$L$961,MATCH($AB251,BA!$P$2:$P$961,0)),"")</f>
        <v/>
      </c>
      <c r="AD251" s="119" t="str">
        <f>IFERROR(INDEX(BA!$M$2:$M$961,MATCH($AB251,BA!$P$2:$P$961,0)),"")</f>
        <v/>
      </c>
      <c r="AE251" s="119" t="str">
        <f>IFERROR(INDEX(BA!$O$2:$O$961,MATCH($AB251,BA!$P$2:$P$961,0)),"")</f>
        <v/>
      </c>
      <c r="AF251" s="119" t="str">
        <f>IFERROR(INDEX(BA!$N$2:$N$961,MATCH($AB251,BA!$P$2:$P$961,0)),"")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outlineLevel="1">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IF(ROWS(BA!$E$2:E35)&lt;=AB$217,INDEX(BA!$P$2:$P$961,_xlfn.AGGREGATE(15,3,(BA!$E$2:$E$961=Mapping!$AA$219)/(BA!$E$2:$E$961=Mapping!$AA$219)*ROW(BA!$E$2:$E$961)-ROWS(BA!$E$2),ROWS(BA!$E$2:E35))),"")</f>
        <v/>
      </c>
      <c r="AC252" s="119" t="str">
        <f>IFERROR(INDEX(BA!$L$2:$L$961,MATCH($AB252,BA!$P$2:$P$961,0)),"")</f>
        <v/>
      </c>
      <c r="AD252" s="119" t="str">
        <f>IFERROR(INDEX(BA!$M$2:$M$961,MATCH($AB252,BA!$P$2:$P$961,0)),"")</f>
        <v/>
      </c>
      <c r="AE252" s="119" t="str">
        <f>IFERROR(INDEX(BA!$O$2:$O$961,MATCH($AB252,BA!$P$2:$P$961,0)),"")</f>
        <v/>
      </c>
      <c r="AF252" s="119" t="str">
        <f>IFERROR(INDEX(BA!$N$2:$N$961,MATCH($AB252,BA!$P$2:$P$961,0)),"")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outlineLevel="1">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IF(ROWS(BA!$E$2:E36)&lt;=AB$217,INDEX(BA!$P$2:$P$961,_xlfn.AGGREGATE(15,3,(BA!$E$2:$E$961=Mapping!$AA$219)/(BA!$E$2:$E$961=Mapping!$AA$219)*ROW(BA!$E$2:$E$961)-ROWS(BA!$E$2),ROWS(BA!$E$2:E36))),"")</f>
        <v/>
      </c>
      <c r="AC253" s="119" t="str">
        <f>IFERROR(INDEX(BA!$L$2:$L$961,MATCH($AB253,BA!$P$2:$P$961,0)),"")</f>
        <v/>
      </c>
      <c r="AD253" s="119" t="str">
        <f>IFERROR(INDEX(BA!$M$2:$M$961,MATCH($AB253,BA!$P$2:$P$961,0)),"")</f>
        <v/>
      </c>
      <c r="AE253" s="119" t="str">
        <f>IFERROR(INDEX(BA!$O$2:$O$961,MATCH($AB253,BA!$P$2:$P$961,0)),"")</f>
        <v/>
      </c>
      <c r="AF253" s="119" t="str">
        <f>IFERROR(INDEX(BA!$N$2:$N$961,MATCH($AB253,BA!$P$2:$P$961,0)),"")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outlineLevel="1">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IF(ROWS(BA!$E$2:E37)&lt;=AB$217,INDEX(BA!$P$2:$P$961,_xlfn.AGGREGATE(15,3,(BA!$E$2:$E$961=Mapping!$AA$219)/(BA!$E$2:$E$961=Mapping!$AA$219)*ROW(BA!$E$2:$E$961)-ROWS(BA!$E$2),ROWS(BA!$E$2:E37))),"")</f>
        <v/>
      </c>
      <c r="AC254" s="119" t="str">
        <f>IFERROR(INDEX(BA!$L$2:$L$961,MATCH($AB254,BA!$P$2:$P$961,0)),"")</f>
        <v/>
      </c>
      <c r="AD254" s="119" t="str">
        <f>IFERROR(INDEX(BA!$M$2:$M$961,MATCH($AB254,BA!$P$2:$P$961,0)),"")</f>
        <v/>
      </c>
      <c r="AE254" s="119" t="str">
        <f>IFERROR(INDEX(BA!$O$2:$O$961,MATCH($AB254,BA!$P$2:$P$961,0)),"")</f>
        <v/>
      </c>
      <c r="AF254" s="119" t="str">
        <f>IFERROR(INDEX(BA!$N$2:$N$961,MATCH($AB254,BA!$P$2:$P$961,0)),"")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outlineLevel="1">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IF(ROWS(BA!$E$2:E38)&lt;=AB$217,INDEX(BA!$P$2:$P$961,_xlfn.AGGREGATE(15,3,(BA!$E$2:$E$961=Mapping!$AA$219)/(BA!$E$2:$E$961=Mapping!$AA$219)*ROW(BA!$E$2:$E$961)-ROWS(BA!$E$2),ROWS(BA!$E$2:E38))),"")</f>
        <v/>
      </c>
      <c r="AC255" s="119" t="str">
        <f>IFERROR(INDEX(BA!$L$2:$L$961,MATCH($AB255,BA!$P$2:$P$961,0)),"")</f>
        <v/>
      </c>
      <c r="AD255" s="119" t="str">
        <f>IFERROR(INDEX(BA!$M$2:$M$961,MATCH($AB255,BA!$P$2:$P$961,0)),"")</f>
        <v/>
      </c>
      <c r="AE255" s="119" t="str">
        <f>IFERROR(INDEX(BA!$O$2:$O$961,MATCH($AB255,BA!$P$2:$P$961,0)),"")</f>
        <v/>
      </c>
      <c r="AF255" s="119" t="str">
        <f>IFERROR(INDEX(BA!$N$2:$N$961,MATCH($AB255,BA!$P$2:$P$961,0)),"")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outlineLevel="1">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IF(ROWS(BA!$E$2:E39)&lt;=AB$217,INDEX(BA!$P$2:$P$961,_xlfn.AGGREGATE(15,3,(BA!$E$2:$E$961=Mapping!$AA$219)/(BA!$E$2:$E$961=Mapping!$AA$219)*ROW(BA!$E$2:$E$961)-ROWS(BA!$E$2),ROWS(BA!$E$2:E39))),"")</f>
        <v/>
      </c>
      <c r="AC256" s="119" t="str">
        <f>IFERROR(INDEX(BA!$L$2:$L$961,MATCH($AB256,BA!$P$2:$P$961,0)),"")</f>
        <v/>
      </c>
      <c r="AD256" s="119" t="str">
        <f>IFERROR(INDEX(BA!$M$2:$M$961,MATCH($AB256,BA!$P$2:$P$961,0)),"")</f>
        <v/>
      </c>
      <c r="AE256" s="119" t="str">
        <f>IFERROR(INDEX(BA!$O$2:$O$961,MATCH($AB256,BA!$P$2:$P$961,0)),"")</f>
        <v/>
      </c>
      <c r="AF256" s="119" t="str">
        <f>IFERROR(INDEX(BA!$N$2:$N$961,MATCH($AB256,BA!$P$2:$P$961,0)),"")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outlineLevel="1">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IF(ROWS(BA!$E$2:E40)&lt;=AB$217,INDEX(BA!$P$2:$P$961,_xlfn.AGGREGATE(15,3,(BA!$E$2:$E$961=Mapping!$AA$219)/(BA!$E$2:$E$961=Mapping!$AA$219)*ROW(BA!$E$2:$E$961)-ROWS(BA!$E$2),ROWS(BA!$E$2:E40))),"")</f>
        <v/>
      </c>
      <c r="AC257" s="119" t="str">
        <f>IFERROR(INDEX(BA!$L$2:$L$961,MATCH($AB257,BA!$P$2:$P$961,0)),"")</f>
        <v/>
      </c>
      <c r="AD257" s="119" t="str">
        <f>IFERROR(INDEX(BA!$M$2:$M$961,MATCH($AB257,BA!$P$2:$P$961,0)),"")</f>
        <v/>
      </c>
      <c r="AE257" s="119" t="str">
        <f>IFERROR(INDEX(BA!$O$2:$O$961,MATCH($AB257,BA!$P$2:$P$961,0)),"")</f>
        <v/>
      </c>
      <c r="AF257" s="119" t="str">
        <f>IFERROR(INDEX(BA!$N$2:$N$961,MATCH($AB257,BA!$P$2:$P$961,0)),"")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outlineLevel="1">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IF(ROWS(BA!$E$2:E41)&lt;=AB$217,INDEX(BA!$P$2:$P$961,_xlfn.AGGREGATE(15,3,(BA!$E$2:$E$961=Mapping!$AA$219)/(BA!$E$2:$E$961=Mapping!$AA$219)*ROW(BA!$E$2:$E$961)-ROWS(BA!$E$2),ROWS(BA!$E$2:E41))),"")</f>
        <v/>
      </c>
      <c r="AC258" s="119" t="str">
        <f>IFERROR(INDEX(BA!$L$2:$L$961,MATCH($AB258,BA!$P$2:$P$961,0)),"")</f>
        <v/>
      </c>
      <c r="AD258" s="119" t="str">
        <f>IFERROR(INDEX(BA!$M$2:$M$961,MATCH($AB258,BA!$P$2:$P$961,0)),"")</f>
        <v/>
      </c>
      <c r="AE258" s="119" t="str">
        <f>IFERROR(INDEX(BA!$O$2:$O$961,MATCH($AB258,BA!$P$2:$P$961,0)),"")</f>
        <v/>
      </c>
      <c r="AF258" s="119" t="str">
        <f>IFERROR(INDEX(BA!$N$2:$N$961,MATCH($AB258,BA!$P$2:$P$961,0)),"")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outlineLevel="1">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IF(ROWS(BA!$E$2:E42)&lt;=AB$217,INDEX(BA!$P$2:$P$961,_xlfn.AGGREGATE(15,3,(BA!$E$2:$E$961=Mapping!$AA$219)/(BA!$E$2:$E$961=Mapping!$AA$219)*ROW(BA!$E$2:$E$961)-ROWS(BA!$E$2),ROWS(BA!$E$2:E42))),"")</f>
        <v/>
      </c>
      <c r="AC259" s="119" t="str">
        <f>IFERROR(INDEX(BA!$L$2:$L$961,MATCH($AB259,BA!$P$2:$P$961,0)),"")</f>
        <v/>
      </c>
      <c r="AD259" s="119" t="str">
        <f>IFERROR(INDEX(BA!$M$2:$M$961,MATCH($AB259,BA!$P$2:$P$961,0)),"")</f>
        <v/>
      </c>
      <c r="AE259" s="119" t="str">
        <f>IFERROR(INDEX(BA!$O$2:$O$961,MATCH($AB259,BA!$P$2:$P$961,0)),"")</f>
        <v/>
      </c>
      <c r="AF259" s="119" t="str">
        <f>IFERROR(INDEX(BA!$N$2:$N$961,MATCH($AB259,BA!$P$2:$P$961,0)),"")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outlineLevel="1">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IF(ROWS(BA!$E$2:E43)&lt;=AB$217,INDEX(BA!$P$2:$P$961,_xlfn.AGGREGATE(15,3,(BA!$E$2:$E$961=Mapping!$AA$219)/(BA!$E$2:$E$961=Mapping!$AA$219)*ROW(BA!$E$2:$E$961)-ROWS(BA!$E$2),ROWS(BA!$E$2:E43))),"")</f>
        <v/>
      </c>
      <c r="AC260" s="119" t="str">
        <f>IFERROR(INDEX(BA!$L$2:$L$961,MATCH($AB260,BA!$P$2:$P$961,0)),"")</f>
        <v/>
      </c>
      <c r="AD260" s="119" t="str">
        <f>IFERROR(INDEX(BA!$M$2:$M$961,MATCH($AB260,BA!$P$2:$P$961,0)),"")</f>
        <v/>
      </c>
      <c r="AE260" s="119" t="str">
        <f>IFERROR(INDEX(BA!$O$2:$O$961,MATCH($AB260,BA!$P$2:$P$961,0)),"")</f>
        <v/>
      </c>
      <c r="AF260" s="119" t="str">
        <f>IFERROR(INDEX(BA!$N$2:$N$961,MATCH($AB260,BA!$P$2:$P$961,0)),"")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outlineLevel="1">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IF(ROWS(BA!$E$2:E44)&lt;=AB$217,INDEX(BA!$P$2:$P$961,_xlfn.AGGREGATE(15,3,(BA!$E$2:$E$961=Mapping!$AA$219)/(BA!$E$2:$E$961=Mapping!$AA$219)*ROW(BA!$E$2:$E$961)-ROWS(BA!$E$2),ROWS(BA!$E$2:E44))),"")</f>
        <v/>
      </c>
      <c r="AC261" s="119" t="str">
        <f>IFERROR(INDEX(BA!$L$2:$L$961,MATCH($AB261,BA!$P$2:$P$961,0)),"")</f>
        <v/>
      </c>
      <c r="AD261" s="119" t="str">
        <f>IFERROR(INDEX(BA!$M$2:$M$961,MATCH($AB261,BA!$P$2:$P$961,0)),"")</f>
        <v/>
      </c>
      <c r="AE261" s="119" t="str">
        <f>IFERROR(INDEX(BA!$O$2:$O$961,MATCH($AB261,BA!$P$2:$P$961,0)),"")</f>
        <v/>
      </c>
      <c r="AF261" s="119" t="str">
        <f>IFERROR(INDEX(BA!$N$2:$N$961,MATCH($AB261,BA!$P$2:$P$961,0)),"")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outlineLevel="1">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IF(ROWS(BA!$E$2:E45)&lt;=AB$217,INDEX(BA!$P$2:$P$961,_xlfn.AGGREGATE(15,3,(BA!$E$2:$E$961=Mapping!$AA$219)/(BA!$E$2:$E$961=Mapping!$AA$219)*ROW(BA!$E$2:$E$961)-ROWS(BA!$E$2),ROWS(BA!$E$2:E45))),"")</f>
        <v/>
      </c>
      <c r="AC262" s="119" t="str">
        <f>IFERROR(INDEX(BA!$L$2:$L$961,MATCH($AB262,BA!$P$2:$P$961,0)),"")</f>
        <v/>
      </c>
      <c r="AD262" s="119" t="str">
        <f>IFERROR(INDEX(BA!$M$2:$M$961,MATCH($AB262,BA!$P$2:$P$961,0)),"")</f>
        <v/>
      </c>
      <c r="AE262" s="119" t="str">
        <f>IFERROR(INDEX(BA!$O$2:$O$961,MATCH($AB262,BA!$P$2:$P$961,0)),"")</f>
        <v/>
      </c>
      <c r="AF262" s="119" t="str">
        <f>IFERROR(INDEX(BA!$N$2:$N$961,MATCH($AB262,BA!$P$2:$P$961,0)),"")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outlineLevel="1">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IF(ROWS(BA!$E$2:E46)&lt;=AB$217,INDEX(BA!$P$2:$P$961,_xlfn.AGGREGATE(15,3,(BA!$E$2:$E$961=Mapping!$AA$219)/(BA!$E$2:$E$961=Mapping!$AA$219)*ROW(BA!$E$2:$E$961)-ROWS(BA!$E$2),ROWS(BA!$E$2:E46))),"")</f>
        <v/>
      </c>
      <c r="AC263" s="119" t="str">
        <f>IFERROR(INDEX(BA!$L$2:$L$961,MATCH($AB263,BA!$P$2:$P$961,0)),"")</f>
        <v/>
      </c>
      <c r="AD263" s="119" t="str">
        <f>IFERROR(INDEX(BA!$M$2:$M$961,MATCH($AB263,BA!$P$2:$P$961,0)),"")</f>
        <v/>
      </c>
      <c r="AE263" s="119" t="str">
        <f>IFERROR(INDEX(BA!$O$2:$O$961,MATCH($AB263,BA!$P$2:$P$961,0)),"")</f>
        <v/>
      </c>
      <c r="AF263" s="119" t="str">
        <f>IFERROR(INDEX(BA!$N$2:$N$961,MATCH($AB263,BA!$P$2:$P$961,0)),"")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outlineLevel="1">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IF(ROWS(BA!$E$2:E47)&lt;=AB$217,INDEX(BA!$P$2:$P$961,_xlfn.AGGREGATE(15,3,(BA!$E$2:$E$961=Mapping!$AA$219)/(BA!$E$2:$E$961=Mapping!$AA$219)*ROW(BA!$E$2:$E$961)-ROWS(BA!$E$2),ROWS(BA!$E$2:E47))),"")</f>
        <v/>
      </c>
      <c r="AC264" s="119" t="str">
        <f>IFERROR(INDEX(BA!$L$2:$L$961,MATCH($AB264,BA!$P$2:$P$961,0)),"")</f>
        <v/>
      </c>
      <c r="AD264" s="119" t="str">
        <f>IFERROR(INDEX(BA!$M$2:$M$961,MATCH($AB264,BA!$P$2:$P$961,0)),"")</f>
        <v/>
      </c>
      <c r="AE264" s="119" t="str">
        <f>IFERROR(INDEX(BA!$O$2:$O$961,MATCH($AB264,BA!$P$2:$P$961,0)),"")</f>
        <v/>
      </c>
      <c r="AF264" s="119" t="str">
        <f>IFERROR(INDEX(BA!$N$2:$N$961,MATCH($AB264,BA!$P$2:$P$961,0)),"")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outlineLevel="1">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IF(ROWS(BA!$E$2:E48)&lt;=AB$217,INDEX(BA!$P$2:$P$961,_xlfn.AGGREGATE(15,3,(BA!$E$2:$E$961=Mapping!$AA$219)/(BA!$E$2:$E$961=Mapping!$AA$219)*ROW(BA!$E$2:$E$961)-ROWS(BA!$E$2),ROWS(BA!$E$2:E48))),"")</f>
        <v/>
      </c>
      <c r="AC265" s="119" t="str">
        <f>IFERROR(INDEX(BA!$L$2:$L$961,MATCH($AB265,BA!$P$2:$P$961,0)),"")</f>
        <v/>
      </c>
      <c r="AD265" s="119" t="str">
        <f>IFERROR(INDEX(BA!$M$2:$M$961,MATCH($AB265,BA!$P$2:$P$961,0)),"")</f>
        <v/>
      </c>
      <c r="AE265" s="119" t="str">
        <f>IFERROR(INDEX(BA!$O$2:$O$961,MATCH($AB265,BA!$P$2:$P$961,0)),"")</f>
        <v/>
      </c>
      <c r="AF265" s="119" t="str">
        <f>IFERROR(INDEX(BA!$N$2:$N$961,MATCH($AB265,BA!$P$2:$P$961,0)),"")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outlineLevel="1">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IF(ROWS(BA!$E$2:E49)&lt;=AB$217,INDEX(BA!$P$2:$P$961,_xlfn.AGGREGATE(15,3,(BA!$E$2:$E$961=Mapping!$AA$219)/(BA!$E$2:$E$961=Mapping!$AA$219)*ROW(BA!$E$2:$E$961)-ROWS(BA!$E$2),ROWS(BA!$E$2:E49))),"")</f>
        <v/>
      </c>
      <c r="AC266" s="119" t="str">
        <f>IFERROR(INDEX(BA!$L$2:$L$961,MATCH($AB266,BA!$P$2:$P$961,0)),"")</f>
        <v/>
      </c>
      <c r="AD266" s="119" t="str">
        <f>IFERROR(INDEX(BA!$M$2:$M$961,MATCH($AB266,BA!$P$2:$P$961,0)),"")</f>
        <v/>
      </c>
      <c r="AE266" s="119" t="str">
        <f>IFERROR(INDEX(BA!$O$2:$O$961,MATCH($AB266,BA!$P$2:$P$961,0)),"")</f>
        <v/>
      </c>
      <c r="AF266" s="119" t="str">
        <f>IFERROR(INDEX(BA!$N$2:$N$961,MATCH($AB266,BA!$P$2:$P$961,0)),"")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45">
      <c r="AB269" s="119" t="s">
        <v>149</v>
      </c>
    </row>
    <row r="271" spans="1:66" ht="45">
      <c r="AB271" s="119" t="s">
        <v>150</v>
      </c>
    </row>
    <row r="272" spans="1:66">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1</v>
      </c>
      <c r="AA272" s="119" t="s">
        <v>151</v>
      </c>
      <c r="AB272" s="119">
        <f>COUNTIF(BA!F2:F547,AA274)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c r="A273" s="125" t="s">
        <v>82</v>
      </c>
      <c r="B273" s="132" t="s">
        <v>83</v>
      </c>
      <c r="C273" s="133" t="s">
        <v>84</v>
      </c>
      <c r="D273" s="132" t="s">
        <v>85</v>
      </c>
      <c r="E273" s="133" t="s">
        <v>86</v>
      </c>
      <c r="F273" s="132" t="s">
        <v>87</v>
      </c>
      <c r="G273" s="133" t="s">
        <v>88</v>
      </c>
      <c r="H273" s="132" t="s">
        <v>89</v>
      </c>
      <c r="I273" s="133" t="s">
        <v>90</v>
      </c>
      <c r="J273" s="132" t="s">
        <v>91</v>
      </c>
      <c r="K273" s="133" t="s">
        <v>92</v>
      </c>
      <c r="L273" s="132" t="s">
        <v>93</v>
      </c>
      <c r="M273" s="132" t="s">
        <v>94</v>
      </c>
      <c r="N273" s="133" t="s">
        <v>95</v>
      </c>
      <c r="O273" s="132" t="s">
        <v>96</v>
      </c>
      <c r="P273" s="133" t="s">
        <v>97</v>
      </c>
      <c r="Q273" s="133" t="s">
        <v>98</v>
      </c>
      <c r="R273" s="132" t="s">
        <v>99</v>
      </c>
      <c r="S273" s="133" t="s">
        <v>100</v>
      </c>
      <c r="AA273" s="136" t="s">
        <v>134</v>
      </c>
      <c r="AB273" s="136" t="s">
        <v>101</v>
      </c>
      <c r="AC273" s="134" t="s">
        <v>102</v>
      </c>
      <c r="AD273" s="137" t="s">
        <v>52</v>
      </c>
      <c r="AE273" s="134" t="s">
        <v>50</v>
      </c>
      <c r="AF273" s="134" t="s">
        <v>104</v>
      </c>
      <c r="AG273" s="108" t="s">
        <v>136</v>
      </c>
      <c r="AH273" s="108" t="s">
        <v>106</v>
      </c>
      <c r="AI273" s="108" t="s">
        <v>107</v>
      </c>
      <c r="AJ273" s="108" t="s">
        <v>108</v>
      </c>
      <c r="AK273" s="108" t="s">
        <v>109</v>
      </c>
      <c r="AL273" s="108" t="s">
        <v>110</v>
      </c>
      <c r="AM273" s="108" t="s">
        <v>111</v>
      </c>
      <c r="AN273" s="108" t="s">
        <v>112</v>
      </c>
      <c r="AO273" s="108" t="s">
        <v>113</v>
      </c>
      <c r="AP273" s="104" t="s">
        <v>114</v>
      </c>
      <c r="AQ273" s="104" t="s">
        <v>115</v>
      </c>
      <c r="AR273" s="104" t="s">
        <v>116</v>
      </c>
      <c r="AX273" s="128" t="s">
        <v>117</v>
      </c>
      <c r="AY273" s="105" t="s">
        <v>118</v>
      </c>
      <c r="AZ273" s="106" t="s">
        <v>119</v>
      </c>
      <c r="BA273" s="105" t="s">
        <v>120</v>
      </c>
      <c r="BB273" s="106" t="s">
        <v>121</v>
      </c>
      <c r="BC273" s="105" t="s">
        <v>122</v>
      </c>
      <c r="BD273" s="106" t="s">
        <v>152</v>
      </c>
      <c r="BE273" s="105" t="s">
        <v>124</v>
      </c>
      <c r="BF273" s="106" t="s">
        <v>125</v>
      </c>
      <c r="BG273" s="105" t="s">
        <v>126</v>
      </c>
      <c r="BH273" s="106" t="s">
        <v>127</v>
      </c>
      <c r="BI273" s="105" t="s">
        <v>128</v>
      </c>
      <c r="BJ273" s="106" t="s">
        <v>129</v>
      </c>
      <c r="BK273" s="105" t="s">
        <v>130</v>
      </c>
      <c r="BL273" s="106" t="s">
        <v>131</v>
      </c>
      <c r="BM273" s="105" t="s">
        <v>132</v>
      </c>
      <c r="BN273" s="129" t="s">
        <v>133</v>
      </c>
    </row>
    <row r="274" spans="1:66" ht="22.5">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xml:space="preserve">Number of individuals provided with access to finance  </v>
      </c>
      <c r="AA274" s="113" t="str">
        <f>Background!G4</f>
        <v>Aquaculture</v>
      </c>
      <c r="AB274" s="112" t="str" cm="1">
        <f t="array" ref="AB274">IF(ROWS(BA!$F$4:F4)&lt;=AB$272,INDEX(BA!$P$2:$P$547,_xlfn.AGGREGATE(15,3,(BA!$F$2:$F$547=Mapping!$AA$274)/(BA!$F$2:$F$547=Mapping!$AA$274)*ROW(BA!$F$2:$F$547)-ROWS(BA!$F$2),ROWS(BA!$F$2:F2))),"")</f>
        <v>Amount of GHGs emissions avoided or sequestered</v>
      </c>
      <c r="AC274" s="112" t="str">
        <f>IFERROR(INDEX(BA!$L$2:$L$1001,MATCH($AB274,BA!$P$2:$P$1001,0)),"")</f>
        <v>Climate change mitigation</v>
      </c>
      <c r="AD274" s="112" t="str">
        <f>INDEX(BA!$M$2:$M$1001,MATCH($AB274,BA!$P$2:$P$1001,0))</f>
        <v>13. Climate action</v>
      </c>
      <c r="AE274" s="112" t="str">
        <f>INDEX(BA!$O$2:$O$1001,MATCH($AB274,BA!$P$2:$P$1001,0))</f>
        <v xml:space="preserve">Reduction in GHGs emissions </v>
      </c>
      <c r="AF274" s="112" t="str">
        <f>INDEX(BA!$N$2:$N$1001,MATCH($AB274,BA!$P$2:$P$1001,0))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3.75">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IF(ROWS(BA!$F$4:F5)&lt;=AB$272,INDEX(BA!$P$2:$P$547,_xlfn.AGGREGATE(15,3,(BA!$F$2:$F$547=Mapping!$AA$274)/(BA!$F$2:$F$547=Mapping!$AA$274)*ROW(BA!$F$2:$F$547)-ROWS(BA!$F$2),ROWS(BA!$F$2:F3))),"")</f>
        <v>Total number of jobs</v>
      </c>
      <c r="AC275" s="112" t="str">
        <f>IFERROR(INDEX(BA!$L$2:$L$1001,MATCH($AB275,BA!$P$2:$P$1001,0)),"")</f>
        <v>Employment</v>
      </c>
      <c r="AD275" s="112" t="str">
        <f>INDEX(BA!$M$2:$M$1001,MATCH($AB275,BA!$P$2:$P$1001,0))</f>
        <v>8. Decent work and economic growth</v>
      </c>
      <c r="AE275" s="112" t="str">
        <f>INDEX(BA!$O$2:$O$1001,MATCH($AB275,BA!$P$2:$P$1001,0))</f>
        <v>Increased employment opportunities</v>
      </c>
      <c r="AF275" s="112" t="str">
        <f>INDEX(BA!$N$2:$N$1001,MATCH($AB275,BA!$P$2:$P$1001,0))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3.75">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IF(ROWS(BA!$F$4:F6)&lt;=AB$272,INDEX(BA!$P$2:$P$547,_xlfn.AGGREGATE(15,3,(BA!$F$2:$F$547=Mapping!$AA$274)/(BA!$F$2:$F$547=Mapping!$AA$274)*ROW(BA!$F$2:$F$547)-ROWS(BA!$F$2),ROWS(BA!$F$2:F4))),"")</f>
        <v>Total number of employees earning above local minimum wage</v>
      </c>
      <c r="AC276" s="112" t="str">
        <f>IFERROR(INDEX(BA!$L$2:$L$1001,MATCH($AB276,BA!$P$2:$P$1001,0)),"")</f>
        <v>Employment</v>
      </c>
      <c r="AD276" s="112" t="str">
        <f>INDEX(BA!$M$2:$M$1001,MATCH($AB276,BA!$P$2:$P$1001,0))</f>
        <v>8. Decent work and economic growth</v>
      </c>
      <c r="AE276" s="112" t="str">
        <f>INDEX(BA!$O$2:$O$1001,MATCH($AB276,BA!$P$2:$P$1001,0))</f>
        <v xml:space="preserve">Enhanced opportunities for income generation </v>
      </c>
      <c r="AF276" s="112" t="str">
        <f>INDEX(BA!$N$2:$N$1001,MATCH($AB276,BA!$P$2:$P$1001,0))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3.75">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IF(ROWS(BA!$F$4:F7)&lt;=AB$272,INDEX(BA!$P$2:$P$547,_xlfn.AGGREGATE(15,3,(BA!$F$2:$F$547=Mapping!$AA$274)/(BA!$F$2:$F$547=Mapping!$AA$274)*ROW(BA!$F$2:$F$547)-ROWS(BA!$F$2),ROWS(BA!$F$2:F5))),"")</f>
        <v>Total Number of employees paid living wage</v>
      </c>
      <c r="AC277" s="112" t="str">
        <f>IFERROR(INDEX(BA!$L$2:$L$1001,MATCH($AB277,BA!$P$2:$P$1001,0)),"")</f>
        <v>Employment</v>
      </c>
      <c r="AD277" s="112" t="str">
        <f>INDEX(BA!$M$2:$M$1001,MATCH($AB277,BA!$P$2:$P$1001,0))</f>
        <v>8. Decent work and economic growth</v>
      </c>
      <c r="AE277" s="112" t="str">
        <f>INDEX(BA!$O$2:$O$1001,MATCH($AB277,BA!$P$2:$P$1001,0))</f>
        <v xml:space="preserve">Enhanced opportunities for income generation </v>
      </c>
      <c r="AF277" s="112" t="str">
        <f>INDEX(BA!$N$2:$N$1001,MATCH($AB277,BA!$P$2:$P$1001,0))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2.5">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IF(ROWS(BA!$F$4:F8)&lt;=AB$272,INDEX(BA!$P$2:$P$547,_xlfn.AGGREGATE(15,3,(BA!$F$2:$F$547=Mapping!$AA$274)/(BA!$F$2:$F$547=Mapping!$AA$274)*ROW(BA!$F$2:$F$547)-ROWS(BA!$F$2),ROWS(BA!$F$2:F6))),"")</f>
        <v>Average household savings i.e., decrease in expenditure on basic service such cooking, lighting, drinking</v>
      </c>
      <c r="AC278" s="112" t="str">
        <f>IFERROR(INDEX(BA!$L$2:$L$1001,MATCH($AB278,BA!$P$2:$P$1001,0)),"")</f>
        <v>Livelihood</v>
      </c>
      <c r="AD278" s="112" t="str">
        <f>INDEX(BA!$M$2:$M$1001,MATCH($AB278,BA!$P$2:$P$1001,0))</f>
        <v>1. No poverty</v>
      </c>
      <c r="AE278" s="112" t="str">
        <f>INDEX(BA!$O$2:$O$1001,MATCH($AB278,BA!$P$2:$P$1001,0))</f>
        <v xml:space="preserve">Financial savings </v>
      </c>
      <c r="AF278" s="112" t="str">
        <f>INDEX(BA!$N$2:$N$1001,MATCH($AB278,BA!$P$2:$P$1001,0))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2.5">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IF(ROWS(BA!$F$4:F9)&lt;=AB$272,INDEX(BA!$P$2:$P$547,_xlfn.AGGREGATE(15,3,(BA!$F$2:$F$547=Mapping!$AA$274)/(BA!$F$2:$F$547=Mapping!$AA$274)*ROW(BA!$F$2:$F$547)-ROWS(BA!$F$2),ROWS(BA!$F$2:F7))),"")</f>
        <v xml:space="preserve">Gender wage equity </v>
      </c>
      <c r="AC279" s="112" t="str">
        <f>IFERROR(INDEX(BA!$L$2:$L$1001,MATCH($AB279,BA!$P$2:$P$1001,0)),"")</f>
        <v>Gender</v>
      </c>
      <c r="AD279" s="112" t="str">
        <f>INDEX(BA!$M$2:$M$1001,MATCH($AB279,BA!$P$2:$P$1001,0))</f>
        <v xml:space="preserve">5. Gender equality </v>
      </c>
      <c r="AE279" s="112" t="str">
        <f>INDEX(BA!$O$2:$O$1001,MATCH($AB279,BA!$P$2:$P$1001,0))</f>
        <v xml:space="preserve">Women empowerment and gender equality </v>
      </c>
      <c r="AF279" s="112" t="str">
        <f>INDEX(BA!$N$2:$N$1001,MATCH($AB279,BA!$P$2:$P$1001,0))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33.75">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IF(ROWS(BA!$F$4:F10)&lt;=AB$272,INDEX(BA!$P$2:$P$547,_xlfn.AGGREGATE(15,3,(BA!$F$2:$F$547=Mapping!$AA$274)/(BA!$F$2:$F$547=Mapping!$AA$274)*ROW(BA!$F$2:$F$547)-ROWS(BA!$F$2),ROWS(BA!$F$2:F8))),"")</f>
        <v>Number of women serving in managerial/ leadership /ownership role</v>
      </c>
      <c r="AC280" s="112" t="str">
        <f>IFERROR(INDEX(BA!$L$2:$L$1001,MATCH($AB280,BA!$P$2:$P$1001,0)),"")</f>
        <v>Gender</v>
      </c>
      <c r="AD280" s="112" t="str">
        <f>INDEX(BA!$M$2:$M$1001,MATCH($AB280,BA!$P$2:$P$1001,0))</f>
        <v xml:space="preserve">5. Gender equality </v>
      </c>
      <c r="AE280" s="112" t="str">
        <f>INDEX(BA!$O$2:$O$1001,MATCH($AB280,BA!$P$2:$P$1001,0))</f>
        <v xml:space="preserve">Women empowerment and gender equality </v>
      </c>
      <c r="AF280" s="112" t="str">
        <f>INDEX(BA!$N$2:$N$1001,MATCH($AB280,BA!$P$2:$P$1001,0))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3.75">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IF(ROWS(BA!$F$4:F11)&lt;=AB$272,INDEX(BA!$P$2:$P$547,_xlfn.AGGREGATE(15,3,(BA!$F$2:$F$547=Mapping!$AA$274)/(BA!$F$2:$F$547=Mapping!$AA$274)*ROW(BA!$F$2:$F$547)-ROWS(BA!$F$2),ROWS(BA!$F$2:F9))),"")</f>
        <v>Number of employees provided skill development training</v>
      </c>
      <c r="AC281" s="112" t="str">
        <f>IFERROR(INDEX(BA!$L$2:$L$1001,MATCH($AB281,BA!$P$2:$P$1001,0)),"")</f>
        <v>Capacity building</v>
      </c>
      <c r="AD281" s="112" t="str">
        <f>INDEX(BA!$M$2:$M$1001,MATCH($AB281,BA!$P$2:$P$1001,0))</f>
        <v>4. Quality education</v>
      </c>
      <c r="AE281" s="112" t="str">
        <f>INDEX(BA!$O$2:$O$1001,MATCH($AB281,BA!$P$2:$P$1001,0))</f>
        <v xml:space="preserve">Skill development </v>
      </c>
      <c r="AF281" s="112" t="str">
        <f>INDEX(BA!$N$2:$N$1001,MATCH($AB281,BA!$P$2:$P$1001,0))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67.5">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IF(ROWS(BA!$F$4:F12)&lt;=AB$272,INDEX(BA!$P$2:$P$547,_xlfn.AGGREGATE(15,3,(BA!$F$2:$F$547=Mapping!$AA$274)/(BA!$F$2:$F$547=Mapping!$AA$274)*ROW(BA!$F$2:$F$547)-ROWS(BA!$F$2),ROWS(BA!$F$2:F10))),"")</f>
        <v>Number of farmers reporting reduced crop or livestock losses as a result of improved technologies or practices</v>
      </c>
      <c r="AC282" s="112" t="str">
        <f>IFERROR(INDEX(BA!$L$2:$L$1001,MATCH($AB282,BA!$P$2:$P$1001,0)),"")</f>
        <v>Food security</v>
      </c>
      <c r="AD282" s="112" t="str">
        <f>INDEX(BA!$M$2:$M$1001,MATCH($AB282,BA!$P$2:$P$1001,0))</f>
        <v>2. Zero hunger</v>
      </c>
      <c r="AE282" s="112" t="str">
        <f>INDEX(BA!$O$2:$O$1001,MATCH($AB282,BA!$P$2:$P$1001,0))</f>
        <v xml:space="preserve">Increased productivity </v>
      </c>
      <c r="AF282" s="112" t="str">
        <f>INDEX(BA!$N$2:$N$1001,MATCH($AB282,BA!$P$2:$P$1001,0))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67.5">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IF(ROWS(BA!$F$4:F13)&lt;=AB$272,INDEX(BA!$P$2:$P$547,_xlfn.AGGREGATE(15,3,(BA!$F$2:$F$547=Mapping!$AA$274)/(BA!$F$2:$F$547=Mapping!$AA$274)*ROW(BA!$F$2:$F$547)-ROWS(BA!$F$2),ROWS(BA!$F$2:F11))),"")</f>
        <v>Number of farmers adopted practices promoted by the project</v>
      </c>
      <c r="AC283" s="112" t="str">
        <f>IFERROR(INDEX(BA!$L$2:$L$1001,MATCH($AB283,BA!$P$2:$P$1001,0)),"")</f>
        <v>Natural resource and Sustainable Forest Management</v>
      </c>
      <c r="AD283" s="112" t="str">
        <f>INDEX(BA!$M$2:$M$1001,MATCH($AB283,BA!$P$2:$P$1001,0))</f>
        <v>2. Zero hunger</v>
      </c>
      <c r="AE283" s="112" t="str">
        <f>INDEX(BA!$O$2:$O$1001,MATCH($AB283,BA!$P$2:$P$1001,0))</f>
        <v xml:space="preserve">Increased productivity </v>
      </c>
      <c r="AF283" s="112" t="str">
        <f>INDEX(BA!$N$2:$N$1001,MATCH($AB283,BA!$P$2:$P$1001,0))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3.75">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IF(ROWS(BA!$F$4:F14)&lt;=AB$272,INDEX(BA!$P$2:$P$547,_xlfn.AGGREGATE(15,3,(BA!$F$2:$F$547=Mapping!$AA$274)/(BA!$F$2:$F$547=Mapping!$AA$274)*ROW(BA!$F$2:$F$547)-ROWS(BA!$F$2),ROWS(BA!$F$2:F12))),"")</f>
        <v xml:space="preserve">Direct in-field labor created </v>
      </c>
      <c r="AC284" s="112" t="str">
        <f>IFERROR(INDEX(BA!$L$2:$L$1001,MATCH($AB284,BA!$P$2:$P$1001,0)),"")</f>
        <v>Employment</v>
      </c>
      <c r="AD284" s="112" t="str">
        <f>INDEX(BA!$M$2:$M$1001,MATCH($AB284,BA!$P$2:$P$1001,0))</f>
        <v>8. Decent work and economic growth</v>
      </c>
      <c r="AE284" s="112" t="str">
        <f>INDEX(BA!$O$2:$O$1001,MATCH($AB284,BA!$P$2:$P$1001,0))</f>
        <v>Increased employment opportunities</v>
      </c>
      <c r="AF284" s="112" t="str">
        <f>INDEX(BA!$N$2:$N$1001,MATCH($AB284,BA!$P$2:$P$1001,0))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2.5">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IF(ROWS(BA!$F$4:F15)&lt;=AB$272,INDEX(BA!$P$2:$P$547,_xlfn.AGGREGATE(15,3,(BA!$F$2:$F$547=Mapping!$AA$274)/(BA!$F$2:$F$547=Mapping!$AA$274)*ROW(BA!$F$2:$F$547)-ROWS(BA!$F$2),ROWS(BA!$F$2:F13))),"")</f>
        <v>Economic value generated locally via employment</v>
      </c>
      <c r="AC285" s="112" t="str">
        <f>IFERROR(INDEX(BA!$L$2:$L$1001,MATCH($AB285,BA!$P$2:$P$1001,0)),"")</f>
        <v>Employment</v>
      </c>
      <c r="AD285" s="112" t="str">
        <f>INDEX(BA!$M$2:$M$1001,MATCH($AB285,BA!$P$2:$P$1001,0))</f>
        <v>8. Decent work and economic growth</v>
      </c>
      <c r="AE285" s="112" t="str">
        <f>INDEX(BA!$O$2:$O$1001,MATCH($AB285,BA!$P$2:$P$1001,0))</f>
        <v>Increased employment opportunities</v>
      </c>
      <c r="AF285" s="112" t="str">
        <f>INDEX(BA!$N$2:$N$1001,MATCH($AB285,BA!$P$2:$P$1001,0))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7.5">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IF(ROWS(BA!$F$4:F16)&lt;=AB$272,INDEX(BA!$P$2:$P$547,_xlfn.AGGREGATE(15,3,(BA!$F$2:$F$547=Mapping!$AA$274)/(BA!$F$2:$F$547=Mapping!$AA$274)*ROW(BA!$F$2:$F$547)-ROWS(BA!$F$2),ROWS(BA!$F$2:F14))),"")</f>
        <v>Annual growth in household income from agricultural activity</v>
      </c>
      <c r="AC286" s="112" t="str">
        <f>IFERROR(INDEX(BA!$L$2:$L$1001,MATCH($AB286,BA!$P$2:$P$1001,0)),"")</f>
        <v>Livelihood</v>
      </c>
      <c r="AD286" s="112" t="str">
        <f>INDEX(BA!$M$2:$M$1001,MATCH($AB286,BA!$P$2:$P$1001,0))</f>
        <v>2. Zero hunger</v>
      </c>
      <c r="AE286" s="112" t="str">
        <f>INDEX(BA!$O$2:$O$1001,MATCH($AB286,BA!$P$2:$P$1001,0))</f>
        <v xml:space="preserve">Enhanced opportunities for income generation </v>
      </c>
      <c r="AF286" s="112" t="str">
        <f>INDEX(BA!$N$2:$N$1001,MATCH($AB286,BA!$P$2:$P$1001,0))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67.5">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IF(ROWS(BA!$F$4:F17)&lt;=AB$272,INDEX(BA!$P$2:$P$547,_xlfn.AGGREGATE(15,3,(BA!$F$2:$F$547=Mapping!$AA$274)/(BA!$F$2:$F$547=Mapping!$AA$274)*ROW(BA!$F$2:$F$547)-ROWS(BA!$F$2),ROWS(BA!$F$2:F15))),"")</f>
        <v>Number of training hours of awareness/outreach events and training aiming to promote Climate Smart Agricultural practices, disaggregated per gender</v>
      </c>
      <c r="AC287" s="112" t="str">
        <f>IFERROR(INDEX(BA!$L$2:$L$1001,MATCH($AB287,BA!$P$2:$P$1001,0)),"")</f>
        <v>Capacity building</v>
      </c>
      <c r="AD287" s="112" t="str">
        <f>INDEX(BA!$M$2:$M$1001,MATCH($AB287,BA!$P$2:$P$1001,0))</f>
        <v>2. Zero hunger</v>
      </c>
      <c r="AE287" s="112" t="str">
        <f>INDEX(BA!$O$2:$O$1001,MATCH($AB287,BA!$P$2:$P$1001,0))</f>
        <v>Capacity building</v>
      </c>
      <c r="AF287" s="112" t="str">
        <f>INDEX(BA!$N$2:$N$1001,MATCH($AB287,BA!$P$2:$P$1001,0))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33.75">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IF(ROWS(BA!$F$4:F18)&lt;=AB$272,INDEX(BA!$P$2:$P$547,_xlfn.AGGREGATE(15,3,(BA!$F$2:$F$547=Mapping!$AA$274)/(BA!$F$2:$F$547=Mapping!$AA$274)*ROW(BA!$F$2:$F$547)-ROWS(BA!$F$2),ROWS(BA!$F$2:F16))),"")</f>
        <v>1.1.1 Proportion of the population living below the international poverty line by sex, age, employment status and geographic location (urban/rural)</v>
      </c>
      <c r="AC288" s="112" t="str">
        <f>IFERROR(INDEX(BA!$L$2:$L$1001,MATCH($AB288,BA!$P$2:$P$1001,0)),"")</f>
        <v>Access to basic services</v>
      </c>
      <c r="AD288" s="112" t="str">
        <f>INDEX(BA!$M$2:$M$1001,MATCH($AB288,BA!$P$2:$P$1001,0))</f>
        <v>1. No poverty</v>
      </c>
      <c r="AE288" s="112" t="str">
        <f>INDEX(BA!$O$2:$O$1001,MATCH($AB288,BA!$P$2:$P$1001,0))</f>
        <v>Eradicate poverty</v>
      </c>
      <c r="AF288" s="112" t="str">
        <f>INDEX(BA!$N$2:$N$1001,MATCH($AB288,BA!$P$2:$P$1001,0))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33.75">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IF(ROWS(BA!$F$4:F19)&lt;=AB$272,INDEX(BA!$P$2:$P$547,_xlfn.AGGREGATE(15,3,(BA!$F$2:$F$547=Mapping!$AA$274)/(BA!$F$2:$F$547=Mapping!$AA$274)*ROW(BA!$F$2:$F$547)-ROWS(BA!$F$2),ROWS(BA!$F$2:F17))),"")</f>
        <v>1.2.1 Proportion of population living below the national poverty line, by sex and age</v>
      </c>
      <c r="AC289" s="112" t="str">
        <f>IFERROR(INDEX(BA!$L$2:$L$1001,MATCH($AB289,BA!$P$2:$P$1001,0)),"")</f>
        <v>Access to basic services</v>
      </c>
      <c r="AD289" s="112" t="str">
        <f>INDEX(BA!$M$2:$M$1001,MATCH($AB289,BA!$P$2:$P$1001,0))</f>
        <v>1. No poverty</v>
      </c>
      <c r="AE289" s="112" t="str">
        <f>INDEX(BA!$O$2:$O$1001,MATCH($AB289,BA!$P$2:$P$1001,0))</f>
        <v>Eradicate poverty</v>
      </c>
      <c r="AF289" s="112" t="str">
        <f>INDEX(BA!$N$2:$N$1001,MATCH($AB289,BA!$P$2:$P$1001,0))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33.75">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IF(ROWS(BA!$F$4:F20)&lt;=AB$272,INDEX(BA!$P$2:$P$547,_xlfn.AGGREGATE(15,3,(BA!$F$2:$F$547=Mapping!$AA$274)/(BA!$F$2:$F$547=Mapping!$AA$274)*ROW(BA!$F$2:$F$547)-ROWS(BA!$F$2),ROWS(BA!$F$2:F18))),"")</f>
        <v>1.2.2 Proportion of men, women and children of all ages living in poverty in all its dimensions according to national definitions</v>
      </c>
      <c r="AC290" s="112" t="str">
        <f>IFERROR(INDEX(BA!$L$2:$L$1001,MATCH($AB290,BA!$P$2:$P$1001,0)),"")</f>
        <v>Access to basic services</v>
      </c>
      <c r="AD290" s="112" t="str">
        <f>INDEX(BA!$M$2:$M$1001,MATCH($AB290,BA!$P$2:$P$1001,0))</f>
        <v>1. No poverty</v>
      </c>
      <c r="AE290" s="112" t="str">
        <f>INDEX(BA!$O$2:$O$1001,MATCH($AB290,BA!$P$2:$P$1001,0))</f>
        <v>Eradicate poverty</v>
      </c>
      <c r="AF290" s="112" t="str">
        <f>INDEX(BA!$N$2:$N$1001,MATCH($AB290,BA!$P$2:$P$1001,0))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7.5">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IF(ROWS(BA!$F$4:F21)&lt;=AB$272,INDEX(BA!$P$2:$P$547,_xlfn.AGGREGATE(15,3,(BA!$F$2:$F$547=Mapping!$AA$274)/(BA!$F$2:$F$547=Mapping!$AA$274)*ROW(BA!$F$2:$F$547)-ROWS(BA!$F$2),ROWS(BA!$F$2:F19))),"")</f>
        <v>2.3.2 Average income of small-scale food producers, by sex and indigenous status</v>
      </c>
      <c r="AC291" s="112" t="str">
        <f>IFERROR(INDEX(BA!$L$2:$L$1001,MATCH($AB291,BA!$P$2:$P$1001,0)),"")</f>
        <v>Livelihood</v>
      </c>
      <c r="AD291" s="112" t="str">
        <f>INDEX(BA!$M$2:$M$1001,MATCH($AB291,BA!$P$2:$P$1001,0))</f>
        <v>2. Zero hunger</v>
      </c>
      <c r="AE291" s="112" t="str">
        <f>INDEX(BA!$O$2:$O$1001,MATCH($AB291,BA!$P$2:$P$1001,0))</f>
        <v xml:space="preserve">Enhanced opportunities for income generation </v>
      </c>
      <c r="AF291" s="112" t="str">
        <f>INDEX(BA!$N$2:$N$1001,MATCH($AB291,BA!$P$2:$P$1001,0))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33.75">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IF(ROWS(BA!$F$4:F22)&lt;=AB$272,INDEX(BA!$P$2:$P$547,_xlfn.AGGREGATE(15,3,(BA!$F$2:$F$547=Mapping!$AA$274)/(BA!$F$2:$F$547=Mapping!$AA$274)*ROW(BA!$F$2:$F$547)-ROWS(BA!$F$2),ROWS(BA!$F$2:F20))),"")</f>
        <v>5.5.2 Proportion of women in managerial positions</v>
      </c>
      <c r="AC292" s="112" t="str">
        <f>IFERROR(INDEX(BA!$L$2:$L$1001,MATCH($AB292,BA!$P$2:$P$1001,0)),"")</f>
        <v>Gender</v>
      </c>
      <c r="AD292" s="112" t="str">
        <f>INDEX(BA!$M$2:$M$1001,MATCH($AB292,BA!$P$2:$P$1001,0))</f>
        <v xml:space="preserve">5. Gender equality </v>
      </c>
      <c r="AE292" s="112" t="str">
        <f>INDEX(BA!$O$2:$O$1001,MATCH($AB292,BA!$P$2:$P$1001,0))</f>
        <v xml:space="preserve">Women empowerment and gender equality </v>
      </c>
      <c r="AF292" s="112" t="str">
        <f>INDEX(BA!$N$2:$N$1001,MATCH($AB292,BA!$P$2:$P$1001,0))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3.75">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IF(ROWS(BA!$F$4:F23)&lt;=AB$272,INDEX(BA!$P$2:$P$547,_xlfn.AGGREGATE(15,3,(BA!$F$2:$F$547=Mapping!$AA$274)/(BA!$F$2:$F$547=Mapping!$AA$274)*ROW(BA!$F$2:$F$547)-ROWS(BA!$F$2),ROWS(BA!$F$2:F21))),"")</f>
        <v>8.5.1 Average hourly earnings of employees, by sex, age, occupation and persons with disabilities</v>
      </c>
      <c r="AC293" s="119" t="str">
        <f>IFERROR(INDEX(BA!$L$2:$L$1001,MATCH($AB293,BA!$P$2:$P$1001,0)),"")</f>
        <v>Employment</v>
      </c>
      <c r="AD293" s="119" t="str">
        <f>INDEX(BA!$M$2:$M$1001,MATCH($AB293,BA!$P$2:$P$1001,0))</f>
        <v>8. Decent work and economic growth</v>
      </c>
      <c r="AE293" s="119" t="str">
        <f>INDEX(BA!$O$2:$O$1001,MATCH($AB293,BA!$P$2:$P$1001,0))</f>
        <v>Increased employment opportunities</v>
      </c>
      <c r="AF293" s="119" t="str">
        <f>INDEX(BA!$N$2:$N$1001,MATCH($AB293,BA!$P$2:$P$1001,0))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33.75">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IF(ROWS(BA!$F$4:F24)&lt;=AB$272,INDEX(BA!$P$2:$P$547,_xlfn.AGGREGATE(15,3,(BA!$F$2:$F$547=Mapping!$AA$274)/(BA!$F$2:$F$547=Mapping!$AA$274)*ROW(BA!$F$2:$F$547)-ROWS(BA!$F$2),ROWS(BA!$F$2:F22))),"")</f>
        <v>10.1.1 Growth rates of household expenditure or income per capita among the bottom 40 per cent of the population and the total population</v>
      </c>
      <c r="AC294" s="119" t="str">
        <f>IFERROR(INDEX(BA!$L$2:$L$1001,MATCH($AB294,BA!$P$2:$P$1001,0)),"")</f>
        <v>Livelihood</v>
      </c>
      <c r="AD294" s="119" t="str">
        <f>INDEX(BA!$M$2:$M$1001,MATCH($AB294,BA!$P$2:$P$1001,0))</f>
        <v>10. Reduced inequalities</v>
      </c>
      <c r="AE294" s="119">
        <f>INDEX(BA!$O$2:$O$1001,MATCH($AB294,BA!$P$2:$P$1001,0))</f>
        <v>0</v>
      </c>
      <c r="AF294" s="119" t="str">
        <f>INDEX(BA!$N$2:$N$1001,MATCH($AB294,BA!$P$2:$P$1001,0))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IF(ROWS(BA!$F$4:F25)&lt;=AB$272,INDEX(BA!$P$2:$P$547,_xlfn.AGGREGATE(15,3,(BA!$F$2:$F$547=Mapping!$AA$274)/(BA!$F$2:$F$547=Mapping!$AA$274)*ROW(BA!$F$2:$F$547)-ROWS(BA!$F$2),ROWS(BA!$F$2:F23))),"")</f>
        <v>% increase in income of farm owners</v>
      </c>
      <c r="AC295" s="119" t="str">
        <f>IFERROR(INDEX(BA!$L$2:$L$1001,MATCH($AB295,BA!$P$2:$P$1001,0)),"")</f>
        <v>Livelihood</v>
      </c>
      <c r="AD295" s="119" t="str">
        <f>INDEX(BA!$M$2:$M$1001,MATCH($AB295,BA!$P$2:$P$1001,0))</f>
        <v>14. Life below water</v>
      </c>
      <c r="AE295" s="119" t="str">
        <f>INDEX(BA!$O$2:$O$1001,MATCH($AB295,BA!$P$2:$P$1001,0))</f>
        <v xml:space="preserve">Enhanced opportunities for income generation </v>
      </c>
      <c r="AF295" s="119" t="str">
        <f>INDEX(BA!$N$2:$N$1001,MATCH($AB295,BA!$P$2:$P$1001,0))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IF(ROWS(BA!$F$4:F26)&lt;=AB$272,INDEX(BA!$P$2:$P$547,_xlfn.AGGREGATE(15,3,(BA!$F$2:$F$547=Mapping!$AA$274)/(BA!$F$2:$F$547=Mapping!$AA$274)*ROW(BA!$F$2:$F$547)-ROWS(BA!$F$2),ROWS(BA!$F$2:F24))),"")</f>
        <v>14.4.1 Proportion of fish stocks within biologically sustainable levels</v>
      </c>
      <c r="AC296" s="119" t="str">
        <f>IFERROR(INDEX(BA!$L$2:$L$1001,MATCH($AB296,BA!$P$2:$P$1001,0)),"")</f>
        <v>Natural resource and Sustainable Forest Management</v>
      </c>
      <c r="AD296" s="119" t="str">
        <f>INDEX(BA!$M$2:$M$1001,MATCH($AB296,BA!$P$2:$P$1001,0))</f>
        <v>14. Life below water</v>
      </c>
      <c r="AE296" s="119" t="str">
        <f>INDEX(BA!$O$2:$O$1001,MATCH($AB296,BA!$P$2:$P$1001,0))</f>
        <v xml:space="preserve">Increased productivity </v>
      </c>
      <c r="AF296" s="119" t="str">
        <f>INDEX(BA!$N$2:$N$1001,MATCH($AB296,BA!$P$2:$P$1001,0))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IF(ROWS(BA!$F$4:F27)&lt;=AB$272,INDEX(BA!$P$2:$P$547,_xlfn.AGGREGATE(15,3,(BA!$F$2:$F$547=Mapping!$AA$274)/(BA!$F$2:$F$547=Mapping!$AA$274)*ROW(BA!$F$2:$F$547)-ROWS(BA!$F$2),ROWS(BA!$F$2:F25))),"")</f>
        <v xml:space="preserve">Number of individuals provided with access to finance  </v>
      </c>
      <c r="AC297" s="119" t="str">
        <f>IFERROR(INDEX(BA!$L$2:$L$1001,MATCH($AB297,BA!$P$2:$P$1001,0)),"")</f>
        <v>Other</v>
      </c>
      <c r="AD297" s="119" t="str">
        <f>INDEX(BA!$M$2:$M$1001,MATCH($AB297,BA!$P$2:$P$1001,0))</f>
        <v>8. Decent work and economic growth</v>
      </c>
      <c r="AE297" s="119" t="str">
        <f>INDEX(BA!$O$2:$O$1001,MATCH($AB297,BA!$P$2:$P$1001,0))</f>
        <v>Improved access to finance</v>
      </c>
      <c r="AF297" s="119" t="str">
        <f>INDEX(BA!$N$2:$N$1001,MATCH($AB297,BA!$P$2:$P$1001,0))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IF(ROWS(BA!$F$4:F28)&lt;=AB$272,INDEX(BA!$P$2:$P$547,_xlfn.AGGREGATE(15,3,(BA!$F$2:$F$547=Mapping!$AA$274)/(BA!$F$2:$F$547=Mapping!$AA$274)*ROW(BA!$F$2:$F$547)-ROWS(BA!$F$2),ROWS(BA!$F$2:F26))),"")</f>
        <v/>
      </c>
      <c r="AC298" s="119" t="str">
        <f>IFERROR(INDEX(BA!$L$2:$L$1001,MATCH($AB298,BA!$P$2:$P$1001,0)),"")</f>
        <v/>
      </c>
      <c r="AD298" s="119" t="e">
        <f>INDEX(BA!$M$2:$M$1001,MATCH($AB298,BA!$P$2:$P$1001,0))</f>
        <v>#N/A</v>
      </c>
      <c r="AE298" s="119" t="e">
        <f>INDEX(BA!$O$2:$O$1001,MATCH($AB298,BA!$P$2:$P$1001,0))</f>
        <v>#N/A</v>
      </c>
      <c r="AF298" s="119" t="e">
        <f>INDEX(BA!$N$2:$N$1001,MATCH($AB298,BA!$P$2:$P$1001,0))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IF(ROWS(BA!$F$4:F29)&lt;=AB$272,INDEX(BA!$P$2:$P$547,_xlfn.AGGREGATE(15,3,(BA!$F$2:$F$547=Mapping!$AA$274)/(BA!$F$2:$F$547=Mapping!$AA$274)*ROW(BA!$F$2:$F$547)-ROWS(BA!$F$2),ROWS(BA!$F$2:F27))),"")</f>
        <v/>
      </c>
      <c r="AC299" s="119" t="str">
        <f>IFERROR(INDEX(BA!$L$2:$L$1001,MATCH($AB299,BA!$P$2:$P$1001,0)),"")</f>
        <v/>
      </c>
      <c r="AD299" s="119" t="e">
        <f>INDEX(BA!$M$2:$M$1001,MATCH($AB299,BA!$P$2:$P$1001,0))</f>
        <v>#N/A</v>
      </c>
      <c r="AE299" s="119" t="e">
        <f>INDEX(BA!$O$2:$O$1001,MATCH($AB299,BA!$P$2:$P$1001,0))</f>
        <v>#N/A</v>
      </c>
      <c r="AF299" s="119" t="e">
        <f>INDEX(BA!$N$2:$N$1001,MATCH($AB299,BA!$P$2:$P$1001,0))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IF(ROWS(BA!$F$4:F30)&lt;=AB$272,INDEX(BA!$P$2:$P$547,_xlfn.AGGREGATE(15,3,(BA!$F$2:$F$547=Mapping!$AA$274)/(BA!$F$2:$F$547=Mapping!$AA$274)*ROW(BA!$F$2:$F$547)-ROWS(BA!$F$2),ROWS(BA!$F$2:F28))),"")</f>
        <v/>
      </c>
      <c r="AC300" s="119" t="str">
        <f>IFERROR(INDEX(BA!$L$2:$L$1001,MATCH($AB300,BA!$P$2:$P$1001,0)),"")</f>
        <v/>
      </c>
      <c r="AD300" s="119" t="e">
        <f>INDEX(BA!$M$2:$M$1001,MATCH($AB300,BA!$P$2:$P$1001,0))</f>
        <v>#N/A</v>
      </c>
      <c r="AE300" s="119" t="e">
        <f>INDEX(BA!$O$2:$O$1001,MATCH($AB300,BA!$P$2:$P$1001,0))</f>
        <v>#N/A</v>
      </c>
      <c r="AF300" s="119" t="e">
        <f>INDEX(BA!$N$2:$N$1001,MATCH($AB300,BA!$P$2:$P$1001,0))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IF(ROWS(BA!$F$4:F31)&lt;=AB$272,INDEX(BA!$P$2:$P$547,_xlfn.AGGREGATE(15,3,(BA!$F$2:$F$547=Mapping!$AA$274)/(BA!$F$2:$F$547=Mapping!$AA$274)*ROW(BA!$F$2:$F$547)-ROWS(BA!$F$2),ROWS(BA!$F$2:F29))),"")</f>
        <v/>
      </c>
      <c r="AC301" s="119" t="str">
        <f>IFERROR(INDEX(BA!$L$2:$L$1001,MATCH($AB301,BA!$P$2:$P$1001,0)),"")</f>
        <v/>
      </c>
      <c r="AD301" s="119" t="e">
        <f>INDEX(BA!$M$2:$M$1001,MATCH($AB301,BA!$P$2:$P$1001,0))</f>
        <v>#N/A</v>
      </c>
      <c r="AE301" s="119" t="e">
        <f>INDEX(BA!$O$2:$O$1001,MATCH($AB301,BA!$P$2:$P$1001,0))</f>
        <v>#N/A</v>
      </c>
      <c r="AF301" s="119" t="e">
        <f>INDEX(BA!$N$2:$N$1001,MATCH($AB301,BA!$P$2:$P$1001,0))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IF(ROWS(BA!$F$4:F32)&lt;=AB$272,INDEX(BA!$P$2:$P$547,_xlfn.AGGREGATE(15,3,(BA!$F$2:$F$547=Mapping!$AA$274)/(BA!$F$2:$F$547=Mapping!$AA$274)*ROW(BA!$F$2:$F$547)-ROWS(BA!$F$2),ROWS(BA!$F$2:F30))),"")</f>
        <v/>
      </c>
      <c r="AC302" s="119" t="str">
        <f>IFERROR(INDEX(BA!$L$2:$L$1001,MATCH($AB302,BA!$P$2:$P$1001,0)),"")</f>
        <v/>
      </c>
      <c r="AD302" s="119" t="e">
        <f>INDEX(BA!$M$2:$M$1001,MATCH($AB302,BA!$P$2:$P$1001,0))</f>
        <v>#N/A</v>
      </c>
      <c r="AE302" s="119" t="e">
        <f>INDEX(BA!$O$2:$O$1001,MATCH($AB302,BA!$P$2:$P$1001,0))</f>
        <v>#N/A</v>
      </c>
      <c r="AF302" s="119" t="e">
        <f>INDEX(BA!$N$2:$N$1001,MATCH($AB302,BA!$P$2:$P$1001,0))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IF(ROWS(BA!$F$4:F33)&lt;=AB$272,INDEX(BA!$P$2:$P$547,_xlfn.AGGREGATE(15,3,(BA!$F$2:$F$547=Mapping!$AA$274)/(BA!$F$2:$F$547=Mapping!$AA$274)*ROW(BA!$F$2:$F$547)-ROWS(BA!$F$2),ROWS(BA!$F$2:F31))),"")</f>
        <v/>
      </c>
      <c r="AC303" s="119" t="str">
        <f>IFERROR(INDEX(BA!$L$2:$L$1001,MATCH($AB303,BA!$P$2:$P$1001,0)),"")</f>
        <v/>
      </c>
      <c r="AD303" s="119" t="e">
        <f>INDEX(BA!$M$2:$M$1001,MATCH($AB303,BA!$P$2:$P$1001,0))</f>
        <v>#N/A</v>
      </c>
      <c r="AE303" s="119" t="e">
        <f>INDEX(BA!$O$2:$O$1001,MATCH($AB303,BA!$P$2:$P$1001,0))</f>
        <v>#N/A</v>
      </c>
      <c r="AF303" s="119" t="e">
        <f>INDEX(BA!$N$2:$N$1001,MATCH($AB303,BA!$P$2:$P$1001,0))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IF(ROWS(BA!$F$4:F34)&lt;=AB$272,INDEX(BA!$P$2:$P$547,_xlfn.AGGREGATE(15,3,(BA!$F$2:$F$547=Mapping!$AA$274)/(BA!$F$2:$F$547=Mapping!$AA$274)*ROW(BA!$F$2:$F$547)-ROWS(BA!$F$2),ROWS(BA!$F$2:F32))),"")</f>
        <v/>
      </c>
      <c r="AC304" s="119" t="str">
        <f>IFERROR(INDEX(BA!$L$2:$L$1001,MATCH($AB304,BA!$P$2:$P$1001,0)),"")</f>
        <v/>
      </c>
      <c r="AD304" s="119" t="e">
        <f>INDEX(BA!$M$2:$M$1001,MATCH($AB304,BA!$P$2:$P$1001,0))</f>
        <v>#N/A</v>
      </c>
      <c r="AE304" s="119" t="e">
        <f>INDEX(BA!$O$2:$O$1001,MATCH($AB304,BA!$P$2:$P$1001,0))</f>
        <v>#N/A</v>
      </c>
      <c r="AF304" s="119" t="e">
        <f>INDEX(BA!$N$2:$N$1001,MATCH($AB304,BA!$P$2:$P$1001,0))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IF(ROWS(BA!$F$4:F35)&lt;=AB$272,INDEX(BA!$P$2:$P$547,_xlfn.AGGREGATE(15,3,(BA!$F$2:$F$547=Mapping!$AA$274)/(BA!$F$2:$F$547=Mapping!$AA$274)*ROW(BA!$F$2:$F$547)-ROWS(BA!$F$2),ROWS(BA!$F$2:F33))),"")</f>
        <v/>
      </c>
      <c r="AC305" s="119" t="str">
        <f>IFERROR(INDEX(BA!$L$2:$L$1001,MATCH($AB305,BA!$P$2:$P$1001,0)),"")</f>
        <v/>
      </c>
      <c r="AD305" s="119" t="e">
        <f>INDEX(BA!$M$2:$M$1001,MATCH($AB305,BA!$P$2:$P$1001,0))</f>
        <v>#N/A</v>
      </c>
      <c r="AE305" s="119" t="e">
        <f>INDEX(BA!$O$2:$O$1001,MATCH($AB305,BA!$P$2:$P$1001,0))</f>
        <v>#N/A</v>
      </c>
      <c r="AF305" s="119" t="e">
        <f>INDEX(BA!$N$2:$N$1001,MATCH($AB305,BA!$P$2:$P$1001,0))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IF(ROWS(BA!$F$4:F36)&lt;=AB$272,INDEX(BA!$P$2:$P$547,_xlfn.AGGREGATE(15,3,(BA!$F$2:$F$547=Mapping!$AA$274)/(BA!$F$2:$F$547=Mapping!$AA$274)*ROW(BA!$F$2:$F$547)-ROWS(BA!$F$2),ROWS(BA!$F$2:F34))),"")</f>
        <v/>
      </c>
      <c r="AC306" s="119" t="str">
        <f>IFERROR(INDEX(BA!$L$2:$L$1001,MATCH($AB306,BA!$P$2:$P$1001,0)),"")</f>
        <v/>
      </c>
      <c r="AD306" s="119" t="e">
        <f>INDEX(BA!$M$2:$M$1001,MATCH($AB306,BA!$P$2:$P$1001,0))</f>
        <v>#N/A</v>
      </c>
      <c r="AE306" s="119" t="e">
        <f>INDEX(BA!$O$2:$O$1001,MATCH($AB306,BA!$P$2:$P$1001,0))</f>
        <v>#N/A</v>
      </c>
      <c r="AF306" s="119" t="e">
        <f>INDEX(BA!$N$2:$N$1001,MATCH($AB306,BA!$P$2:$P$1001,0))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IF(ROWS(BA!$F$4:F37)&lt;=AB$272,INDEX(BA!$P$2:$P$547,_xlfn.AGGREGATE(15,3,(BA!$F$2:$F$547=Mapping!$AA$274)/(BA!$F$2:$F$547=Mapping!$AA$274)*ROW(BA!$F$2:$F$547)-ROWS(BA!$F$2),ROWS(BA!$F$2:F35))),"")</f>
        <v/>
      </c>
      <c r="AC307" s="119" t="str">
        <f>IFERROR(INDEX(BA!$L$2:$L$1001,MATCH($AB307,BA!$P$2:$P$1001,0)),"")</f>
        <v/>
      </c>
      <c r="AD307" s="119" t="e">
        <f>INDEX(BA!$M$2:$M$1001,MATCH($AB307,BA!$P$2:$P$1001,0))</f>
        <v>#N/A</v>
      </c>
      <c r="AE307" s="119" t="e">
        <f>INDEX(BA!$O$2:$O$1001,MATCH($AB307,BA!$P$2:$P$1001,0))</f>
        <v>#N/A</v>
      </c>
      <c r="AF307" s="119" t="e">
        <f>INDEX(BA!$N$2:$N$1001,MATCH($AB307,BA!$P$2:$P$1001,0))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IF(ROWS(BA!$L$2:L346)&lt;=B$1,INDEX(BA!$P$2:$P$63,_xlfn.AGGREGATE(15,3,(BA!$L$2:$L$63=Mapping!$A$3)/(BA!$L$2:$L$63=Mapping!$A$3)*ROW(BA!$L$2:$L$247)-ROWS(BA!$L$2),ROWS(BA!$L$2:L346))),"")</f>
        <v/>
      </c>
      <c r="AB308" s="119" t="str" cm="1">
        <f t="array" ref="AB308">IF(ROWS(BA!$F$4:F38)&lt;=AB$272,INDEX(BA!$P$2:$P$547,_xlfn.AGGREGATE(15,3,(BA!$F$2:$F$547=Mapping!$AA$274)/(BA!$F$2:$F$547=Mapping!$AA$274)*ROW(BA!$F$2:$F$547)-ROWS(BA!$F$2),ROWS(BA!$F$2:F36))),"")</f>
        <v/>
      </c>
      <c r="AC308" s="119" t="str">
        <f>IFERROR(INDEX(BA!$L$2:$L$1001,MATCH($AB308,BA!$P$2:$P$1001,0)),"")</f>
        <v/>
      </c>
      <c r="AD308" s="119" t="e">
        <f>INDEX(BA!$M$2:$M$1001,MATCH($AB308,BA!$P$2:$P$1001,0))</f>
        <v>#N/A</v>
      </c>
      <c r="AE308" s="119" t="e">
        <f>INDEX(BA!$O$2:$O$1001,MATCH($AB308,BA!$P$2:$P$1001,0))</f>
        <v>#N/A</v>
      </c>
      <c r="AF308" s="119" t="e">
        <f>INDEX(BA!$N$2:$N$1001,MATCH($AB308,BA!$P$2:$P$1001,0))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IF(ROWS(BA!$L$2:L347)&lt;=B$1,INDEX(BA!$P$2:$P$63,_xlfn.AGGREGATE(15,3,(BA!$L$2:$L$63=Mapping!$A$3)/(BA!$L$2:$L$63=Mapping!$A$3)*ROW(BA!$L$2:$L$247)-ROWS(BA!$L$2),ROWS(BA!$L$2:L347))),"")</f>
        <v/>
      </c>
      <c r="AB309" s="119" t="str" cm="1">
        <f t="array" ref="AB309">IF(ROWS(BA!$F$4:F39)&lt;=AB$272,INDEX(BA!$P$2:$P$547,_xlfn.AGGREGATE(15,3,(BA!$F$2:$F$547=Mapping!$AA$274)/(BA!$F$2:$F$547=Mapping!$AA$274)*ROW(BA!$F$2:$F$547)-ROWS(BA!$F$2),ROWS(BA!$F$2:F37))),"")</f>
        <v/>
      </c>
      <c r="AC309" s="119" t="str">
        <f>IFERROR(INDEX(BA!$L$2:$L$1001,MATCH($AB309,BA!$P$2:$P$1001,0)),"")</f>
        <v/>
      </c>
      <c r="AD309" s="119" t="e">
        <f>INDEX(BA!$M$2:$M$1001,MATCH($AB309,BA!$P$2:$P$1001,0))</f>
        <v>#N/A</v>
      </c>
      <c r="AE309" s="119" t="e">
        <f>INDEX(BA!$O$2:$O$1001,MATCH($AB309,BA!$P$2:$P$1001,0))</f>
        <v>#N/A</v>
      </c>
      <c r="AF309" s="119" t="e">
        <f>INDEX(BA!$N$2:$N$1001,MATCH($AB309,BA!$P$2:$P$1001,0))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IF(ROWS(BA!$L$2:L348)&lt;=B$1,INDEX(BA!$P$2:$P$63,_xlfn.AGGREGATE(15,3,(BA!$L$2:$L$63=Mapping!$A$3)/(BA!$L$2:$L$63=Mapping!$A$3)*ROW(BA!$L$2:$L$247)-ROWS(BA!$L$2),ROWS(BA!$L$2:L348))),"")</f>
        <v/>
      </c>
      <c r="AB310" s="119" t="str" cm="1">
        <f t="array" ref="AB310">IF(ROWS(BA!$F$4:F40)&lt;=AB$272,INDEX(BA!$P$2:$P$547,_xlfn.AGGREGATE(15,3,(BA!$F$2:$F$547=Mapping!$AA$274)/(BA!$F$2:$F$547=Mapping!$AA$274)*ROW(BA!$F$2:$F$547)-ROWS(BA!$F$2),ROWS(BA!$F$2:F38))),"")</f>
        <v/>
      </c>
      <c r="AC310" s="119" t="str">
        <f>IFERROR(INDEX(BA!$L$2:$L$1001,MATCH($AB310,BA!$P$2:$P$1001,0)),"")</f>
        <v/>
      </c>
      <c r="AD310" s="119" t="e">
        <f>INDEX(BA!$M$2:$M$1001,MATCH($AB310,BA!$P$2:$P$1001,0))</f>
        <v>#N/A</v>
      </c>
      <c r="AE310" s="119" t="e">
        <f>INDEX(BA!$O$2:$O$1001,MATCH($AB310,BA!$P$2:$P$1001,0))</f>
        <v>#N/A</v>
      </c>
      <c r="AF310" s="119" t="e">
        <f>INDEX(BA!$N$2:$N$1001,MATCH($AB310,BA!$P$2:$P$1001,0))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IF(ROWS(BA!$L$2:L349)&lt;=B$1,INDEX(BA!$P$2:$P$63,_xlfn.AGGREGATE(15,3,(BA!$L$2:$L$63=Mapping!$A$3)/(BA!$L$2:$L$63=Mapping!$A$3)*ROW(BA!$L$2:$L$247)-ROWS(BA!$L$2),ROWS(BA!$L$2:L349))),"")</f>
        <v/>
      </c>
      <c r="AB311" s="119" t="str" cm="1">
        <f t="array" ref="AB311">IF(ROWS(BA!$F$4:F41)&lt;=AB$272,INDEX(BA!$P$2:$P$547,_xlfn.AGGREGATE(15,3,(BA!$F$2:$F$547=Mapping!$AA$274)/(BA!$F$2:$F$547=Mapping!$AA$274)*ROW(BA!$F$2:$F$547)-ROWS(BA!$F$2),ROWS(BA!$F$2:F39))),"")</f>
        <v/>
      </c>
      <c r="AC311" s="119" t="str">
        <f>IFERROR(INDEX(BA!$L$2:$L$1001,MATCH($AB311,BA!$P$2:$P$1001,0)),"")</f>
        <v/>
      </c>
      <c r="AD311" s="119" t="e">
        <f>INDEX(BA!$M$2:$M$1001,MATCH($AB311,BA!$P$2:$P$1001,0))</f>
        <v>#N/A</v>
      </c>
      <c r="AE311" s="119" t="e">
        <f>INDEX(BA!$O$2:$O$1001,MATCH($AB311,BA!$P$2:$P$1001,0))</f>
        <v>#N/A</v>
      </c>
      <c r="AF311" s="119" t="e">
        <f>INDEX(BA!$N$2:$N$1001,MATCH($AB311,BA!$P$2:$P$1001,0))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IF(ROWS(BA!$L$2:L350)&lt;=B$1,INDEX(BA!$P$2:$P$63,_xlfn.AGGREGATE(15,3,(BA!$L$2:$L$63=Mapping!$A$3)/(BA!$L$2:$L$63=Mapping!$A$3)*ROW(BA!$L$2:$L$247)-ROWS(BA!$L$2),ROWS(BA!$L$2:L350))),"")</f>
        <v/>
      </c>
      <c r="AB312" s="119" t="str" cm="1">
        <f t="array" ref="AB312">IF(ROWS(BA!$F$4:F42)&lt;=AB$272,INDEX(BA!$P$2:$P$547,_xlfn.AGGREGATE(15,3,(BA!$F$2:$F$547=Mapping!$AA$274)/(BA!$F$2:$F$547=Mapping!$AA$274)*ROW(BA!$F$2:$F$547)-ROWS(BA!$F$2),ROWS(BA!$F$2:F40))),"")</f>
        <v/>
      </c>
      <c r="AC312" s="119" t="str">
        <f>IFERROR(INDEX(BA!$L$2:$L$1001,MATCH($AB312,BA!$P$2:$P$1001,0)),"")</f>
        <v/>
      </c>
      <c r="AD312" s="119" t="e">
        <f>INDEX(BA!$M$2:$M$1001,MATCH($AB312,BA!$P$2:$P$1001,0))</f>
        <v>#N/A</v>
      </c>
      <c r="AE312" s="119" t="e">
        <f>INDEX(BA!$O$2:$O$1001,MATCH($AB312,BA!$P$2:$P$1001,0))</f>
        <v>#N/A</v>
      </c>
      <c r="AF312" s="119" t="e">
        <f>INDEX(BA!$N$2:$N$1001,MATCH($AB312,BA!$P$2:$P$1001,0))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IF(ROWS(BA!$L$2:L351)&lt;=B$1,INDEX(BA!$P$2:$P$63,_xlfn.AGGREGATE(15,3,(BA!$L$2:$L$63=Mapping!$A$3)/(BA!$L$2:$L$63=Mapping!$A$3)*ROW(BA!$L$2:$L$247)-ROWS(BA!$L$2),ROWS(BA!$L$2:L351))),"")</f>
        <v/>
      </c>
      <c r="AB313" s="119" t="str" cm="1">
        <f t="array" ref="AB313">IF(ROWS(BA!$F$4:F43)&lt;=AB$272,INDEX(BA!$P$2:$P$547,_xlfn.AGGREGATE(15,3,(BA!$F$2:$F$547=Mapping!$AA$274)/(BA!$F$2:$F$547=Mapping!$AA$274)*ROW(BA!$F$2:$F$547)-ROWS(BA!$F$2),ROWS(BA!$F$2:F41))),"")</f>
        <v/>
      </c>
      <c r="AC313" s="119" t="str">
        <f>IFERROR(INDEX(BA!$L$2:$L$1001,MATCH($AB313,BA!$P$2:$P$1001,0)),"")</f>
        <v/>
      </c>
      <c r="AD313" s="119" t="e">
        <f>INDEX(BA!$M$2:$M$1001,MATCH($AB313,BA!$P$2:$P$1001,0))</f>
        <v>#N/A</v>
      </c>
      <c r="AE313" s="119" t="e">
        <f>INDEX(BA!$O$2:$O$1001,MATCH($AB313,BA!$P$2:$P$1001,0))</f>
        <v>#N/A</v>
      </c>
      <c r="AF313" s="119" t="e">
        <f>INDEX(BA!$N$2:$N$1001,MATCH($AB313,BA!$P$2:$P$1001,0))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IF(ROWS(BA!$L$2:L352)&lt;=B$1,INDEX(BA!$P$2:$P$63,_xlfn.AGGREGATE(15,3,(BA!$L$2:$L$63=Mapping!$A$3)/(BA!$L$2:$L$63=Mapping!$A$3)*ROW(BA!$L$2:$L$247)-ROWS(BA!$L$2),ROWS(BA!$L$2:L352))),"")</f>
        <v/>
      </c>
      <c r="AB314" s="119" t="str" cm="1">
        <f t="array" ref="AB314">IF(ROWS(BA!$F$4:F44)&lt;=AB$272,INDEX(BA!$P$2:$P$547,_xlfn.AGGREGATE(15,3,(BA!$F$2:$F$547=Mapping!$AA$274)/(BA!$F$2:$F$547=Mapping!$AA$274)*ROW(BA!$F$2:$F$547)-ROWS(BA!$F$2),ROWS(BA!$F$2:F42))),"")</f>
        <v/>
      </c>
      <c r="AC314" s="119" t="str">
        <f>IFERROR(INDEX(BA!$L$2:$L$1001,MATCH($AB314,BA!$P$2:$P$1001,0)),"")</f>
        <v/>
      </c>
      <c r="AD314" s="119" t="e">
        <f>INDEX(BA!$M$2:$M$1001,MATCH($AB314,BA!$P$2:$P$1001,0))</f>
        <v>#N/A</v>
      </c>
      <c r="AE314" s="119" t="e">
        <f>INDEX(BA!$O$2:$O$1001,MATCH($AB314,BA!$P$2:$P$1001,0))</f>
        <v>#N/A</v>
      </c>
      <c r="AF314" s="119" t="e">
        <f>INDEX(BA!$N$2:$N$1001,MATCH($AB314,BA!$P$2:$P$1001,0))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IF(ROWS(BA!$L$2:L353)&lt;=B$1,INDEX(BA!$P$2:$P$63,_xlfn.AGGREGATE(15,3,(BA!$L$2:$L$63=Mapping!$A$3)/(BA!$L$2:$L$63=Mapping!$A$3)*ROW(BA!$L$2:$L$247)-ROWS(BA!$L$2),ROWS(BA!$L$2:L353))),"")</f>
        <v/>
      </c>
      <c r="AB315" s="119" t="str" cm="1">
        <f t="array" ref="AB315">IF(ROWS(BA!$F$4:F45)&lt;=AB$272,INDEX(BA!$P$2:$P$547,_xlfn.AGGREGATE(15,3,(BA!$F$2:$F$547=Mapping!$AA$274)/(BA!$F$2:$F$547=Mapping!$AA$274)*ROW(BA!$F$2:$F$547)-ROWS(BA!$F$2),ROWS(BA!$F$2:F43))),"")</f>
        <v/>
      </c>
      <c r="AC315" s="119" t="str">
        <f>IFERROR(INDEX(BA!$L$2:$L$1001,MATCH($AB315,BA!$P$2:$P$1001,0)),"")</f>
        <v/>
      </c>
      <c r="AD315" s="119" t="e">
        <f>INDEX(BA!$M$2:$M$1001,MATCH($AB315,BA!$P$2:$P$1001,0))</f>
        <v>#N/A</v>
      </c>
      <c r="AE315" s="119" t="e">
        <f>INDEX(BA!$O$2:$O$1001,MATCH($AB315,BA!$P$2:$P$1001,0))</f>
        <v>#N/A</v>
      </c>
      <c r="AF315" s="119" t="e">
        <f>INDEX(BA!$N$2:$N$1001,MATCH($AB315,BA!$P$2:$P$1001,0))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IF(ROWS(BA!$L$2:L354)&lt;=B$1,INDEX(BA!$P$2:$P$63,_xlfn.AGGREGATE(15,3,(BA!$L$2:$L$63=Mapping!$A$3)/(BA!$L$2:$L$63=Mapping!$A$3)*ROW(BA!$L$2:$L$247)-ROWS(BA!$L$2),ROWS(BA!$L$2:L354))),"")</f>
        <v/>
      </c>
      <c r="AB316" s="119" t="str" cm="1">
        <f t="array" ref="AB316">IF(ROWS(BA!$F$4:F46)&lt;=AB$272,INDEX(BA!$P$2:$P$547,_xlfn.AGGREGATE(15,3,(BA!$F$2:$F$547=Mapping!$AA$274)/(BA!$F$2:$F$547=Mapping!$AA$274)*ROW(BA!$F$2:$F$547)-ROWS(BA!$F$2),ROWS(BA!$F$2:F44))),"")</f>
        <v/>
      </c>
      <c r="AC316" s="119" t="str">
        <f>IFERROR(INDEX(BA!$L$2:$L$1001,MATCH($AB316,BA!$P$2:$P$1001,0)),"")</f>
        <v/>
      </c>
      <c r="AD316" s="119" t="e">
        <f>INDEX(BA!$M$2:$M$1001,MATCH($AB316,BA!$P$2:$P$1001,0))</f>
        <v>#N/A</v>
      </c>
      <c r="AE316" s="119" t="e">
        <f>INDEX(BA!$O$2:$O$1001,MATCH($AB316,BA!$P$2:$P$1001,0))</f>
        <v>#N/A</v>
      </c>
      <c r="AF316" s="119" t="e">
        <f>INDEX(BA!$N$2:$N$1001,MATCH($AB316,BA!$P$2:$P$1001,0))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IF(ROWS(BA!$L$2:L355)&lt;=B$1,INDEX(BA!$P$2:$P$63,_xlfn.AGGREGATE(15,3,(BA!$L$2:$L$63=Mapping!$A$3)/(BA!$L$2:$L$63=Mapping!$A$3)*ROW(BA!$L$2:$L$247)-ROWS(BA!$L$2),ROWS(BA!$L$2:L355))),"")</f>
        <v/>
      </c>
      <c r="AB317" s="119" t="str" cm="1">
        <f t="array" ref="AB317">IF(ROWS(BA!$F$4:F47)&lt;=AB$272,INDEX(BA!$P$2:$P$547,_xlfn.AGGREGATE(15,3,(BA!$F$2:$F$547=Mapping!$AA$274)/(BA!$F$2:$F$547=Mapping!$AA$274)*ROW(BA!$F$2:$F$547)-ROWS(BA!$F$2),ROWS(BA!$F$2:F45))),"")</f>
        <v/>
      </c>
      <c r="AC317" s="119" t="str">
        <f>IFERROR(INDEX(BA!$L$2:$L$1001,MATCH($AB317,BA!$P$2:$P$1001,0)),"")</f>
        <v/>
      </c>
      <c r="AD317" s="119" t="e">
        <f>INDEX(BA!$M$2:$M$1001,MATCH($AB317,BA!$P$2:$P$1001,0))</f>
        <v>#N/A</v>
      </c>
      <c r="AE317" s="119" t="e">
        <f>INDEX(BA!$O$2:$O$1001,MATCH($AB317,BA!$P$2:$P$1001,0))</f>
        <v>#N/A</v>
      </c>
      <c r="AF317" s="119" t="e">
        <f>INDEX(BA!$N$2:$N$1001,MATCH($AB317,BA!$P$2:$P$1001,0))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IF(ROWS(BA!$L$2:L356)&lt;=B$1,INDEX(BA!$P$2:$P$63,_xlfn.AGGREGATE(15,3,(BA!$L$2:$L$63=Mapping!$A$3)/(BA!$L$2:$L$63=Mapping!$A$3)*ROW(BA!$L$2:$L$247)-ROWS(BA!$L$2),ROWS(BA!$L$2:L356))),"")</f>
        <v/>
      </c>
      <c r="AB318" s="119" t="str" cm="1">
        <f t="array" ref="AB318">IF(ROWS(BA!$F$4:F48)&lt;=AB$272,INDEX(BA!$P$2:$P$547,_xlfn.AGGREGATE(15,3,(BA!$F$2:$F$547=Mapping!$AA$274)/(BA!$F$2:$F$547=Mapping!$AA$274)*ROW(BA!$F$2:$F$547)-ROWS(BA!$F$2),ROWS(BA!$F$2:F46))),"")</f>
        <v/>
      </c>
      <c r="AC318" s="119" t="str">
        <f>IFERROR(INDEX(BA!$L$2:$L$1001,MATCH($AB318,BA!$P$2:$P$1001,0)),"")</f>
        <v/>
      </c>
      <c r="AD318" s="119" t="e">
        <f>INDEX(BA!$M$2:$M$1001,MATCH($AB318,BA!$P$2:$P$1001,0))</f>
        <v>#N/A</v>
      </c>
      <c r="AE318" s="119" t="e">
        <f>INDEX(BA!$O$2:$O$1001,MATCH($AB318,BA!$P$2:$P$1001,0))</f>
        <v>#N/A</v>
      </c>
      <c r="AF318" s="119" t="e">
        <f>INDEX(BA!$N$2:$N$1001,MATCH($AB318,BA!$P$2:$P$1001,0))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IF(ROWS(BA!$L$2:L357)&lt;=B$1,INDEX(BA!$P$2:$P$63,_xlfn.AGGREGATE(15,3,(BA!$L$2:$L$63=Mapping!$A$3)/(BA!$L$2:$L$63=Mapping!$A$3)*ROW(BA!$L$2:$L$247)-ROWS(BA!$L$2),ROWS(BA!$L$2:L357))),"")</f>
        <v/>
      </c>
      <c r="AB319" s="119" t="str" cm="1">
        <f t="array" ref="AB319">IF(ROWS(BA!$F$4:F49)&lt;=AB$272,INDEX(BA!$P$2:$P$547,_xlfn.AGGREGATE(15,3,(BA!$F$2:$F$547=Mapping!$AA$274)/(BA!$F$2:$F$547=Mapping!$AA$274)*ROW(BA!$F$2:$F$547)-ROWS(BA!$F$2),ROWS(BA!$F$2:F47))),"")</f>
        <v/>
      </c>
      <c r="AC319" s="119" t="str">
        <f>IFERROR(INDEX(BA!$L$2:$L$1001,MATCH($AB319,BA!$P$2:$P$1001,0)),"")</f>
        <v/>
      </c>
      <c r="AD319" s="119" t="e">
        <f>INDEX(BA!$M$2:$M$1001,MATCH($AB319,BA!$P$2:$P$1001,0))</f>
        <v>#N/A</v>
      </c>
      <c r="AE319" s="119" t="e">
        <f>INDEX(BA!$O$2:$O$1001,MATCH($AB319,BA!$P$2:$P$1001,0))</f>
        <v>#N/A</v>
      </c>
      <c r="AF319" s="119" t="e">
        <f>INDEX(BA!$N$2:$N$1001,MATCH($AB319,BA!$P$2:$P$1001,0))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IF(ROWS(BA!$L$2:L358)&lt;=B$1,INDEX(BA!$P$2:$P$63,_xlfn.AGGREGATE(15,3,(BA!$L$2:$L$63=Mapping!$A$3)/(BA!$L$2:$L$63=Mapping!$A$3)*ROW(BA!$L$2:$L$247)-ROWS(BA!$L$2),ROWS(BA!$L$2:L358))),"")</f>
        <v/>
      </c>
      <c r="AB320" s="119" t="str" cm="1">
        <f t="array" ref="AB320">IF(ROWS(BA!$F$4:F50)&lt;=AB$272,INDEX(BA!$P$2:$P$547,_xlfn.AGGREGATE(15,3,(BA!$F$2:$F$547=Mapping!$AA$274)/(BA!$F$2:$F$547=Mapping!$AA$274)*ROW(BA!$F$2:$F$547)-ROWS(BA!$F$2),ROWS(BA!$F$2:F48))),"")</f>
        <v/>
      </c>
      <c r="AC320" s="119" t="str">
        <f>IFERROR(INDEX(BA!$L$2:$L$1001,MATCH($AB320,BA!$P$2:$P$1001,0)),"")</f>
        <v/>
      </c>
      <c r="AD320" s="119" t="e">
        <f>INDEX(BA!$M$2:$M$1001,MATCH($AB320,BA!$P$2:$P$1001,0))</f>
        <v>#N/A</v>
      </c>
      <c r="AE320" s="119" t="e">
        <f>INDEX(BA!$O$2:$O$1001,MATCH($AB320,BA!$P$2:$P$1001,0))</f>
        <v>#N/A</v>
      </c>
      <c r="AF320" s="119" t="e">
        <f>INDEX(BA!$N$2:$N$1001,MATCH($AB320,BA!$P$2:$P$1001,0))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IF(ROWS(BA!$L$2:L359)&lt;=B$1,INDEX(BA!$P$2:$P$63,_xlfn.AGGREGATE(15,3,(BA!$L$2:$L$63=Mapping!$A$3)/(BA!$L$2:$L$63=Mapping!$A$3)*ROW(BA!$L$2:$L$247)-ROWS(BA!$L$2),ROWS(BA!$L$2:L359))),"")</f>
        <v/>
      </c>
      <c r="AB321" s="119" t="str" cm="1">
        <f t="array" ref="AB321">IF(ROWS(BA!$F$4:F51)&lt;=AB$272,INDEX(BA!$P$2:$P$547,_xlfn.AGGREGATE(15,3,(BA!$F$2:$F$547=Mapping!$AA$274)/(BA!$F$2:$F$547=Mapping!$AA$274)*ROW(BA!$F$2:$F$547)-ROWS(BA!$F$2),ROWS(BA!$F$2:F49))),"")</f>
        <v/>
      </c>
      <c r="AC321" s="119" t="str">
        <f>IFERROR(INDEX(BA!$L$2:$L$1001,MATCH($AB321,BA!$P$2:$P$1001,0)),"")</f>
        <v/>
      </c>
      <c r="AD321" s="119" t="e">
        <f>INDEX(BA!$M$2:$M$1001,MATCH($AB321,BA!$P$2:$P$1001,0))</f>
        <v>#N/A</v>
      </c>
      <c r="AE321" s="119" t="e">
        <f>INDEX(BA!$O$2:$O$1001,MATCH($AB321,BA!$P$2:$P$1001,0))</f>
        <v>#N/A</v>
      </c>
      <c r="AF321" s="119" t="e">
        <f>INDEX(BA!$N$2:$N$1001,MATCH($AB321,BA!$P$2:$P$1001,0))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c r="AX329" s="103" t="s">
        <v>153</v>
      </c>
    </row>
    <row r="334" spans="1:66">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COUNTIF(BA!G3:G547,AA336)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c r="A335" s="125" t="s">
        <v>82</v>
      </c>
      <c r="B335" s="132" t="s">
        <v>83</v>
      </c>
      <c r="C335" s="133" t="s">
        <v>84</v>
      </c>
      <c r="D335" s="132" t="s">
        <v>85</v>
      </c>
      <c r="E335" s="133" t="s">
        <v>86</v>
      </c>
      <c r="F335" s="132" t="s">
        <v>87</v>
      </c>
      <c r="G335" s="133" t="s">
        <v>88</v>
      </c>
      <c r="H335" s="132" t="s">
        <v>89</v>
      </c>
      <c r="I335" s="133" t="s">
        <v>90</v>
      </c>
      <c r="J335" s="132" t="s">
        <v>91</v>
      </c>
      <c r="K335" s="133" t="s">
        <v>92</v>
      </c>
      <c r="L335" s="132" t="s">
        <v>93</v>
      </c>
      <c r="M335" s="132" t="s">
        <v>94</v>
      </c>
      <c r="N335" s="133" t="s">
        <v>95</v>
      </c>
      <c r="O335" s="132" t="s">
        <v>96</v>
      </c>
      <c r="P335" s="133" t="s">
        <v>97</v>
      </c>
      <c r="Q335" s="133" t="s">
        <v>98</v>
      </c>
      <c r="R335" s="132" t="s">
        <v>99</v>
      </c>
      <c r="S335" s="133" t="s">
        <v>100</v>
      </c>
      <c r="AA335" s="136" t="s">
        <v>134</v>
      </c>
      <c r="AB335" s="136" t="s">
        <v>101</v>
      </c>
      <c r="AC335" s="134" t="s">
        <v>102</v>
      </c>
      <c r="AD335" s="137" t="s">
        <v>52</v>
      </c>
      <c r="AE335" s="134" t="s">
        <v>50</v>
      </c>
      <c r="AF335" s="134" t="s">
        <v>104</v>
      </c>
      <c r="AG335" s="108" t="s">
        <v>136</v>
      </c>
      <c r="AH335" s="108" t="s">
        <v>106</v>
      </c>
      <c r="AI335" s="108" t="s">
        <v>107</v>
      </c>
      <c r="AJ335" s="108" t="s">
        <v>108</v>
      </c>
      <c r="AK335" s="108" t="s">
        <v>109</v>
      </c>
      <c r="AL335" s="108" t="s">
        <v>110</v>
      </c>
      <c r="AM335" s="108" t="s">
        <v>111</v>
      </c>
      <c r="AN335" s="108" t="s">
        <v>112</v>
      </c>
      <c r="AO335" s="108" t="s">
        <v>113</v>
      </c>
      <c r="AP335" s="104" t="s">
        <v>114</v>
      </c>
      <c r="AQ335" s="104" t="s">
        <v>115</v>
      </c>
      <c r="AR335" s="104" t="s">
        <v>116</v>
      </c>
      <c r="AX335" s="128" t="s">
        <v>117</v>
      </c>
      <c r="AY335" s="105" t="s">
        <v>118</v>
      </c>
      <c r="AZ335" s="106" t="s">
        <v>119</v>
      </c>
      <c r="BA335" s="105" t="s">
        <v>120</v>
      </c>
      <c r="BB335" s="106" t="s">
        <v>121</v>
      </c>
      <c r="BC335" s="105" t="s">
        <v>122</v>
      </c>
      <c r="BD335" s="106" t="s">
        <v>123</v>
      </c>
      <c r="BE335" s="105" t="s">
        <v>124</v>
      </c>
      <c r="BF335" s="106" t="s">
        <v>125</v>
      </c>
      <c r="BG335" s="105" t="s">
        <v>126</v>
      </c>
      <c r="BH335" s="106" t="s">
        <v>127</v>
      </c>
      <c r="BI335" s="105" t="s">
        <v>128</v>
      </c>
      <c r="BJ335" s="106" t="s">
        <v>129</v>
      </c>
      <c r="BK335" s="105" t="s">
        <v>130</v>
      </c>
      <c r="BL335" s="106" t="s">
        <v>131</v>
      </c>
      <c r="BM335" s="105" t="s">
        <v>132</v>
      </c>
      <c r="BN335" s="129" t="s">
        <v>133</v>
      </c>
    </row>
    <row r="336" spans="1:66" ht="22.5">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IF(ROWS(BA!$G$4:G4)&lt;=AB$334,INDEX(BA!$P$2:$P$547,_xlfn.AGGREGATE(15,3,(BA!$G$2:$G$547=Mapping!$AA$336)/(BA!$G$2:$G$547=Mapping!$AA$336)*ROW(BA!$G$2:$G$547)-ROWS(BA!$G$2),ROWS(BA!$G$2:G2))),"")</f>
        <v>Total electricity produced: Renewable</v>
      </c>
      <c r="AC336" s="112" t="str">
        <f>IFERROR(INDEX(BA!$L$4:$L$1001,MATCH($AB336,BA!$P$4:$P$1001,0)),"")</f>
        <v>Energy generation, efficiency &amp; access</v>
      </c>
      <c r="AD336" s="112" t="str">
        <f>INDEX(BA!$M$4:$M$1001,MATCH($AB336,BA!$P$4:$P$1001,0))</f>
        <v xml:space="preserve">7. Affordable and clean energy </v>
      </c>
      <c r="AE336" s="112" t="str">
        <f>INDEX(BA!$O$4:$O$1001,MATCH($AB336,BA!$P$4:$P$1001,0))</f>
        <v>Renewable energy generation</v>
      </c>
      <c r="AF336" s="112" t="str">
        <f>INDEX(BA!$N$4:$N$1001,MATCH($AB336,BA!$P$4:$P$1001,0))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2.5">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IF(ROWS(BA!$G$4:G5)&lt;=AB$334,INDEX(BA!$P$2:$P$547,_xlfn.AGGREGATE(15,3,(BA!$G$2:$G$547=Mapping!$AA$336)/(BA!$G$2:$G$547=Mapping!$AA$336)*ROW(BA!$G$2:$G$547)-ROWS(BA!$G$2),ROWS(BA!$G$2:G3))),"")</f>
        <v>Total thermal energy produced: Renewable</v>
      </c>
      <c r="AC337" s="112" t="str">
        <f>IFERROR(INDEX(BA!$L$4:$L$1001,MATCH($AB337,BA!$P$4:$P$1001,0)),"")</f>
        <v>Energy generation, efficiency &amp; access</v>
      </c>
      <c r="AD337" s="112" t="str">
        <f>INDEX(BA!$M$4:$M$1001,MATCH($AB337,BA!$P$4:$P$1001,0))</f>
        <v xml:space="preserve">7. Affordable and clean energy </v>
      </c>
      <c r="AE337" s="112" t="str">
        <f>INDEX(BA!$O$4:$O$1001,MATCH($AB337,BA!$P$4:$P$1001,0))</f>
        <v>Renewable energy generation</v>
      </c>
      <c r="AF337" s="112" t="str">
        <f>INDEX(BA!$N$4:$N$1001,MATCH($AB337,BA!$P$4:$P$1001,0))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2.5">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IF(ROWS(BA!$G$4:G6)&lt;=AB$334,INDEX(BA!$P$2:$P$547,_xlfn.AGGREGATE(15,3,(BA!$G$2:$G$547=Mapping!$AA$336)/(BA!$G$2:$G$547=Mapping!$AA$336)*ROW(BA!$G$2:$G$547)-ROWS(BA!$G$2),ROWS(BA!$G$2:G4))),"")</f>
        <v>Amount of GHGs emissions avoided or sequestered</v>
      </c>
      <c r="AC338" s="112" t="str">
        <f>IFERROR(INDEX(BA!$L$4:$L$1001,MATCH($AB338,BA!$P$4:$P$1001,0)),"")</f>
        <v>Climate change mitigation</v>
      </c>
      <c r="AD338" s="112" t="str">
        <f>INDEX(BA!$M$4:$M$1001,MATCH($AB338,BA!$P$4:$P$1001,0))</f>
        <v>13. Climate action</v>
      </c>
      <c r="AE338" s="112" t="str">
        <f>INDEX(BA!$O$4:$O$1001,MATCH($AB338,BA!$P$4:$P$1001,0))</f>
        <v xml:space="preserve">Reduction in GHGs emissions </v>
      </c>
      <c r="AF338" s="112" t="str">
        <f>INDEX(BA!$N$4:$N$1001,MATCH($AB338,BA!$P$4:$P$1001,0))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3.75">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IF(ROWS(BA!$G$4:G7)&lt;=AB$334,INDEX(BA!$P$2:$P$547,_xlfn.AGGREGATE(15,3,(BA!$G$2:$G$547=Mapping!$AA$336)/(BA!$G$2:$G$547=Mapping!$AA$336)*ROW(BA!$G$2:$G$547)-ROWS(BA!$G$2),ROWS(BA!$G$2:G5))),"")</f>
        <v>Total number of jobs</v>
      </c>
      <c r="AC339" s="112" t="str">
        <f>IFERROR(INDEX(BA!$L$4:$L$1001,MATCH($AB339,BA!$P$4:$P$1001,0)),"")</f>
        <v>Employment</v>
      </c>
      <c r="AD339" s="112" t="str">
        <f>INDEX(BA!$M$4:$M$1001,MATCH($AB339,BA!$P$4:$P$1001,0))</f>
        <v>8. Decent work and economic growth</v>
      </c>
      <c r="AE339" s="112" t="str">
        <f>INDEX(BA!$O$4:$O$1001,MATCH($AB339,BA!$P$4:$P$1001,0))</f>
        <v>Increased employment opportunities</v>
      </c>
      <c r="AF339" s="112" t="str">
        <f>INDEX(BA!$N$4:$N$1001,MATCH($AB339,BA!$P$4:$P$1001,0))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3.75">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IF(ROWS(BA!$G$4:G8)&lt;=AB$334,INDEX(BA!$P$2:$P$547,_xlfn.AGGREGATE(15,3,(BA!$G$2:$G$547=Mapping!$AA$336)/(BA!$G$2:$G$547=Mapping!$AA$336)*ROW(BA!$G$2:$G$547)-ROWS(BA!$G$2),ROWS(BA!$G$2:G6))),"")</f>
        <v>Total number of employees earning above local minimum wage</v>
      </c>
      <c r="AC340" s="112" t="str">
        <f>IFERROR(INDEX(BA!$L$4:$L$1001,MATCH($AB340,BA!$P$4:$P$1001,0)),"")</f>
        <v>Employment</v>
      </c>
      <c r="AD340" s="112" t="str">
        <f>INDEX(BA!$M$4:$M$1001,MATCH($AB340,BA!$P$4:$P$1001,0))</f>
        <v>8. Decent work and economic growth</v>
      </c>
      <c r="AE340" s="112" t="str">
        <f>INDEX(BA!$O$4:$O$1001,MATCH($AB340,BA!$P$4:$P$1001,0))</f>
        <v xml:space="preserve">Enhanced opportunities for income generation </v>
      </c>
      <c r="AF340" s="112" t="str">
        <f>INDEX(BA!$N$4:$N$1001,MATCH($AB340,BA!$P$4:$P$1001,0))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3.75">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IF(ROWS(BA!$G$4:G9)&lt;=AB$334,INDEX(BA!$P$2:$P$547,_xlfn.AGGREGATE(15,3,(BA!$G$2:$G$547=Mapping!$AA$336)/(BA!$G$2:$G$547=Mapping!$AA$336)*ROW(BA!$G$2:$G$547)-ROWS(BA!$G$2),ROWS(BA!$G$2:G7))),"")</f>
        <v>Total Number of employees paid living wage</v>
      </c>
      <c r="AC341" s="112" t="str">
        <f>IFERROR(INDEX(BA!$L$4:$L$1001,MATCH($AB341,BA!$P$4:$P$1001,0)),"")</f>
        <v>Employment</v>
      </c>
      <c r="AD341" s="112" t="str">
        <f>INDEX(BA!$M$4:$M$1001,MATCH($AB341,BA!$P$4:$P$1001,0))</f>
        <v>8. Decent work and economic growth</v>
      </c>
      <c r="AE341" s="112" t="str">
        <f>INDEX(BA!$O$4:$O$1001,MATCH($AB341,BA!$P$4:$P$1001,0))</f>
        <v xml:space="preserve">Enhanced opportunities for income generation </v>
      </c>
      <c r="AF341" s="112" t="str">
        <f>INDEX(BA!$N$4:$N$1001,MATCH($AB341,BA!$P$4:$P$1001,0))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33.75">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IF(ROWS(BA!$G$4:G10)&lt;=AB$334,INDEX(BA!$P$2:$P$547,_xlfn.AGGREGATE(15,3,(BA!$G$2:$G$547=Mapping!$AA$336)/(BA!$G$2:$G$547=Mapping!$AA$336)*ROW(BA!$G$2:$G$547)-ROWS(BA!$G$2),ROWS(BA!$G$2:G8))),"")</f>
        <v>Number of women serving in managerial/ leadership /ownership role</v>
      </c>
      <c r="AC342" s="112" t="str">
        <f>IFERROR(INDEX(BA!$L$4:$L$1001,MATCH($AB342,BA!$P$4:$P$1001,0)),"")</f>
        <v>Gender</v>
      </c>
      <c r="AD342" s="112" t="str">
        <f>INDEX(BA!$M$4:$M$1001,MATCH($AB342,BA!$P$4:$P$1001,0))</f>
        <v xml:space="preserve">5. Gender equality </v>
      </c>
      <c r="AE342" s="112" t="str">
        <f>INDEX(BA!$O$4:$O$1001,MATCH($AB342,BA!$P$4:$P$1001,0))</f>
        <v xml:space="preserve">Women empowerment and gender equality </v>
      </c>
      <c r="AF342" s="112" t="str">
        <f>INDEX(BA!$N$4:$N$1001,MATCH($AB342,BA!$P$4:$P$1001,0))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3.75">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IF(ROWS(BA!$G$4:G11)&lt;=AB$334,INDEX(BA!$P$2:$P$547,_xlfn.AGGREGATE(15,3,(BA!$G$2:$G$547=Mapping!$AA$336)/(BA!$G$2:$G$547=Mapping!$AA$336)*ROW(BA!$G$2:$G$547)-ROWS(BA!$G$2),ROWS(BA!$G$2:G9))),"")</f>
        <v>Number of employees provided skill development training</v>
      </c>
      <c r="AC343" s="112" t="str">
        <f>IFERROR(INDEX(BA!$L$4:$L$1001,MATCH($AB343,BA!$P$4:$P$1001,0)),"")</f>
        <v>Capacity building</v>
      </c>
      <c r="AD343" s="112" t="str">
        <f>INDEX(BA!$M$4:$M$1001,MATCH($AB343,BA!$P$4:$P$1001,0))</f>
        <v>4. Quality education</v>
      </c>
      <c r="AE343" s="112" t="str">
        <f>INDEX(BA!$O$4:$O$1001,MATCH($AB343,BA!$P$4:$P$1001,0))</f>
        <v xml:space="preserve">Skill development </v>
      </c>
      <c r="AF343" s="112" t="str">
        <f>INDEX(BA!$N$4:$N$1001,MATCH($AB343,BA!$P$4:$P$1001,0))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3.75">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IF(ROWS(BA!$G$4:G12)&lt;=AB$334,INDEX(BA!$P$2:$P$547,_xlfn.AGGREGATE(15,3,(BA!$G$2:$G$547=Mapping!$AA$336)/(BA!$G$2:$G$547=Mapping!$AA$336)*ROW(BA!$G$2:$G$547)-ROWS(BA!$G$2),ROWS(BA!$G$2:G10))),"")</f>
        <v>Number of training hours provided for employees (full-time, part-time, or temporary), disaggregated per gender</v>
      </c>
      <c r="AC344" s="112" t="str">
        <f>IFERROR(INDEX(BA!$L$4:$L$1001,MATCH($AB344,BA!$P$4:$P$1001,0)),"")</f>
        <v>Capacity building</v>
      </c>
      <c r="AD344" s="112" t="str">
        <f>INDEX(BA!$M$4:$M$1001,MATCH($AB344,BA!$P$4:$P$1001,0))</f>
        <v>4. Quality education</v>
      </c>
      <c r="AE344" s="112" t="str">
        <f>INDEX(BA!$O$4:$O$1001,MATCH($AB344,BA!$P$4:$P$1001,0))</f>
        <v>Skill development</v>
      </c>
      <c r="AF344" s="112" t="str">
        <f>INDEX(BA!$N$4:$N$1001,MATCH($AB344,BA!$P$4:$P$1001,0))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33.75">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IF(ROWS(BA!$G$4:G13)&lt;=AB$334,INDEX(BA!$P$2:$P$547,_xlfn.AGGREGATE(15,3,(BA!$G$2:$G$547=Mapping!$AA$336)/(BA!$G$2:$G$547=Mapping!$AA$336)*ROW(BA!$G$2:$G$547)-ROWS(BA!$G$2),ROWS(BA!$G$2:G11))),"")</f>
        <v>1.1.1 Proportion of the population living below the international poverty line by sex, age, employment status and geographic location (urban/rural)</v>
      </c>
      <c r="AC345" s="112" t="str">
        <f>IFERROR(INDEX(BA!$L$4:$L$1001,MATCH($AB345,BA!$P$4:$P$1001,0)),"")</f>
        <v>Access to basic services</v>
      </c>
      <c r="AD345" s="112" t="str">
        <f>INDEX(BA!$M$4:$M$1001,MATCH($AB345,BA!$P$4:$P$1001,0))</f>
        <v>1. No poverty</v>
      </c>
      <c r="AE345" s="112" t="str">
        <f>INDEX(BA!$O$4:$O$1001,MATCH($AB345,BA!$P$4:$P$1001,0))</f>
        <v>Eradicate poverty</v>
      </c>
      <c r="AF345" s="112" t="str">
        <f>INDEX(BA!$N$4:$N$1001,MATCH($AB345,BA!$P$4:$P$1001,0))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33.75">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IF(ROWS(BA!$G$4:G14)&lt;=AB$334,INDEX(BA!$P$2:$P$547,_xlfn.AGGREGATE(15,3,(BA!$G$2:$G$547=Mapping!$AA$336)/(BA!$G$2:$G$547=Mapping!$AA$336)*ROW(BA!$G$2:$G$547)-ROWS(BA!$G$2),ROWS(BA!$G$2:G12))),"")</f>
        <v>1.2.1 Proportion of population living below the national poverty line, by sex and age</v>
      </c>
      <c r="AC346" s="112" t="str">
        <f>IFERROR(INDEX(BA!$L$4:$L$1001,MATCH($AB346,BA!$P$4:$P$1001,0)),"")</f>
        <v>Access to basic services</v>
      </c>
      <c r="AD346" s="112" t="str">
        <f>INDEX(BA!$M$4:$M$1001,MATCH($AB346,BA!$P$4:$P$1001,0))</f>
        <v>1. No poverty</v>
      </c>
      <c r="AE346" s="112" t="str">
        <f>INDEX(BA!$O$4:$O$1001,MATCH($AB346,BA!$P$4:$P$1001,0))</f>
        <v>Eradicate poverty</v>
      </c>
      <c r="AF346" s="112" t="str">
        <f>INDEX(BA!$N$4:$N$1001,MATCH($AB346,BA!$P$4:$P$1001,0))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33.75">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IF(ROWS(BA!$G$4:G15)&lt;=AB$334,INDEX(BA!$P$2:$P$547,_xlfn.AGGREGATE(15,3,(BA!$G$2:$G$547=Mapping!$AA$336)/(BA!$G$2:$G$547=Mapping!$AA$336)*ROW(BA!$G$2:$G$547)-ROWS(BA!$G$2),ROWS(BA!$G$2:G13))),"")</f>
        <v>5.5.2 Proportion of women in managerial positions</v>
      </c>
      <c r="AC347" s="112" t="str">
        <f>IFERROR(INDEX(BA!$L$4:$L$1001,MATCH($AB347,BA!$P$4:$P$1001,0)),"")</f>
        <v>Gender</v>
      </c>
      <c r="AD347" s="112" t="str">
        <f>INDEX(BA!$M$4:$M$1001,MATCH($AB347,BA!$P$4:$P$1001,0))</f>
        <v xml:space="preserve">5. Gender equality </v>
      </c>
      <c r="AE347" s="112" t="str">
        <f>INDEX(BA!$O$4:$O$1001,MATCH($AB347,BA!$P$4:$P$1001,0))</f>
        <v xml:space="preserve">Women empowerment and gender equality </v>
      </c>
      <c r="AF347" s="112" t="str">
        <f>INDEX(BA!$N$4:$N$1001,MATCH($AB347,BA!$P$4:$P$1001,0))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45">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IF(ROWS(BA!$G$4:G16)&lt;=AB$334,INDEX(BA!$P$2:$P$547,_xlfn.AGGREGATE(15,3,(BA!$G$2:$G$547=Mapping!$AA$336)/(BA!$G$2:$G$547=Mapping!$AA$336)*ROW(BA!$G$2:$G$547)-ROWS(BA!$G$2),ROWS(BA!$G$2:G14))),"")</f>
        <v>6.3.1 Proportion of wastewater safely treated</v>
      </c>
      <c r="AC348" s="112" t="str">
        <f>IFERROR(INDEX(BA!$L$4:$L$1001,MATCH($AB348,BA!$P$4:$P$1001,0)),"")</f>
        <v>Water quality, quantity and service</v>
      </c>
      <c r="AD348" s="112" t="str">
        <f>INDEX(BA!$M$4:$M$1001,MATCH($AB348,BA!$P$4:$P$1001,0))</f>
        <v xml:space="preserve">6. Clean water and sanitation </v>
      </c>
      <c r="AE348" s="112" t="str">
        <f>INDEX(BA!$O$4:$O$1001,MATCH($AB348,BA!$P$4:$P$1001,0))</f>
        <v>Discharging wastewater safely</v>
      </c>
      <c r="AF348" s="112" t="str">
        <f>INDEX(BA!$N$4:$N$1001,MATCH($AB348,BA!$P$4:$P$1001,0))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45">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IF(ROWS(BA!$G$4:G17)&lt;=AB$334,INDEX(BA!$P$2:$P$547,_xlfn.AGGREGATE(15,3,(BA!$G$2:$G$547=Mapping!$AA$336)/(BA!$G$2:$G$547=Mapping!$AA$336)*ROW(BA!$G$2:$G$547)-ROWS(BA!$G$2),ROWS(BA!$G$2:G15))),"")</f>
        <v>6.3.2 Proportion of bodies of water with good ambient water quality</v>
      </c>
      <c r="AC349" s="112" t="str">
        <f>IFERROR(INDEX(BA!$L$4:$L$1001,MATCH($AB349,BA!$P$4:$P$1001,0)),"")</f>
        <v>Water quality, quantity and service</v>
      </c>
      <c r="AD349" s="112" t="str">
        <f>INDEX(BA!$M$4:$M$1001,MATCH($AB349,BA!$P$4:$P$1001,0))</f>
        <v xml:space="preserve">6. Clean water and sanitation </v>
      </c>
      <c r="AE349" s="112" t="str">
        <f>INDEX(BA!$O$4:$O$1001,MATCH($AB349,BA!$P$4:$P$1001,0))</f>
        <v>Discharging wastewater safely</v>
      </c>
      <c r="AF349" s="112" t="str">
        <f>INDEX(BA!$N$4:$N$1001,MATCH($AB349,BA!$P$4:$P$1001,0))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3.75">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IF(ROWS(BA!$G$4:G18)&lt;=AB$334,INDEX(BA!$P$2:$P$547,_xlfn.AGGREGATE(15,3,(BA!$G$2:$G$547=Mapping!$AA$336)/(BA!$G$2:$G$547=Mapping!$AA$336)*ROW(BA!$G$2:$G$547)-ROWS(BA!$G$2),ROWS(BA!$G$2:G16))),"")</f>
        <v>8.5.1 Average hourly earnings of employees, by sex, age, occupation and persons with disabilities</v>
      </c>
      <c r="AC350" s="112" t="str">
        <f>IFERROR(INDEX(BA!$L$4:$L$1001,MATCH($AB350,BA!$P$4:$P$1001,0)),"")</f>
        <v>Employment</v>
      </c>
      <c r="AD350" s="112" t="str">
        <f>INDEX(BA!$M$4:$M$1001,MATCH($AB350,BA!$P$4:$P$1001,0))</f>
        <v>8. Decent work and economic growth</v>
      </c>
      <c r="AE350" s="112" t="str">
        <f>INDEX(BA!$O$4:$O$1001,MATCH($AB350,BA!$P$4:$P$1001,0))</f>
        <v>Increased employment opportunities</v>
      </c>
      <c r="AF350" s="112" t="str">
        <f>INDEX(BA!$N$4:$N$1001,MATCH($AB350,BA!$P$4:$P$1001,0))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45">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IF(ROWS(BA!$G$4:G19)&lt;=AB$334,INDEX(BA!$P$2:$P$547,_xlfn.AGGREGATE(15,3,(BA!$G$2:$G$547=Mapping!$AA$336)/(BA!$G$2:$G$547=Mapping!$AA$336)*ROW(BA!$G$2:$G$547)-ROWS(BA!$G$2),ROWS(BA!$G$2:G17))),"")</f>
        <v xml:space="preserve">Total water discharge by quality and destination </v>
      </c>
      <c r="AC351" s="112" t="str">
        <f>IFERROR(INDEX(BA!$L$4:$L$1001,MATCH($AB351,BA!$P$4:$P$1001,0)),"")</f>
        <v>Water quality, quantity and service</v>
      </c>
      <c r="AD351" s="112" t="str">
        <f>INDEX(BA!$M$4:$M$1001,MATCH($AB351,BA!$P$4:$P$1001,0))</f>
        <v xml:space="preserve">6. Clean water and sanitation </v>
      </c>
      <c r="AE351" s="112" t="str">
        <f>INDEX(BA!$O$4:$O$1001,MATCH($AB351,BA!$P$4:$P$1001,0))</f>
        <v xml:space="preserve">Improved water quality </v>
      </c>
      <c r="AF351" s="112" t="str">
        <f>INDEX(BA!$N$4:$N$1001,MATCH($AB351,BA!$P$4:$P$1001,0))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IF(ROWS(BA!$G$4:G20)&lt;=AB$334,INDEX(BA!$P$2:$P$547,_xlfn.AGGREGATE(15,3,(BA!$G$2:$G$547=Mapping!$AA$336)/(BA!$G$2:$G$547=Mapping!$AA$336)*ROW(BA!$G$2:$G$547)-ROWS(BA!$G$2),ROWS(BA!$G$2:G18))),"")</f>
        <v/>
      </c>
      <c r="AC352" s="112" t="str">
        <f>IFERROR(INDEX(BA!$L$4:$L$1001,MATCH($AB352,BA!$P$4:$P$1001,0)),"")</f>
        <v/>
      </c>
      <c r="AD352" s="112" t="e">
        <f>INDEX(BA!$M$4:$M$1001,MATCH($AB352,BA!$P$4:$P$1001,0))</f>
        <v>#N/A</v>
      </c>
      <c r="AE352" s="112" t="e">
        <f>INDEX(BA!$O$4:$O$1001,MATCH($AB352,BA!$P$4:$P$1001,0))</f>
        <v>#N/A</v>
      </c>
      <c r="AF352" s="112" t="e">
        <f>INDEX(BA!$N$4:$N$1001,MATCH($AB352,BA!$P$4:$P$1001,0))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IF(ROWS(BA!$G$4:G21)&lt;=AB$334,INDEX(BA!$P$2:$P$547,_xlfn.AGGREGATE(15,3,(BA!$G$2:$G$547=Mapping!$AA$336)/(BA!$G$2:$G$547=Mapping!$AA$336)*ROW(BA!$G$2:$G$547)-ROWS(BA!$G$2),ROWS(BA!$G$2:G19))),"")</f>
        <v/>
      </c>
      <c r="AC353" s="112" t="str">
        <f>IFERROR(INDEX(BA!$L$4:$L$1001,MATCH($AB353,BA!$P$4:$P$1001,0)),"")</f>
        <v/>
      </c>
      <c r="AD353" s="112" t="e">
        <f>INDEX(BA!$M$4:$M$1001,MATCH($AB353,BA!$P$4:$P$1001,0))</f>
        <v>#N/A</v>
      </c>
      <c r="AE353" s="112" t="e">
        <f>INDEX(BA!$O$4:$O$1001,MATCH($AB353,BA!$P$4:$P$1001,0))</f>
        <v>#N/A</v>
      </c>
      <c r="AF353" s="112" t="e">
        <f>INDEX(BA!$N$4:$N$1001,MATCH($AB353,BA!$P$4:$P$1001,0))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IF(ROWS(BA!$G$4:G22)&lt;=AB$334,INDEX(BA!$P$2:$P$547,_xlfn.AGGREGATE(15,3,(BA!$G$2:$G$547=Mapping!$AA$336)/(BA!$G$2:$G$547=Mapping!$AA$336)*ROW(BA!$G$2:$G$547)-ROWS(BA!$G$2),ROWS(BA!$G$2:G20))),"")</f>
        <v/>
      </c>
      <c r="AC354" s="112" t="str">
        <f>IFERROR(INDEX(BA!$L$4:$L$1001,MATCH($AB354,BA!$P$4:$P$1001,0)),"")</f>
        <v/>
      </c>
      <c r="AD354" s="112" t="e">
        <f>INDEX(BA!$M$4:$M$1001,MATCH($AB354,BA!$P$4:$P$1001,0))</f>
        <v>#N/A</v>
      </c>
      <c r="AE354" s="112" t="e">
        <f>INDEX(BA!$O$4:$O$1001,MATCH($AB354,BA!$P$4:$P$1001,0))</f>
        <v>#N/A</v>
      </c>
      <c r="AF354" s="112" t="e">
        <f>INDEX(BA!$N$4:$N$1001,MATCH($AB354,BA!$P$4:$P$1001,0))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IF(ROWS(BA!$G$4:G23)&lt;=AB$334,INDEX(BA!$P$2:$P$547,_xlfn.AGGREGATE(15,3,(BA!$G$2:$G$547=Mapping!$AA$336)/(BA!$G$2:$G$547=Mapping!$AA$336)*ROW(BA!$G$2:$G$547)-ROWS(BA!$G$2),ROWS(BA!$G$2:G21))),"")</f>
        <v/>
      </c>
      <c r="AC355" s="119" t="str">
        <f>IFERROR(INDEX(BA!$L$4:$L$1001,MATCH($AB355,BA!$P$4:$P$1001,0)),"")</f>
        <v/>
      </c>
      <c r="AD355" s="119" t="e">
        <f>INDEX(BA!$M$4:$M$1001,MATCH($AB355,BA!$P$4:$P$1001,0))</f>
        <v>#N/A</v>
      </c>
      <c r="AE355" s="119" t="e">
        <f>INDEX(BA!$O$4:$O$1001,MATCH($AB355,BA!$P$4:$P$1001,0))</f>
        <v>#N/A</v>
      </c>
      <c r="AF355" s="119" t="e">
        <f>INDEX(BA!$N$4:$N$1001,MATCH($AB355,BA!$P$4:$P$1001,0))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IF(ROWS(BA!$G$4:G24)&lt;=AB$334,INDEX(BA!$P$2:$P$547,_xlfn.AGGREGATE(15,3,(BA!$G$2:$G$547=Mapping!$AA$336)/(BA!$G$2:$G$547=Mapping!$AA$336)*ROW(BA!$G$2:$G$547)-ROWS(BA!$G$2),ROWS(BA!$G$2:G22))),"")</f>
        <v/>
      </c>
      <c r="AC356" s="119" t="str">
        <f>IFERROR(INDEX(BA!$L$4:$L$1001,MATCH($AB356,BA!$P$4:$P$1001,0)),"")</f>
        <v/>
      </c>
      <c r="AD356" s="119" t="e">
        <f>INDEX(BA!$M$4:$M$1001,MATCH($AB356,BA!$P$4:$P$1001,0))</f>
        <v>#N/A</v>
      </c>
      <c r="AE356" s="119" t="e">
        <f>INDEX(BA!$O$4:$O$1001,MATCH($AB356,BA!$P$4:$P$1001,0))</f>
        <v>#N/A</v>
      </c>
      <c r="AF356" s="119" t="e">
        <f>INDEX(BA!$N$4:$N$1001,MATCH($AB356,BA!$P$4:$P$1001,0))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IF(ROWS(BA!$G$4:G25)&lt;=AB$334,INDEX(BA!$P$2:$P$547,_xlfn.AGGREGATE(15,3,(BA!$G$2:$G$547=Mapping!$AA$336)/(BA!$G$2:$G$547=Mapping!$AA$336)*ROW(BA!$G$2:$G$547)-ROWS(BA!$G$2),ROWS(BA!$G$2:G23))),"")</f>
        <v/>
      </c>
      <c r="AC357" s="119" t="str">
        <f>IFERROR(INDEX(BA!$L$4:$L$1001,MATCH($AB357,BA!$P$4:$P$1001,0)),"")</f>
        <v/>
      </c>
      <c r="AD357" s="119" t="e">
        <f>INDEX(BA!$M$4:$M$1001,MATCH($AB357,BA!$P$4:$P$1001,0))</f>
        <v>#N/A</v>
      </c>
      <c r="AE357" s="119" t="e">
        <f>INDEX(BA!$O$4:$O$1001,MATCH($AB357,BA!$P$4:$P$1001,0))</f>
        <v>#N/A</v>
      </c>
      <c r="AF357" s="119" t="e">
        <f>INDEX(BA!$N$4:$N$1001,MATCH($AB357,BA!$P$4:$P$1001,0))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IF(ROWS(BA!$G$4:G26)&lt;=AB$334,INDEX(BA!$P$2:$P$547,_xlfn.AGGREGATE(15,3,(BA!$G$2:$G$547=Mapping!$AA$336)/(BA!$G$2:$G$547=Mapping!$AA$336)*ROW(BA!$G$2:$G$547)-ROWS(BA!$G$2),ROWS(BA!$G$2:G24))),"")</f>
        <v/>
      </c>
      <c r="AC358" s="119" t="str">
        <f>IFERROR(INDEX(BA!$L$4:$L$1001,MATCH($AB358,BA!$P$4:$P$1001,0)),"")</f>
        <v/>
      </c>
      <c r="AD358" s="119" t="e">
        <f>INDEX(BA!$M$4:$M$1001,MATCH($AB358,BA!$P$4:$P$1001,0))</f>
        <v>#N/A</v>
      </c>
      <c r="AE358" s="119" t="e">
        <f>INDEX(BA!$O$4:$O$1001,MATCH($AB358,BA!$P$4:$P$1001,0))</f>
        <v>#N/A</v>
      </c>
      <c r="AF358" s="119" t="e">
        <f>INDEX(BA!$N$4:$N$1001,MATCH($AB358,BA!$P$4:$P$1001,0))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IF(ROWS(BA!$G$4:G27)&lt;=AB$334,INDEX(BA!$P$2:$P$547,_xlfn.AGGREGATE(15,3,(BA!$G$2:$G$547=Mapping!$AA$336)/(BA!$G$2:$G$547=Mapping!$AA$336)*ROW(BA!$G$2:$G$547)-ROWS(BA!$G$2),ROWS(BA!$G$2:G25))),"")</f>
        <v/>
      </c>
      <c r="AC359" s="119" t="str">
        <f>IFERROR(INDEX(BA!$L$4:$L$1001,MATCH($AB359,BA!$P$4:$P$1001,0)),"")</f>
        <v/>
      </c>
      <c r="AD359" s="119" t="e">
        <f>INDEX(BA!$M$4:$M$1001,MATCH($AB359,BA!$P$4:$P$1001,0))</f>
        <v>#N/A</v>
      </c>
      <c r="AE359" s="119" t="e">
        <f>INDEX(BA!$O$4:$O$1001,MATCH($AB359,BA!$P$4:$P$1001,0))</f>
        <v>#N/A</v>
      </c>
      <c r="AF359" s="119" t="e">
        <f>INDEX(BA!$N$4:$N$1001,MATCH($AB359,BA!$P$4:$P$1001,0))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IF(ROWS(BA!$G$4:G28)&lt;=AB$334,INDEX(BA!$P$2:$P$547,_xlfn.AGGREGATE(15,3,(BA!$G$2:$G$547=Mapping!$AA$336)/(BA!$G$2:$G$547=Mapping!$AA$336)*ROW(BA!$G$2:$G$547)-ROWS(BA!$G$2),ROWS(BA!$G$2:G26))),"")</f>
        <v/>
      </c>
      <c r="AC360" s="119" t="str">
        <f>IFERROR(INDEX(BA!$L$4:$L$1001,MATCH($AB360,BA!$P$4:$P$1001,0)),"")</f>
        <v/>
      </c>
      <c r="AD360" s="119" t="e">
        <f>INDEX(BA!$M$4:$M$1001,MATCH($AB360,BA!$P$4:$P$1001,0))</f>
        <v>#N/A</v>
      </c>
      <c r="AE360" s="119" t="e">
        <f>INDEX(BA!$O$4:$O$1001,MATCH($AB360,BA!$P$4:$P$1001,0))</f>
        <v>#N/A</v>
      </c>
      <c r="AF360" s="119" t="e">
        <f>INDEX(BA!$N$4:$N$1001,MATCH($AB360,BA!$P$4:$P$1001,0))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IF(ROWS(BA!$G$4:G29)&lt;=AB$334,INDEX(BA!$P$2:$P$547,_xlfn.AGGREGATE(15,3,(BA!$G$2:$G$547=Mapping!$AA$336)/(BA!$G$2:$G$547=Mapping!$AA$336)*ROW(BA!$G$2:$G$547)-ROWS(BA!$G$2),ROWS(BA!$G$2:G27))),"")</f>
        <v/>
      </c>
      <c r="AC361" s="119" t="str">
        <f>IFERROR(INDEX(BA!$L$4:$L$1001,MATCH($AB361,BA!$P$4:$P$1001,0)),"")</f>
        <v/>
      </c>
      <c r="AD361" s="119" t="e">
        <f>INDEX(BA!$M$4:$M$1001,MATCH($AB361,BA!$P$4:$P$1001,0))</f>
        <v>#N/A</v>
      </c>
      <c r="AE361" s="119" t="e">
        <f>INDEX(BA!$O$4:$O$1001,MATCH($AB361,BA!$P$4:$P$1001,0))</f>
        <v>#N/A</v>
      </c>
      <c r="AF361" s="119" t="e">
        <f>INDEX(BA!$N$4:$N$1001,MATCH($AB361,BA!$P$4:$P$1001,0))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IF(ROWS(BA!$G$4:G30)&lt;=AB$334,INDEX(BA!$P$2:$P$547,_xlfn.AGGREGATE(15,3,(BA!$G$2:$G$547=Mapping!$AA$336)/(BA!$G$2:$G$547=Mapping!$AA$336)*ROW(BA!$G$2:$G$547)-ROWS(BA!$G$2),ROWS(BA!$G$2:G28))),"")</f>
        <v/>
      </c>
      <c r="AC362" s="119" t="str">
        <f>IFERROR(INDEX(BA!$L$4:$L$1001,MATCH($AB362,BA!$P$4:$P$1001,0)),"")</f>
        <v/>
      </c>
      <c r="AD362" s="119" t="e">
        <f>INDEX(BA!$M$4:$M$1001,MATCH($AB362,BA!$P$4:$P$1001,0))</f>
        <v>#N/A</v>
      </c>
      <c r="AE362" s="119" t="e">
        <f>INDEX(BA!$O$4:$O$1001,MATCH($AB362,BA!$P$4:$P$1001,0))</f>
        <v>#N/A</v>
      </c>
      <c r="AF362" s="119" t="e">
        <f>INDEX(BA!$N$4:$N$1001,MATCH($AB362,BA!$P$4:$P$1001,0))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IF(ROWS(BA!$G$4:G31)&lt;=AB$334,INDEX(BA!$P$2:$P$547,_xlfn.AGGREGATE(15,3,(BA!$G$2:$G$547=Mapping!$AA$336)/(BA!$G$2:$G$547=Mapping!$AA$336)*ROW(BA!$G$2:$G$547)-ROWS(BA!$G$2),ROWS(BA!$G$2:G29))),"")</f>
        <v/>
      </c>
      <c r="AC363" s="119" t="str">
        <f>IFERROR(INDEX(BA!$L$4:$L$1001,MATCH($AB363,BA!$P$4:$P$1001,0)),"")</f>
        <v/>
      </c>
      <c r="AD363" s="119" t="e">
        <f>INDEX(BA!$M$4:$M$1001,MATCH($AB363,BA!$P$4:$P$1001,0))</f>
        <v>#N/A</v>
      </c>
      <c r="AE363" s="119" t="e">
        <f>INDEX(BA!$O$4:$O$1001,MATCH($AB363,BA!$P$4:$P$1001,0))</f>
        <v>#N/A</v>
      </c>
      <c r="AF363" s="119" t="e">
        <f>INDEX(BA!$N$4:$N$1001,MATCH($AB363,BA!$P$4:$P$1001,0))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IF(ROWS(BA!$G$4:G32)&lt;=AB$334,INDEX(BA!$P$2:$P$547,_xlfn.AGGREGATE(15,3,(BA!$G$2:$G$547=Mapping!$AA$336)/(BA!$G$2:$G$547=Mapping!$AA$336)*ROW(BA!$G$2:$G$547)-ROWS(BA!$G$2),ROWS(BA!$G$2:G30))),"")</f>
        <v/>
      </c>
      <c r="AC364" s="119" t="str">
        <f>IFERROR(INDEX(BA!$L$4:$L$1001,MATCH($AB364,BA!$P$4:$P$1001,0)),"")</f>
        <v/>
      </c>
      <c r="AD364" s="119" t="e">
        <f>INDEX(BA!$M$4:$M$1001,MATCH($AB364,BA!$P$4:$P$1001,0))</f>
        <v>#N/A</v>
      </c>
      <c r="AE364" s="119" t="e">
        <f>INDEX(BA!$O$4:$O$1001,MATCH($AB364,BA!$P$4:$P$1001,0))</f>
        <v>#N/A</v>
      </c>
      <c r="AF364" s="119" t="e">
        <f>INDEX(BA!$N$4:$N$1001,MATCH($AB364,BA!$P$4:$P$1001,0))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IF(ROWS(BA!$G$4:G33)&lt;=AB$334,INDEX(BA!$P$2:$P$547,_xlfn.AGGREGATE(15,3,(BA!$G$2:$G$547=Mapping!$AA$336)/(BA!$G$2:$G$547=Mapping!$AA$336)*ROW(BA!$G$2:$G$547)-ROWS(BA!$G$2),ROWS(BA!$G$2:G31))),"")</f>
        <v/>
      </c>
      <c r="AC365" s="119" t="str">
        <f>IFERROR(INDEX(BA!$L$4:$L$1001,MATCH($AB365,BA!$P$4:$P$1001,0)),"")</f>
        <v/>
      </c>
      <c r="AD365" s="119" t="e">
        <f>INDEX(BA!$M$4:$M$1001,MATCH($AB365,BA!$P$4:$P$1001,0))</f>
        <v>#N/A</v>
      </c>
      <c r="AE365" s="119" t="e">
        <f>INDEX(BA!$O$4:$O$1001,MATCH($AB365,BA!$P$4:$P$1001,0))</f>
        <v>#N/A</v>
      </c>
      <c r="AF365" s="119" t="e">
        <f>INDEX(BA!$N$4:$N$1001,MATCH($AB365,BA!$P$4:$P$1001,0))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IF(ROWS(BA!$G$4:G34)&lt;=AB$334,INDEX(BA!$P$2:$P$547,_xlfn.AGGREGATE(15,3,(BA!$G$2:$G$547=Mapping!$AA$336)/(BA!$G$2:$G$547=Mapping!$AA$336)*ROW(BA!$G$2:$G$547)-ROWS(BA!$G$2),ROWS(BA!$G$2:G32))),"")</f>
        <v/>
      </c>
      <c r="AC366" s="119" t="str">
        <f>IFERROR(INDEX(BA!$L$4:$L$1001,MATCH($AB366,BA!$P$4:$P$1001,0)),"")</f>
        <v/>
      </c>
      <c r="AD366" s="119" t="e">
        <f>INDEX(BA!$M$4:$M$1001,MATCH($AB366,BA!$P$4:$P$1001,0))</f>
        <v>#N/A</v>
      </c>
      <c r="AE366" s="119" t="e">
        <f>INDEX(BA!$O$4:$O$1001,MATCH($AB366,BA!$P$4:$P$1001,0))</f>
        <v>#N/A</v>
      </c>
      <c r="AF366" s="119" t="e">
        <f>INDEX(BA!$N$4:$N$1001,MATCH($AB366,BA!$P$4:$P$1001,0))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IF(ROWS(BA!$G$4:G35)&lt;=AB$334,INDEX(BA!$P$2:$P$547,_xlfn.AGGREGATE(15,3,(BA!$G$2:$G$547=Mapping!$AA$336)/(BA!$G$2:$G$547=Mapping!$AA$336)*ROW(BA!$G$2:$G$547)-ROWS(BA!$G$2),ROWS(BA!$G$2:G33))),"")</f>
        <v/>
      </c>
      <c r="AC367" s="119" t="str">
        <f>IFERROR(INDEX(BA!$L$4:$L$1001,MATCH($AB367,BA!$P$4:$P$1001,0)),"")</f>
        <v/>
      </c>
      <c r="AD367" s="119" t="e">
        <f>INDEX(BA!$M$4:$M$1001,MATCH($AB367,BA!$P$4:$P$1001,0))</f>
        <v>#N/A</v>
      </c>
      <c r="AE367" s="119" t="e">
        <f>INDEX(BA!$O$4:$O$1001,MATCH($AB367,BA!$P$4:$P$1001,0))</f>
        <v>#N/A</v>
      </c>
      <c r="AF367" s="119" t="e">
        <f>INDEX(BA!$N$4:$N$1001,MATCH($AB367,BA!$P$4:$P$1001,0))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IF(ROWS(BA!$G$4:G36)&lt;=AB$334,INDEX(BA!$P$2:$P$547,_xlfn.AGGREGATE(15,3,(BA!$G$2:$G$547=Mapping!$AA$336)/(BA!$G$2:$G$547=Mapping!$AA$336)*ROW(BA!$G$2:$G$547)-ROWS(BA!$G$2),ROWS(BA!$G$2:G34))),"")</f>
        <v/>
      </c>
      <c r="AC368" s="119" t="str">
        <f>IFERROR(INDEX(BA!$L$4:$L$1001,MATCH($AB368,BA!$P$4:$P$1001,0)),"")</f>
        <v/>
      </c>
      <c r="AD368" s="119" t="e">
        <f>INDEX(BA!$M$4:$M$1001,MATCH($AB368,BA!$P$4:$P$1001,0))</f>
        <v>#N/A</v>
      </c>
      <c r="AE368" s="119" t="e">
        <f>INDEX(BA!$O$4:$O$1001,MATCH($AB368,BA!$P$4:$P$1001,0))</f>
        <v>#N/A</v>
      </c>
      <c r="AF368" s="119" t="e">
        <f>INDEX(BA!$N$4:$N$1001,MATCH($AB368,BA!$P$4:$P$1001,0))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IF(ROWS(BA!$G$4:G37)&lt;=AB$334,INDEX(BA!$P$2:$P$547,_xlfn.AGGREGATE(15,3,(BA!$G$2:$G$547=Mapping!$AA$336)/(BA!$G$2:$G$547=Mapping!$AA$336)*ROW(BA!$G$2:$G$547)-ROWS(BA!$G$2),ROWS(BA!$G$2:G35))),"")</f>
        <v/>
      </c>
      <c r="AC369" s="119" t="str">
        <f>IFERROR(INDEX(BA!$L$4:$L$1001,MATCH($AB369,BA!$P$4:$P$1001,0)),"")</f>
        <v/>
      </c>
      <c r="AD369" s="119" t="e">
        <f>INDEX(BA!$M$4:$M$1001,MATCH($AB369,BA!$P$4:$P$1001,0))</f>
        <v>#N/A</v>
      </c>
      <c r="AE369" s="119" t="e">
        <f>INDEX(BA!$O$4:$O$1001,MATCH($AB369,BA!$P$4:$P$1001,0))</f>
        <v>#N/A</v>
      </c>
      <c r="AF369" s="119" t="e">
        <f>INDEX(BA!$N$4:$N$1001,MATCH($AB369,BA!$P$4:$P$1001,0))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IF(ROWS(BA!$L$2:L408)&lt;=B$1,INDEX(BA!$P$2:$P$63,_xlfn.AGGREGATE(15,3,(BA!$L$2:$L$63=Mapping!$A$3)/(BA!$L$2:$L$63=Mapping!$A$3)*ROW(BA!$L$2:$L$247)-ROWS(BA!$L$2),ROWS(BA!$L$2:L408))),"")</f>
        <v/>
      </c>
      <c r="AB370" s="119" t="str" cm="1">
        <f t="array" ref="AB370">IF(ROWS(BA!$G$4:G38)&lt;=AB$334,INDEX(BA!$P$2:$P$547,_xlfn.AGGREGATE(15,3,(BA!$G$2:$G$547=Mapping!$AA$336)/(BA!$G$2:$G$547=Mapping!$AA$336)*ROW(BA!$G$2:$G$547)-ROWS(BA!$G$2),ROWS(BA!$G$2:G36))),"")</f>
        <v/>
      </c>
      <c r="AC370" s="119" t="str">
        <f>IFERROR(INDEX(BA!$L$4:$L$1001,MATCH($AB370,BA!$P$4:$P$1001,0)),"")</f>
        <v/>
      </c>
      <c r="AD370" s="119" t="e">
        <f>INDEX(BA!$M$4:$M$1001,MATCH($AB370,BA!$P$4:$P$1001,0))</f>
        <v>#N/A</v>
      </c>
      <c r="AE370" s="119" t="e">
        <f>INDEX(BA!$O$4:$O$1001,MATCH($AB370,BA!$P$4:$P$1001,0))</f>
        <v>#N/A</v>
      </c>
      <c r="AF370" s="119" t="e">
        <f>INDEX(BA!$N$4:$N$1001,MATCH($AB370,BA!$P$4:$P$1001,0))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IF(ROWS(BA!$L$2:L409)&lt;=B$1,INDEX(BA!$P$2:$P$63,_xlfn.AGGREGATE(15,3,(BA!$L$2:$L$63=Mapping!$A$3)/(BA!$L$2:$L$63=Mapping!$A$3)*ROW(BA!$L$2:$L$247)-ROWS(BA!$L$2),ROWS(BA!$L$2:L409))),"")</f>
        <v/>
      </c>
      <c r="AB371" s="119" t="str" cm="1">
        <f t="array" ref="AB371">IF(ROWS(BA!$G$4:G39)&lt;=AB$334,INDEX(BA!$P$2:$P$547,_xlfn.AGGREGATE(15,3,(BA!$G$2:$G$547=Mapping!$AA$336)/(BA!$G$2:$G$547=Mapping!$AA$336)*ROW(BA!$G$2:$G$547)-ROWS(BA!$G$2),ROWS(BA!$G$2:G37))),"")</f>
        <v/>
      </c>
      <c r="AC371" s="119" t="str">
        <f>IFERROR(INDEX(BA!$L$4:$L$1001,MATCH($AB371,BA!$P$4:$P$1001,0)),"")</f>
        <v/>
      </c>
      <c r="AD371" s="119" t="e">
        <f>INDEX(BA!$M$4:$M$1001,MATCH($AB371,BA!$P$4:$P$1001,0))</f>
        <v>#N/A</v>
      </c>
      <c r="AE371" s="119" t="e">
        <f>INDEX(BA!$O$4:$O$1001,MATCH($AB371,BA!$P$4:$P$1001,0))</f>
        <v>#N/A</v>
      </c>
      <c r="AF371" s="119" t="e">
        <f>INDEX(BA!$N$4:$N$1001,MATCH($AB371,BA!$P$4:$P$1001,0))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IF(ROWS(BA!$L$2:L410)&lt;=B$1,INDEX(BA!$P$2:$P$63,_xlfn.AGGREGATE(15,3,(BA!$L$2:$L$63=Mapping!$A$3)/(BA!$L$2:$L$63=Mapping!$A$3)*ROW(BA!$L$2:$L$247)-ROWS(BA!$L$2),ROWS(BA!$L$2:L410))),"")</f>
        <v/>
      </c>
      <c r="AB372" s="119" t="str" cm="1">
        <f t="array" ref="AB372">IF(ROWS(BA!$G$4:G40)&lt;=AB$334,INDEX(BA!$P$2:$P$547,_xlfn.AGGREGATE(15,3,(BA!$G$2:$G$547=Mapping!$AA$336)/(BA!$G$2:$G$547=Mapping!$AA$336)*ROW(BA!$G$2:$G$547)-ROWS(BA!$G$2),ROWS(BA!$G$2:G38))),"")</f>
        <v/>
      </c>
      <c r="AC372" s="119" t="str">
        <f>IFERROR(INDEX(BA!$L$4:$L$1001,MATCH($AB372,BA!$P$4:$P$1001,0)),"")</f>
        <v/>
      </c>
      <c r="AD372" s="119" t="e">
        <f>INDEX(BA!$M$4:$M$1001,MATCH($AB372,BA!$P$4:$P$1001,0))</f>
        <v>#N/A</v>
      </c>
      <c r="AE372" s="119" t="e">
        <f>INDEX(BA!$O$4:$O$1001,MATCH($AB372,BA!$P$4:$P$1001,0))</f>
        <v>#N/A</v>
      </c>
      <c r="AF372" s="119" t="e">
        <f>INDEX(BA!$N$4:$N$1001,MATCH($AB372,BA!$P$4:$P$1001,0))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IF(ROWS(BA!$L$2:L411)&lt;=B$1,INDEX(BA!$P$2:$P$63,_xlfn.AGGREGATE(15,3,(BA!$L$2:$L$63=Mapping!$A$3)/(BA!$L$2:$L$63=Mapping!$A$3)*ROW(BA!$L$2:$L$247)-ROWS(BA!$L$2),ROWS(BA!$L$2:L411))),"")</f>
        <v/>
      </c>
      <c r="AB373" s="119" t="str" cm="1">
        <f t="array" ref="AB373">IF(ROWS(BA!$G$4:G41)&lt;=AB$334,INDEX(BA!$P$2:$P$547,_xlfn.AGGREGATE(15,3,(BA!$G$2:$G$547=Mapping!$AA$336)/(BA!$G$2:$G$547=Mapping!$AA$336)*ROW(BA!$G$2:$G$547)-ROWS(BA!$G$2),ROWS(BA!$G$2:G39))),"")</f>
        <v/>
      </c>
      <c r="AC373" s="119" t="str">
        <f>IFERROR(INDEX(BA!$L$4:$L$1001,MATCH($AB373,BA!$P$4:$P$1001,0)),"")</f>
        <v/>
      </c>
      <c r="AD373" s="119" t="e">
        <f>INDEX(BA!$M$4:$M$1001,MATCH($AB373,BA!$P$4:$P$1001,0))</f>
        <v>#N/A</v>
      </c>
      <c r="AE373" s="119" t="e">
        <f>INDEX(BA!$O$4:$O$1001,MATCH($AB373,BA!$P$4:$P$1001,0))</f>
        <v>#N/A</v>
      </c>
      <c r="AF373" s="119" t="e">
        <f>INDEX(BA!$N$4:$N$1001,MATCH($AB373,BA!$P$4:$P$1001,0))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IF(ROWS(BA!$L$2:L412)&lt;=B$1,INDEX(BA!$P$2:$P$63,_xlfn.AGGREGATE(15,3,(BA!$L$2:$L$63=Mapping!$A$3)/(BA!$L$2:$L$63=Mapping!$A$3)*ROW(BA!$L$2:$L$247)-ROWS(BA!$L$2),ROWS(BA!$L$2:L412))),"")</f>
        <v/>
      </c>
      <c r="AB374" s="119" t="str" cm="1">
        <f t="array" ref="AB374">IF(ROWS(BA!$G$4:G42)&lt;=AB$334,INDEX(BA!$P$2:$P$547,_xlfn.AGGREGATE(15,3,(BA!$G$2:$G$547=Mapping!$AA$336)/(BA!$G$2:$G$547=Mapping!$AA$336)*ROW(BA!$G$2:$G$547)-ROWS(BA!$G$2),ROWS(BA!$G$2:G40))),"")</f>
        <v/>
      </c>
      <c r="AC374" s="119" t="str">
        <f>IFERROR(INDEX(BA!$L$4:$L$1001,MATCH($AB374,BA!$P$4:$P$1001,0)),"")</f>
        <v/>
      </c>
      <c r="AD374" s="119" t="e">
        <f>INDEX(BA!$M$4:$M$1001,MATCH($AB374,BA!$P$4:$P$1001,0))</f>
        <v>#N/A</v>
      </c>
      <c r="AE374" s="119" t="e">
        <f>INDEX(BA!$O$4:$O$1001,MATCH($AB374,BA!$P$4:$P$1001,0))</f>
        <v>#N/A</v>
      </c>
      <c r="AF374" s="119" t="e">
        <f>INDEX(BA!$N$4:$N$1001,MATCH($AB374,BA!$P$4:$P$1001,0))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IF(ROWS(BA!$L$2:L413)&lt;=B$1,INDEX(BA!$P$2:$P$63,_xlfn.AGGREGATE(15,3,(BA!$L$2:$L$63=Mapping!$A$3)/(BA!$L$2:$L$63=Mapping!$A$3)*ROW(BA!$L$2:$L$247)-ROWS(BA!$L$2),ROWS(BA!$L$2:L413))),"")</f>
        <v/>
      </c>
      <c r="AB375" s="119" t="str" cm="1">
        <f t="array" ref="AB375">IF(ROWS(BA!$G$4:G43)&lt;=AB$334,INDEX(BA!$P$2:$P$547,_xlfn.AGGREGATE(15,3,(BA!$G$2:$G$547=Mapping!$AA$336)/(BA!$G$2:$G$547=Mapping!$AA$336)*ROW(BA!$G$2:$G$547)-ROWS(BA!$G$2),ROWS(BA!$G$2:G41))),"")</f>
        <v/>
      </c>
      <c r="AC375" s="119" t="str">
        <f>IFERROR(INDEX(BA!$L$4:$L$1001,MATCH($AB375,BA!$P$4:$P$1001,0)),"")</f>
        <v/>
      </c>
      <c r="AD375" s="119" t="e">
        <f>INDEX(BA!$M$4:$M$1001,MATCH($AB375,BA!$P$4:$P$1001,0))</f>
        <v>#N/A</v>
      </c>
      <c r="AE375" s="119" t="e">
        <f>INDEX(BA!$O$4:$O$1001,MATCH($AB375,BA!$P$4:$P$1001,0))</f>
        <v>#N/A</v>
      </c>
      <c r="AF375" s="119" t="e">
        <f>INDEX(BA!$N$4:$N$1001,MATCH($AB375,BA!$P$4:$P$1001,0))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IF(ROWS(BA!$L$2:L414)&lt;=B$1,INDEX(BA!$P$2:$P$63,_xlfn.AGGREGATE(15,3,(BA!$L$2:$L$63=Mapping!$A$3)/(BA!$L$2:$L$63=Mapping!$A$3)*ROW(BA!$L$2:$L$247)-ROWS(BA!$L$2),ROWS(BA!$L$2:L414))),"")</f>
        <v/>
      </c>
      <c r="AB376" s="119" t="str" cm="1">
        <f t="array" ref="AB376">IF(ROWS(BA!$G$4:G44)&lt;=AB$334,INDEX(BA!$P$2:$P$547,_xlfn.AGGREGATE(15,3,(BA!$G$2:$G$547=Mapping!$AA$336)/(BA!$G$2:$G$547=Mapping!$AA$336)*ROW(BA!$G$2:$G$547)-ROWS(BA!$G$2),ROWS(BA!$G$2:G42))),"")</f>
        <v/>
      </c>
      <c r="AC376" s="119" t="str">
        <f>IFERROR(INDEX(BA!$L$4:$L$1001,MATCH($AB376,BA!$P$4:$P$1001,0)),"")</f>
        <v/>
      </c>
      <c r="AD376" s="119" t="e">
        <f>INDEX(BA!$M$4:$M$1001,MATCH($AB376,BA!$P$4:$P$1001,0))</f>
        <v>#N/A</v>
      </c>
      <c r="AE376" s="119" t="e">
        <f>INDEX(BA!$O$4:$O$1001,MATCH($AB376,BA!$P$4:$P$1001,0))</f>
        <v>#N/A</v>
      </c>
      <c r="AF376" s="119" t="e">
        <f>INDEX(BA!$N$4:$N$1001,MATCH($AB376,BA!$P$4:$P$1001,0))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IF(ROWS(BA!$L$2:L415)&lt;=B$1,INDEX(BA!$P$2:$P$63,_xlfn.AGGREGATE(15,3,(BA!$L$2:$L$63=Mapping!$A$3)/(BA!$L$2:$L$63=Mapping!$A$3)*ROW(BA!$L$2:$L$247)-ROWS(BA!$L$2),ROWS(BA!$L$2:L415))),"")</f>
        <v/>
      </c>
      <c r="AB377" s="119" t="str" cm="1">
        <f t="array" ref="AB377">IF(ROWS(BA!$G$4:G45)&lt;=AB$334,INDEX(BA!$P$2:$P$547,_xlfn.AGGREGATE(15,3,(BA!$G$2:$G$547=Mapping!$AA$336)/(BA!$G$2:$G$547=Mapping!$AA$336)*ROW(BA!$G$2:$G$547)-ROWS(BA!$G$2),ROWS(BA!$G$2:G43))),"")</f>
        <v/>
      </c>
      <c r="AC377" s="119" t="str">
        <f>IFERROR(INDEX(BA!$L$4:$L$1001,MATCH($AB377,BA!$P$4:$P$1001,0)),"")</f>
        <v/>
      </c>
      <c r="AD377" s="119" t="e">
        <f>INDEX(BA!$M$4:$M$1001,MATCH($AB377,BA!$P$4:$P$1001,0))</f>
        <v>#N/A</v>
      </c>
      <c r="AE377" s="119" t="e">
        <f>INDEX(BA!$O$4:$O$1001,MATCH($AB377,BA!$P$4:$P$1001,0))</f>
        <v>#N/A</v>
      </c>
      <c r="AF377" s="119" t="e">
        <f>INDEX(BA!$N$4:$N$1001,MATCH($AB377,BA!$P$4:$P$1001,0))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IF(ROWS(BA!$L$2:L416)&lt;=B$1,INDEX(BA!$P$2:$P$63,_xlfn.AGGREGATE(15,3,(BA!$L$2:$L$63=Mapping!$A$3)/(BA!$L$2:$L$63=Mapping!$A$3)*ROW(BA!$L$2:$L$247)-ROWS(BA!$L$2),ROWS(BA!$L$2:L416))),"")</f>
        <v/>
      </c>
      <c r="AB378" s="119" t="str" cm="1">
        <f t="array" ref="AB378">IF(ROWS(BA!$G$4:G46)&lt;=AB$334,INDEX(BA!$P$2:$P$547,_xlfn.AGGREGATE(15,3,(BA!$G$2:$G$547=Mapping!$AA$336)/(BA!$G$2:$G$547=Mapping!$AA$336)*ROW(BA!$G$2:$G$547)-ROWS(BA!$G$2),ROWS(BA!$G$2:G44))),"")</f>
        <v/>
      </c>
      <c r="AC378" s="119" t="str">
        <f>IFERROR(INDEX(BA!$L$4:$L$1001,MATCH($AB378,BA!$P$4:$P$1001,0)),"")</f>
        <v/>
      </c>
      <c r="AD378" s="119" t="e">
        <f>INDEX(BA!$M$4:$M$1001,MATCH($AB378,BA!$P$4:$P$1001,0))</f>
        <v>#N/A</v>
      </c>
      <c r="AE378" s="119" t="e">
        <f>INDEX(BA!$O$4:$O$1001,MATCH($AB378,BA!$P$4:$P$1001,0))</f>
        <v>#N/A</v>
      </c>
      <c r="AF378" s="119" t="e">
        <f>INDEX(BA!$N$4:$N$1001,MATCH($AB378,BA!$P$4:$P$1001,0))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IF(ROWS(BA!$L$2:L417)&lt;=B$1,INDEX(BA!$P$2:$P$63,_xlfn.AGGREGATE(15,3,(BA!$L$2:$L$63=Mapping!$A$3)/(BA!$L$2:$L$63=Mapping!$A$3)*ROW(BA!$L$2:$L$247)-ROWS(BA!$L$2),ROWS(BA!$L$2:L417))),"")</f>
        <v/>
      </c>
      <c r="AB379" s="119" t="str" cm="1">
        <f t="array" ref="AB379">IF(ROWS(BA!$G$4:G47)&lt;=AB$334,INDEX(BA!$P$2:$P$547,_xlfn.AGGREGATE(15,3,(BA!$G$2:$G$547=Mapping!$AA$336)/(BA!$G$2:$G$547=Mapping!$AA$336)*ROW(BA!$G$2:$G$547)-ROWS(BA!$G$2),ROWS(BA!$G$2:G45))),"")</f>
        <v/>
      </c>
      <c r="AC379" s="119" t="str">
        <f>IFERROR(INDEX(BA!$L$4:$L$1001,MATCH($AB379,BA!$P$4:$P$1001,0)),"")</f>
        <v/>
      </c>
      <c r="AD379" s="119" t="e">
        <f>INDEX(BA!$M$4:$M$1001,MATCH($AB379,BA!$P$4:$P$1001,0))</f>
        <v>#N/A</v>
      </c>
      <c r="AE379" s="119" t="e">
        <f>INDEX(BA!$O$4:$O$1001,MATCH($AB379,BA!$P$4:$P$1001,0))</f>
        <v>#N/A</v>
      </c>
      <c r="AF379" s="119" t="e">
        <f>INDEX(BA!$N$4:$N$1001,MATCH($AB379,BA!$P$4:$P$1001,0))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IF(ROWS(BA!$L$2:L418)&lt;=B$1,INDEX(BA!$P$2:$P$63,_xlfn.AGGREGATE(15,3,(BA!$L$2:$L$63=Mapping!$A$3)/(BA!$L$2:$L$63=Mapping!$A$3)*ROW(BA!$L$2:$L$247)-ROWS(BA!$L$2),ROWS(BA!$L$2:L418))),"")</f>
        <v/>
      </c>
      <c r="AB380" s="119" t="str" cm="1">
        <f t="array" ref="AB380">IF(ROWS(BA!$G$4:G48)&lt;=AB$334,INDEX(BA!$P$2:$P$547,_xlfn.AGGREGATE(15,3,(BA!$G$2:$G$547=Mapping!$AA$336)/(BA!$G$2:$G$547=Mapping!$AA$336)*ROW(BA!$G$2:$G$547)-ROWS(BA!$G$2),ROWS(BA!$G$2:G46))),"")</f>
        <v/>
      </c>
      <c r="AC380" s="119" t="str">
        <f>IFERROR(INDEX(BA!$L$4:$L$1001,MATCH($AB380,BA!$P$4:$P$1001,0)),"")</f>
        <v/>
      </c>
      <c r="AD380" s="119" t="e">
        <f>INDEX(BA!$M$4:$M$1001,MATCH($AB380,BA!$P$4:$P$1001,0))</f>
        <v>#N/A</v>
      </c>
      <c r="AE380" s="119" t="e">
        <f>INDEX(BA!$O$4:$O$1001,MATCH($AB380,BA!$P$4:$P$1001,0))</f>
        <v>#N/A</v>
      </c>
      <c r="AF380" s="119" t="e">
        <f>INDEX(BA!$N$4:$N$1001,MATCH($AB380,BA!$P$4:$P$1001,0))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IF(ROWS(BA!$L$2:L419)&lt;=B$1,INDEX(BA!$P$2:$P$63,_xlfn.AGGREGATE(15,3,(BA!$L$2:$L$63=Mapping!$A$3)/(BA!$L$2:$L$63=Mapping!$A$3)*ROW(BA!$L$2:$L$247)-ROWS(BA!$L$2),ROWS(BA!$L$2:L419))),"")</f>
        <v/>
      </c>
      <c r="AB381" s="119" t="str" cm="1">
        <f t="array" ref="AB381">IF(ROWS(BA!$G$4:G49)&lt;=AB$334,INDEX(BA!$P$2:$P$547,_xlfn.AGGREGATE(15,3,(BA!$G$2:$G$547=Mapping!$AA$336)/(BA!$G$2:$G$547=Mapping!$AA$336)*ROW(BA!$G$2:$G$547)-ROWS(BA!$G$2),ROWS(BA!$G$2:G47))),"")</f>
        <v/>
      </c>
      <c r="AC381" s="119" t="str">
        <f>IFERROR(INDEX(BA!$L$4:$L$1001,MATCH($AB381,BA!$P$4:$P$1001,0)),"")</f>
        <v/>
      </c>
      <c r="AD381" s="119" t="e">
        <f>INDEX(BA!$M$4:$M$1001,MATCH($AB381,BA!$P$4:$P$1001,0))</f>
        <v>#N/A</v>
      </c>
      <c r="AE381" s="119" t="e">
        <f>INDEX(BA!$O$4:$O$1001,MATCH($AB381,BA!$P$4:$P$1001,0))</f>
        <v>#N/A</v>
      </c>
      <c r="AF381" s="119" t="e">
        <f>INDEX(BA!$N$4:$N$1001,MATCH($AB381,BA!$P$4:$P$1001,0))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IF(ROWS(BA!$L$2:L420)&lt;=B$1,INDEX(BA!$P$2:$P$63,_xlfn.AGGREGATE(15,3,(BA!$L$2:$L$63=Mapping!$A$3)/(BA!$L$2:$L$63=Mapping!$A$3)*ROW(BA!$L$2:$L$247)-ROWS(BA!$L$2),ROWS(BA!$L$2:L420))),"")</f>
        <v/>
      </c>
      <c r="AB382" s="119" t="str" cm="1">
        <f t="array" ref="AB382">IF(ROWS(BA!$G$4:G50)&lt;=AB$334,INDEX(BA!$P$2:$P$547,_xlfn.AGGREGATE(15,3,(BA!$G$2:$G$547=Mapping!$AA$336)/(BA!$G$2:$G$547=Mapping!$AA$336)*ROW(BA!$G$2:$G$547)-ROWS(BA!$G$2),ROWS(BA!$G$2:G48))),"")</f>
        <v/>
      </c>
      <c r="AC382" s="119" t="str">
        <f>IFERROR(INDEX(BA!$L$4:$L$1001,MATCH($AB382,BA!$P$4:$P$1001,0)),"")</f>
        <v/>
      </c>
      <c r="AD382" s="119" t="e">
        <f>INDEX(BA!$M$4:$M$1001,MATCH($AB382,BA!$P$4:$P$1001,0))</f>
        <v>#N/A</v>
      </c>
      <c r="AE382" s="119" t="e">
        <f>INDEX(BA!$O$4:$O$1001,MATCH($AB382,BA!$P$4:$P$1001,0))</f>
        <v>#N/A</v>
      </c>
      <c r="AF382" s="119" t="e">
        <f>INDEX(BA!$N$4:$N$1001,MATCH($AB382,BA!$P$4:$P$1001,0))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IF(ROWS(BA!$L$2:L421)&lt;=B$1,INDEX(BA!$P$2:$P$63,_xlfn.AGGREGATE(15,3,(BA!$L$2:$L$63=Mapping!$A$3)/(BA!$L$2:$L$63=Mapping!$A$3)*ROW(BA!$L$2:$L$247)-ROWS(BA!$L$2),ROWS(BA!$L$2:L421))),"")</f>
        <v/>
      </c>
      <c r="AB383" s="119" t="str" cm="1">
        <f t="array" ref="AB383">IF(ROWS(BA!$G$4:G51)&lt;=AB$334,INDEX(BA!$P$2:$P$547,_xlfn.AGGREGATE(15,3,(BA!$G$2:$G$547=Mapping!$AA$336)/(BA!$G$2:$G$547=Mapping!$AA$336)*ROW(BA!$G$2:$G$547)-ROWS(BA!$G$2),ROWS(BA!$G$2:G49))),"")</f>
        <v/>
      </c>
      <c r="AC383" s="119" t="str">
        <f>IFERROR(INDEX(BA!$L$4:$L$1001,MATCH($AB383,BA!$P$4:$P$1001,0)),"")</f>
        <v/>
      </c>
      <c r="AD383" s="119" t="e">
        <f>INDEX(BA!$M$4:$M$1001,MATCH($AB383,BA!$P$4:$P$1001,0))</f>
        <v>#N/A</v>
      </c>
      <c r="AE383" s="119" t="e">
        <f>INDEX(BA!$O$4:$O$1001,MATCH($AB383,BA!$P$4:$P$1001,0))</f>
        <v>#N/A</v>
      </c>
      <c r="AF383" s="119" t="e">
        <f>INDEX(BA!$N$4:$N$1001,MATCH($AB383,BA!$P$4:$P$1001,0))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c r="A1121" s="135"/>
      <c r="B1121" s="130"/>
      <c r="I1121" s="103"/>
      <c r="K1121" s="103"/>
      <c r="AA1121" s="120"/>
      <c r="AB1121" s="112"/>
    </row>
    <row r="1122" spans="1:28">
      <c r="B1122" s="130"/>
      <c r="I1122" s="103"/>
      <c r="K1122" s="103"/>
      <c r="AB1122" s="112"/>
    </row>
    <row r="1123" spans="1:28">
      <c r="I1123" s="103"/>
      <c r="K1123" s="103"/>
    </row>
    <row r="1124" spans="1:28">
      <c r="I1124" s="103"/>
      <c r="K1124" s="103"/>
    </row>
    <row r="1125" spans="1:28">
      <c r="I1125" s="103"/>
      <c r="K1125" s="103"/>
    </row>
    <row r="1126" spans="1:28">
      <c r="I1126" s="103"/>
      <c r="K1126" s="103"/>
    </row>
    <row r="1127" spans="1:28">
      <c r="I1127" s="103"/>
      <c r="K1127" s="103"/>
    </row>
    <row r="1128" spans="1:28">
      <c r="I1128" s="103"/>
      <c r="K1128" s="103"/>
    </row>
    <row r="1129" spans="1:28">
      <c r="I1129" s="103"/>
      <c r="K1129" s="103"/>
    </row>
    <row r="1130" spans="1:28">
      <c r="I1130" s="103"/>
      <c r="K1130" s="103"/>
    </row>
    <row r="1131" spans="1:28">
      <c r="I1131" s="103"/>
      <c r="K1131" s="103"/>
    </row>
    <row r="1132" spans="1:28">
      <c r="A1132" s="135"/>
      <c r="I1132" s="103"/>
      <c r="K1132" s="103"/>
    </row>
    <row r="1133" spans="1:28">
      <c r="A1133" s="135"/>
      <c r="I1133" s="103"/>
      <c r="K1133" s="103"/>
    </row>
    <row r="1134" spans="1:28">
      <c r="A1134" s="135"/>
      <c r="I1134" s="103"/>
      <c r="K1134" s="103"/>
    </row>
    <row r="1135" spans="1:28">
      <c r="A1135" s="135"/>
      <c r="I1135" s="103"/>
      <c r="K1135" s="103"/>
    </row>
    <row r="1136" spans="1:28">
      <c r="A1136" s="135"/>
      <c r="I1136" s="103"/>
      <c r="K1136" s="103"/>
    </row>
    <row r="1137" spans="1:11">
      <c r="A1137" s="135"/>
      <c r="I1137" s="103"/>
      <c r="K1137" s="103"/>
    </row>
    <row r="1138" spans="1:11">
      <c r="A1138" s="135"/>
      <c r="I1138" s="103"/>
      <c r="K1138" s="103"/>
    </row>
    <row r="1139" spans="1:11">
      <c r="A1139" s="135"/>
      <c r="I1139" s="103"/>
      <c r="K1139" s="103"/>
    </row>
    <row r="1140" spans="1:11">
      <c r="A1140" s="135"/>
      <c r="I1140" s="103"/>
      <c r="K1140" s="103"/>
    </row>
    <row r="1141" spans="1:11">
      <c r="A1141" s="135"/>
      <c r="I1141" s="103"/>
      <c r="K1141" s="103"/>
    </row>
    <row r="1142" spans="1:11">
      <c r="A1142" s="135"/>
      <c r="I1142" s="103"/>
      <c r="K1142" s="103"/>
    </row>
    <row r="1143" spans="1:11">
      <c r="A1143" s="135"/>
      <c r="I1143" s="103"/>
      <c r="K1143" s="103"/>
    </row>
    <row r="1144" spans="1:11">
      <c r="A1144" s="135"/>
      <c r="I1144" s="103"/>
      <c r="K1144" s="103"/>
    </row>
    <row r="1145" spans="1:11">
      <c r="A1145" s="135"/>
      <c r="I1145" s="103"/>
      <c r="K1145" s="103"/>
    </row>
    <row r="1146" spans="1:11">
      <c r="A1146" s="135"/>
      <c r="I1146" s="103"/>
      <c r="K1146" s="103"/>
    </row>
    <row r="1147" spans="1:11">
      <c r="A1147" s="135"/>
      <c r="I1147" s="103"/>
      <c r="K1147" s="103"/>
    </row>
    <row r="1148" spans="1:11">
      <c r="A1148" s="135"/>
      <c r="I1148" s="103"/>
      <c r="K1148" s="103"/>
    </row>
    <row r="1149" spans="1:11">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85" zoomScaleNormal="85" workbookViewId="0">
      <pane ySplit="3" topLeftCell="A22" activePane="bottomLeft" state="frozen"/>
      <selection pane="bottomLeft" activeCell="V308" sqref="V308"/>
    </sheetView>
  </sheetViews>
  <sheetFormatPr defaultColWidth="9.140625" defaultRowHeight="12.75"/>
  <cols>
    <col min="1" max="9" width="12.42578125" style="4" customWidth="1"/>
    <col min="10" max="11" width="14" style="2" customWidth="1"/>
    <col min="12" max="13" width="24.28515625" style="1" customWidth="1"/>
    <col min="14" max="14" width="49.7109375" style="1" customWidth="1"/>
    <col min="15" max="15" width="22.140625" style="4" customWidth="1"/>
    <col min="16" max="16" width="33.42578125" style="6" customWidth="1"/>
    <col min="17" max="17" width="63.7109375" style="4" customWidth="1"/>
    <col min="18" max="18" width="55.7109375" style="1" customWidth="1"/>
    <col min="19" max="19" width="17.42578125" style="4" customWidth="1"/>
    <col min="20" max="22" width="17.42578125" style="1" customWidth="1"/>
    <col min="23" max="24" width="17.42578125" style="4" customWidth="1"/>
    <col min="25" max="25" width="17.42578125" style="1" customWidth="1"/>
    <col min="26" max="16384" width="9.140625" style="1"/>
  </cols>
  <sheetData>
    <row r="2" spans="1:25">
      <c r="A2" s="51" t="s">
        <v>154</v>
      </c>
      <c r="B2" s="51"/>
      <c r="C2" s="51"/>
      <c r="D2" s="51"/>
      <c r="E2" s="51"/>
      <c r="F2" s="51"/>
      <c r="G2" s="51"/>
      <c r="H2" s="51"/>
      <c r="I2" s="51"/>
    </row>
    <row r="3" spans="1:25" ht="38.25">
      <c r="A3" s="5" t="s">
        <v>155</v>
      </c>
      <c r="B3" s="5" t="s">
        <v>156</v>
      </c>
      <c r="C3" s="5" t="s">
        <v>157</v>
      </c>
      <c r="D3" s="5" t="s">
        <v>158</v>
      </c>
      <c r="E3" s="5" t="s">
        <v>159</v>
      </c>
      <c r="F3" s="5" t="s">
        <v>160</v>
      </c>
      <c r="G3" s="5" t="s">
        <v>161</v>
      </c>
      <c r="H3" s="5" t="s">
        <v>162</v>
      </c>
      <c r="I3" s="5" t="s">
        <v>163</v>
      </c>
      <c r="J3" s="3" t="s">
        <v>164</v>
      </c>
      <c r="K3" s="3" t="s">
        <v>165</v>
      </c>
      <c r="L3" s="3" t="s">
        <v>102</v>
      </c>
      <c r="M3" s="3" t="s">
        <v>52</v>
      </c>
      <c r="N3" s="3" t="s">
        <v>104</v>
      </c>
      <c r="O3" s="5" t="s">
        <v>50</v>
      </c>
      <c r="P3" s="5" t="s">
        <v>166</v>
      </c>
      <c r="Q3" s="5" t="s">
        <v>167</v>
      </c>
      <c r="R3" s="3" t="s">
        <v>168</v>
      </c>
      <c r="S3" s="5" t="s">
        <v>56</v>
      </c>
      <c r="T3" s="3" t="s">
        <v>57</v>
      </c>
      <c r="U3" s="3" t="s">
        <v>58</v>
      </c>
      <c r="V3" s="3" t="s">
        <v>169</v>
      </c>
      <c r="W3" s="5" t="s">
        <v>170</v>
      </c>
      <c r="X3" s="5" t="s">
        <v>171</v>
      </c>
      <c r="Y3" s="5" t="s">
        <v>61</v>
      </c>
    </row>
    <row r="4" spans="1:25" s="4" customFormat="1" ht="127.5">
      <c r="A4" s="4" t="str">
        <f>Background!B4</f>
        <v>Renewable</v>
      </c>
      <c r="B4" s="4" t="s">
        <v>35</v>
      </c>
      <c r="D4" s="4" t="s">
        <v>140</v>
      </c>
      <c r="E4" s="4" t="s">
        <v>172</v>
      </c>
      <c r="G4" s="4" t="s">
        <v>173</v>
      </c>
      <c r="J4" s="4" t="s">
        <v>174</v>
      </c>
      <c r="L4" s="4" t="str">
        <f>Background!L18</f>
        <v>Energy generation, efficiency &amp; access</v>
      </c>
      <c r="M4" s="4" t="s">
        <v>123</v>
      </c>
      <c r="N4" s="4" t="s">
        <v>175</v>
      </c>
      <c r="O4" s="4" t="s">
        <v>176</v>
      </c>
      <c r="P4" s="4" t="s">
        <v>177</v>
      </c>
      <c r="Q4" s="4" t="s">
        <v>178</v>
      </c>
      <c r="R4" s="4" t="s">
        <v>179</v>
      </c>
      <c r="S4" s="4" t="s">
        <v>180</v>
      </c>
      <c r="T4" s="4" t="s">
        <v>181</v>
      </c>
      <c r="U4" s="4" t="s">
        <v>182</v>
      </c>
      <c r="V4" s="4" t="s">
        <v>183</v>
      </c>
      <c r="W4" s="12" t="s">
        <v>184</v>
      </c>
      <c r="X4" s="35" t="s">
        <v>185</v>
      </c>
      <c r="Y4" s="4" t="s">
        <v>185</v>
      </c>
    </row>
    <row r="5" spans="1:25" s="4" customFormat="1" ht="76.5">
      <c r="A5" s="4" t="s">
        <v>186</v>
      </c>
      <c r="B5" s="4" t="s">
        <v>35</v>
      </c>
      <c r="D5" s="4" t="s">
        <v>140</v>
      </c>
      <c r="E5" s="4" t="s">
        <v>172</v>
      </c>
      <c r="G5" s="4" t="s">
        <v>173</v>
      </c>
      <c r="J5" s="4" t="s">
        <v>187</v>
      </c>
      <c r="L5" s="4" t="s">
        <v>94</v>
      </c>
      <c r="M5" s="4" t="s">
        <v>123</v>
      </c>
      <c r="N5" s="4" t="s">
        <v>175</v>
      </c>
      <c r="O5" s="4" t="s">
        <v>176</v>
      </c>
      <c r="P5" s="4" t="s">
        <v>188</v>
      </c>
      <c r="Q5" s="4" t="s">
        <v>189</v>
      </c>
      <c r="R5" s="143" t="s">
        <v>190</v>
      </c>
      <c r="S5" s="4" t="s">
        <v>191</v>
      </c>
      <c r="T5" s="4" t="s">
        <v>192</v>
      </c>
      <c r="W5" s="12"/>
      <c r="X5" s="35" t="s">
        <v>185</v>
      </c>
      <c r="Y5" s="4" t="s">
        <v>185</v>
      </c>
    </row>
    <row r="6" spans="1:25" ht="102">
      <c r="A6" s="4" t="str">
        <f>Background!B4</f>
        <v>Renewable</v>
      </c>
      <c r="B6" s="4" t="s">
        <v>35</v>
      </c>
      <c r="D6" s="4" t="s">
        <v>140</v>
      </c>
      <c r="E6" s="4" t="s">
        <v>172</v>
      </c>
      <c r="J6" s="4" t="s">
        <v>193</v>
      </c>
      <c r="K6" s="4"/>
      <c r="L6" s="4" t="s">
        <v>94</v>
      </c>
      <c r="M6" s="4" t="s">
        <v>123</v>
      </c>
      <c r="N6" s="4" t="s">
        <v>175</v>
      </c>
      <c r="O6" s="4" t="s">
        <v>194</v>
      </c>
      <c r="P6" s="4" t="s">
        <v>195</v>
      </c>
      <c r="Q6" s="4" t="s">
        <v>196</v>
      </c>
      <c r="R6" s="141" t="s">
        <v>197</v>
      </c>
      <c r="S6" s="4" t="s">
        <v>180</v>
      </c>
      <c r="T6" s="1" t="s">
        <v>181</v>
      </c>
      <c r="U6" s="4" t="s">
        <v>198</v>
      </c>
      <c r="V6" s="1" t="s">
        <v>183</v>
      </c>
      <c r="W6" s="12" t="s">
        <v>199</v>
      </c>
      <c r="X6" s="35" t="s">
        <v>185</v>
      </c>
      <c r="Y6" s="1" t="s">
        <v>185</v>
      </c>
    </row>
    <row r="7" spans="1:25" ht="293.25">
      <c r="A7" s="4" t="s">
        <v>186</v>
      </c>
      <c r="B7" s="4" t="s">
        <v>35</v>
      </c>
      <c r="C7" s="4" t="s">
        <v>138</v>
      </c>
      <c r="D7" s="4" t="s">
        <v>140</v>
      </c>
      <c r="J7" s="4" t="s">
        <v>200</v>
      </c>
      <c r="K7" s="4"/>
      <c r="L7" s="4" t="s">
        <v>94</v>
      </c>
      <c r="M7" s="4" t="s">
        <v>123</v>
      </c>
      <c r="N7" s="4" t="s">
        <v>201</v>
      </c>
      <c r="O7" s="4" t="s">
        <v>202</v>
      </c>
      <c r="P7" s="4" t="s">
        <v>203</v>
      </c>
      <c r="Q7" s="4" t="s">
        <v>204</v>
      </c>
      <c r="R7" s="141" t="s">
        <v>205</v>
      </c>
      <c r="S7" s="141" t="s">
        <v>206</v>
      </c>
      <c r="T7" s="1" t="s">
        <v>181</v>
      </c>
      <c r="U7" s="4" t="s">
        <v>207</v>
      </c>
      <c r="V7" s="1" t="s">
        <v>208</v>
      </c>
      <c r="W7" s="12" t="s">
        <v>209</v>
      </c>
      <c r="X7" s="35" t="s">
        <v>185</v>
      </c>
      <c r="Y7" s="1" t="s">
        <v>185</v>
      </c>
    </row>
    <row r="8" spans="1:25" ht="306">
      <c r="A8" s="4" t="s">
        <v>186</v>
      </c>
      <c r="B8" s="4" t="s">
        <v>35</v>
      </c>
      <c r="C8" s="4" t="s">
        <v>138</v>
      </c>
      <c r="D8" s="4" t="s">
        <v>140</v>
      </c>
      <c r="J8" s="4" t="s">
        <v>200</v>
      </c>
      <c r="K8" s="4"/>
      <c r="L8" s="4" t="s">
        <v>94</v>
      </c>
      <c r="M8" s="4" t="s">
        <v>123</v>
      </c>
      <c r="N8" s="4" t="s">
        <v>201</v>
      </c>
      <c r="O8" s="4" t="s">
        <v>202</v>
      </c>
      <c r="P8" s="4" t="s">
        <v>210</v>
      </c>
      <c r="Q8" s="4" t="s">
        <v>211</v>
      </c>
      <c r="R8" s="4" t="s">
        <v>212</v>
      </c>
      <c r="S8" s="4" t="s">
        <v>213</v>
      </c>
      <c r="T8" s="1" t="s">
        <v>181</v>
      </c>
      <c r="U8" s="4" t="s">
        <v>214</v>
      </c>
      <c r="V8" s="1" t="s">
        <v>183</v>
      </c>
      <c r="W8" s="4" t="s">
        <v>209</v>
      </c>
      <c r="X8" s="35" t="s">
        <v>185</v>
      </c>
      <c r="Y8" s="1" t="s">
        <v>185</v>
      </c>
    </row>
    <row r="9" spans="1:25" ht="165.75">
      <c r="A9" s="4" t="s">
        <v>186</v>
      </c>
      <c r="B9" s="4" t="s">
        <v>35</v>
      </c>
      <c r="C9" s="4" t="s">
        <v>138</v>
      </c>
      <c r="D9" s="4" t="s">
        <v>140</v>
      </c>
      <c r="E9" s="4" t="s">
        <v>172</v>
      </c>
      <c r="F9" s="154" t="s">
        <v>151</v>
      </c>
      <c r="G9" s="4" t="s">
        <v>173</v>
      </c>
      <c r="J9" s="4" t="s">
        <v>215</v>
      </c>
      <c r="K9" s="4"/>
      <c r="L9" s="4" t="s">
        <v>83</v>
      </c>
      <c r="M9" s="4" t="s">
        <v>129</v>
      </c>
      <c r="N9" s="4" t="s">
        <v>216</v>
      </c>
      <c r="O9" s="4" t="s">
        <v>217</v>
      </c>
      <c r="P9" s="4" t="s">
        <v>218</v>
      </c>
      <c r="Q9" s="4" t="s">
        <v>219</v>
      </c>
      <c r="R9" s="4" t="s">
        <v>220</v>
      </c>
      <c r="S9" s="4" t="s">
        <v>221</v>
      </c>
      <c r="T9" s="1" t="s">
        <v>181</v>
      </c>
      <c r="U9" s="4" t="s">
        <v>222</v>
      </c>
      <c r="V9" s="1" t="s">
        <v>223</v>
      </c>
      <c r="W9" s="12" t="s">
        <v>224</v>
      </c>
      <c r="X9" s="35" t="s">
        <v>185</v>
      </c>
      <c r="Y9" s="4" t="s">
        <v>225</v>
      </c>
    </row>
    <row r="10" spans="1:25" ht="219.75" customHeight="1">
      <c r="B10" s="4" t="s">
        <v>35</v>
      </c>
      <c r="J10" s="4" t="s">
        <v>226</v>
      </c>
      <c r="K10" s="4"/>
      <c r="L10" s="4" t="s">
        <v>83</v>
      </c>
      <c r="M10" s="4" t="s">
        <v>129</v>
      </c>
      <c r="N10" s="4" t="s">
        <v>216</v>
      </c>
      <c r="O10" s="4" t="s">
        <v>227</v>
      </c>
      <c r="P10" s="4" t="s">
        <v>228</v>
      </c>
      <c r="Q10" s="4" t="s">
        <v>229</v>
      </c>
      <c r="R10" s="4" t="s">
        <v>230</v>
      </c>
      <c r="S10" s="4" t="s">
        <v>231</v>
      </c>
      <c r="T10" s="1" t="s">
        <v>181</v>
      </c>
      <c r="U10" s="4" t="s">
        <v>222</v>
      </c>
      <c r="V10" s="1" t="s">
        <v>223</v>
      </c>
      <c r="W10" s="16" t="s">
        <v>232</v>
      </c>
      <c r="X10" s="4" t="s">
        <v>185</v>
      </c>
      <c r="Y10" s="12" t="s">
        <v>233</v>
      </c>
    </row>
    <row r="11" spans="1:25" ht="153">
      <c r="B11" s="4" t="s">
        <v>35</v>
      </c>
      <c r="J11" s="4" t="s">
        <v>234</v>
      </c>
      <c r="K11" s="4"/>
      <c r="L11" s="4" t="s">
        <v>85</v>
      </c>
      <c r="M11" s="4" t="s">
        <v>235</v>
      </c>
      <c r="N11" s="4" t="s">
        <v>236</v>
      </c>
      <c r="O11" s="4" t="s">
        <v>237</v>
      </c>
      <c r="P11" s="141" t="s">
        <v>238</v>
      </c>
      <c r="Q11" s="4" t="s">
        <v>239</v>
      </c>
      <c r="R11" s="4" t="s">
        <v>1342</v>
      </c>
      <c r="S11" s="4" t="s">
        <v>1341</v>
      </c>
      <c r="T11" s="1" t="s">
        <v>181</v>
      </c>
      <c r="U11" s="4" t="s">
        <v>1343</v>
      </c>
      <c r="V11" s="1" t="s">
        <v>223</v>
      </c>
      <c r="X11" s="4" t="s">
        <v>185</v>
      </c>
      <c r="Y11" s="13" t="s">
        <v>240</v>
      </c>
    </row>
    <row r="12" spans="1:25" ht="345">
      <c r="A12" s="4" t="s">
        <v>186</v>
      </c>
      <c r="B12" s="4" t="s">
        <v>35</v>
      </c>
      <c r="C12" s="4" t="s">
        <v>138</v>
      </c>
      <c r="D12" s="4" t="s">
        <v>140</v>
      </c>
      <c r="J12" s="4" t="s">
        <v>241</v>
      </c>
      <c r="K12" s="4"/>
      <c r="L12" s="4" t="s">
        <v>89</v>
      </c>
      <c r="M12" s="4" t="s">
        <v>131</v>
      </c>
      <c r="N12" s="4" t="s">
        <v>242</v>
      </c>
      <c r="O12" s="4" t="s">
        <v>243</v>
      </c>
      <c r="P12" s="4" t="s">
        <v>244</v>
      </c>
      <c r="Q12" s="4" t="s">
        <v>245</v>
      </c>
      <c r="R12" s="4" t="s">
        <v>246</v>
      </c>
      <c r="S12" s="4" t="s">
        <v>247</v>
      </c>
      <c r="T12" s="1" t="s">
        <v>181</v>
      </c>
      <c r="U12" s="4" t="s">
        <v>207</v>
      </c>
      <c r="V12" s="1" t="s">
        <v>223</v>
      </c>
      <c r="W12" s="13" t="s">
        <v>248</v>
      </c>
      <c r="X12" s="4" t="s">
        <v>185</v>
      </c>
    </row>
    <row r="13" spans="1:25" ht="51">
      <c r="B13" s="4" t="s">
        <v>35</v>
      </c>
      <c r="C13" s="4" t="s">
        <v>138</v>
      </c>
      <c r="J13" s="4" t="s">
        <v>249</v>
      </c>
      <c r="K13" s="4"/>
      <c r="L13" s="4" t="s">
        <v>89</v>
      </c>
      <c r="M13" s="4" t="s">
        <v>131</v>
      </c>
      <c r="N13" s="4" t="s">
        <v>250</v>
      </c>
      <c r="O13" s="4" t="s">
        <v>243</v>
      </c>
      <c r="P13" s="4" t="s">
        <v>251</v>
      </c>
      <c r="Q13" s="4" t="s">
        <v>252</v>
      </c>
      <c r="R13" s="1" t="s">
        <v>253</v>
      </c>
      <c r="S13" s="4" t="s">
        <v>254</v>
      </c>
      <c r="T13" s="1" t="s">
        <v>181</v>
      </c>
      <c r="U13" s="1" t="s">
        <v>253</v>
      </c>
      <c r="V13" s="1" t="s">
        <v>223</v>
      </c>
      <c r="W13" s="4" t="s">
        <v>209</v>
      </c>
      <c r="X13" s="4" t="s">
        <v>185</v>
      </c>
    </row>
    <row r="14" spans="1:25" ht="89.25">
      <c r="B14" s="4" t="s">
        <v>35</v>
      </c>
      <c r="J14" s="4" t="s">
        <v>255</v>
      </c>
      <c r="K14" s="4"/>
      <c r="L14" s="4" t="s">
        <v>90</v>
      </c>
      <c r="M14" s="4" t="s">
        <v>119</v>
      </c>
      <c r="N14" s="4" t="s">
        <v>236</v>
      </c>
      <c r="O14" s="4" t="s">
        <v>256</v>
      </c>
      <c r="P14" s="4" t="s">
        <v>257</v>
      </c>
      <c r="Q14" s="4" t="s">
        <v>258</v>
      </c>
      <c r="R14" s="4" t="s">
        <v>259</v>
      </c>
      <c r="S14" s="4" t="s">
        <v>260</v>
      </c>
      <c r="T14" s="1" t="s">
        <v>181</v>
      </c>
      <c r="U14" s="1" t="s">
        <v>261</v>
      </c>
      <c r="V14" s="1" t="s">
        <v>262</v>
      </c>
      <c r="W14" s="4" t="s">
        <v>209</v>
      </c>
      <c r="X14" s="4" t="s">
        <v>185</v>
      </c>
    </row>
    <row r="15" spans="1:25" ht="153">
      <c r="B15" s="4" t="s">
        <v>35</v>
      </c>
      <c r="J15" s="4" t="s">
        <v>263</v>
      </c>
      <c r="K15" s="4"/>
      <c r="L15" s="4" t="s">
        <v>90</v>
      </c>
      <c r="M15" s="4" t="s">
        <v>235</v>
      </c>
      <c r="N15" s="4" t="s">
        <v>236</v>
      </c>
      <c r="O15" s="4" t="s">
        <v>264</v>
      </c>
      <c r="P15" s="4" t="s">
        <v>265</v>
      </c>
      <c r="Q15" s="4" t="s">
        <v>266</v>
      </c>
      <c r="R15" s="4" t="s">
        <v>267</v>
      </c>
      <c r="S15" s="141" t="s">
        <v>268</v>
      </c>
      <c r="T15" s="1" t="s">
        <v>181</v>
      </c>
      <c r="U15" s="4" t="s">
        <v>269</v>
      </c>
      <c r="V15" s="1" t="s">
        <v>223</v>
      </c>
      <c r="W15" s="4" t="s">
        <v>209</v>
      </c>
      <c r="X15" s="4" t="s">
        <v>185</v>
      </c>
    </row>
    <row r="16" spans="1:25" ht="280.5">
      <c r="A16" s="4" t="s">
        <v>186</v>
      </c>
      <c r="B16" s="4" t="s">
        <v>35</v>
      </c>
      <c r="C16" s="4" t="s">
        <v>138</v>
      </c>
      <c r="D16" s="4" t="s">
        <v>140</v>
      </c>
      <c r="E16" s="4" t="s">
        <v>172</v>
      </c>
      <c r="F16" s="4" t="s">
        <v>151</v>
      </c>
      <c r="G16" s="4" t="s">
        <v>173</v>
      </c>
      <c r="J16" s="4" t="s">
        <v>270</v>
      </c>
      <c r="K16" s="4"/>
      <c r="L16" s="4" t="s">
        <v>91</v>
      </c>
      <c r="M16" s="4" t="s">
        <v>124</v>
      </c>
      <c r="N16" s="4" t="s">
        <v>271</v>
      </c>
      <c r="O16" s="4" t="s">
        <v>272</v>
      </c>
      <c r="P16" s="4" t="s">
        <v>273</v>
      </c>
      <c r="Q16" s="4" t="s">
        <v>274</v>
      </c>
      <c r="R16" s="4" t="s">
        <v>275</v>
      </c>
      <c r="S16" s="4" t="s">
        <v>276</v>
      </c>
      <c r="T16" s="1" t="s">
        <v>181</v>
      </c>
      <c r="U16" s="4" t="s">
        <v>277</v>
      </c>
      <c r="V16" s="1" t="s">
        <v>223</v>
      </c>
      <c r="W16" s="4" t="s">
        <v>209</v>
      </c>
      <c r="X16" s="4" t="s">
        <v>185</v>
      </c>
      <c r="Y16" s="1" t="s">
        <v>278</v>
      </c>
    </row>
    <row r="17" spans="1:26" ht="280.5">
      <c r="A17" s="4" t="s">
        <v>186</v>
      </c>
      <c r="B17" s="4" t="s">
        <v>35</v>
      </c>
      <c r="C17" s="4" t="s">
        <v>138</v>
      </c>
      <c r="D17" s="4" t="s">
        <v>140</v>
      </c>
      <c r="E17" s="4" t="s">
        <v>172</v>
      </c>
      <c r="F17" s="4" t="s">
        <v>151</v>
      </c>
      <c r="G17" s="4" t="s">
        <v>173</v>
      </c>
      <c r="J17" s="4" t="s">
        <v>279</v>
      </c>
      <c r="K17" s="4"/>
      <c r="L17" s="4" t="s">
        <v>91</v>
      </c>
      <c r="M17" s="4" t="s">
        <v>124</v>
      </c>
      <c r="N17" s="4" t="s">
        <v>271</v>
      </c>
      <c r="O17" s="4" t="s">
        <v>280</v>
      </c>
      <c r="P17" s="4" t="s">
        <v>281</v>
      </c>
      <c r="Q17" s="4" t="s">
        <v>282</v>
      </c>
      <c r="R17" s="4" t="s">
        <v>283</v>
      </c>
      <c r="S17" s="4" t="s">
        <v>276</v>
      </c>
      <c r="T17" s="1" t="s">
        <v>181</v>
      </c>
      <c r="U17" s="4" t="s">
        <v>284</v>
      </c>
      <c r="V17" s="1" t="s">
        <v>223</v>
      </c>
      <c r="W17" s="4" t="s">
        <v>209</v>
      </c>
      <c r="X17" s="4" t="s">
        <v>185</v>
      </c>
      <c r="Y17" s="15" t="s">
        <v>285</v>
      </c>
    </row>
    <row r="18" spans="1:26" ht="102">
      <c r="A18" s="4" t="s">
        <v>186</v>
      </c>
      <c r="B18" s="4" t="s">
        <v>35</v>
      </c>
      <c r="C18" s="4" t="s">
        <v>138</v>
      </c>
      <c r="D18" s="4" t="s">
        <v>140</v>
      </c>
      <c r="E18" s="4" t="s">
        <v>172</v>
      </c>
      <c r="F18" s="4" t="s">
        <v>151</v>
      </c>
      <c r="G18" s="4" t="s">
        <v>173</v>
      </c>
      <c r="J18" s="4" t="s">
        <v>286</v>
      </c>
      <c r="K18" s="4"/>
      <c r="L18" s="4" t="s">
        <v>91</v>
      </c>
      <c r="M18" s="4" t="s">
        <v>124</v>
      </c>
      <c r="N18" s="4" t="s">
        <v>271</v>
      </c>
      <c r="O18" s="4" t="s">
        <v>280</v>
      </c>
      <c r="P18" s="4" t="s">
        <v>287</v>
      </c>
      <c r="Q18" s="4" t="s">
        <v>288</v>
      </c>
      <c r="R18" s="4" t="s">
        <v>289</v>
      </c>
      <c r="S18" s="4" t="s">
        <v>290</v>
      </c>
      <c r="T18" s="1" t="s">
        <v>181</v>
      </c>
      <c r="U18" s="4" t="s">
        <v>291</v>
      </c>
      <c r="V18" s="1" t="s">
        <v>223</v>
      </c>
      <c r="W18" s="4" t="s">
        <v>292</v>
      </c>
      <c r="X18" s="4" t="s">
        <v>185</v>
      </c>
      <c r="Y18" s="13" t="s">
        <v>292</v>
      </c>
    </row>
    <row r="19" spans="1:26" ht="408">
      <c r="B19" s="4" t="s">
        <v>35</v>
      </c>
      <c r="D19" s="4" t="s">
        <v>140</v>
      </c>
      <c r="F19" s="4" t="s">
        <v>151</v>
      </c>
      <c r="J19" s="4" t="s">
        <v>293</v>
      </c>
      <c r="K19" s="4"/>
      <c r="L19" s="4" t="s">
        <v>92</v>
      </c>
      <c r="M19" s="4" t="s">
        <v>117</v>
      </c>
      <c r="N19" s="4" t="s">
        <v>294</v>
      </c>
      <c r="O19" s="4" t="s">
        <v>295</v>
      </c>
      <c r="P19" s="4" t="s">
        <v>296</v>
      </c>
      <c r="Q19" s="4" t="s">
        <v>297</v>
      </c>
      <c r="R19" s="4" t="s">
        <v>298</v>
      </c>
      <c r="S19" s="4" t="s">
        <v>299</v>
      </c>
      <c r="T19" s="1" t="s">
        <v>181</v>
      </c>
      <c r="U19" s="4" t="s">
        <v>300</v>
      </c>
      <c r="V19" s="1" t="s">
        <v>223</v>
      </c>
      <c r="X19" s="4" t="s">
        <v>185</v>
      </c>
    </row>
    <row r="20" spans="1:26" ht="409.5">
      <c r="A20" s="4" t="s">
        <v>186</v>
      </c>
      <c r="B20" s="4" t="s">
        <v>35</v>
      </c>
      <c r="C20" s="4" t="s">
        <v>138</v>
      </c>
      <c r="D20" s="4" t="s">
        <v>140</v>
      </c>
      <c r="J20" s="4" t="s">
        <v>301</v>
      </c>
      <c r="K20" s="4"/>
      <c r="L20" s="4" t="s">
        <v>93</v>
      </c>
      <c r="M20" s="4" t="s">
        <v>302</v>
      </c>
      <c r="N20" s="4" t="s">
        <v>303</v>
      </c>
      <c r="O20" s="4" t="s">
        <v>304</v>
      </c>
      <c r="P20" s="4" t="s">
        <v>305</v>
      </c>
      <c r="Q20" s="4" t="s">
        <v>306</v>
      </c>
      <c r="R20" s="4" t="s">
        <v>307</v>
      </c>
      <c r="S20" s="4" t="s">
        <v>308</v>
      </c>
      <c r="T20" s="1" t="s">
        <v>181</v>
      </c>
      <c r="U20" s="4" t="s">
        <v>309</v>
      </c>
      <c r="V20" s="1" t="s">
        <v>223</v>
      </c>
      <c r="W20" s="4" t="s">
        <v>310</v>
      </c>
      <c r="X20" s="4" t="s">
        <v>311</v>
      </c>
      <c r="Y20" s="50" t="s">
        <v>312</v>
      </c>
    </row>
    <row r="21" spans="1:26" ht="191.25">
      <c r="A21" s="4" t="s">
        <v>186</v>
      </c>
      <c r="B21" s="4" t="s">
        <v>35</v>
      </c>
      <c r="J21" s="4" t="s">
        <v>313</v>
      </c>
      <c r="K21" s="4"/>
      <c r="L21" s="4" t="s">
        <v>94</v>
      </c>
      <c r="M21" s="4" t="s">
        <v>123</v>
      </c>
      <c r="N21" s="4" t="s">
        <v>314</v>
      </c>
      <c r="O21" s="4" t="s">
        <v>315</v>
      </c>
      <c r="P21" s="4" t="s">
        <v>316</v>
      </c>
      <c r="Q21" s="4" t="s">
        <v>317</v>
      </c>
      <c r="R21" s="4" t="s">
        <v>318</v>
      </c>
      <c r="S21" s="4" t="s">
        <v>319</v>
      </c>
      <c r="T21" s="1" t="s">
        <v>192</v>
      </c>
      <c r="U21" s="1" t="s">
        <v>320</v>
      </c>
      <c r="W21" s="4" t="s">
        <v>209</v>
      </c>
      <c r="X21" s="4" t="s">
        <v>185</v>
      </c>
      <c r="Y21" s="1" t="s">
        <v>209</v>
      </c>
      <c r="Z21" s="1" t="s">
        <v>209</v>
      </c>
    </row>
    <row r="22" spans="1:26" ht="216.75">
      <c r="A22" s="4" t="s">
        <v>186</v>
      </c>
      <c r="B22" s="4" t="s">
        <v>35</v>
      </c>
      <c r="C22" s="4" t="s">
        <v>138</v>
      </c>
      <c r="D22" s="4" t="s">
        <v>140</v>
      </c>
      <c r="E22" s="4" t="s">
        <v>172</v>
      </c>
      <c r="F22" s="4" t="s">
        <v>151</v>
      </c>
      <c r="J22" s="4" t="s">
        <v>321</v>
      </c>
      <c r="K22" s="4"/>
      <c r="L22" s="4" t="s">
        <v>93</v>
      </c>
      <c r="M22" s="4" t="s">
        <v>302</v>
      </c>
      <c r="N22" s="4" t="s">
        <v>322</v>
      </c>
      <c r="O22" s="4" t="s">
        <v>304</v>
      </c>
      <c r="P22" s="4" t="s">
        <v>323</v>
      </c>
      <c r="Q22" s="4" t="s">
        <v>324</v>
      </c>
      <c r="R22" s="4" t="s">
        <v>325</v>
      </c>
      <c r="S22" s="4" t="s">
        <v>326</v>
      </c>
      <c r="T22" s="1" t="s">
        <v>181</v>
      </c>
      <c r="U22" s="1" t="s">
        <v>222</v>
      </c>
      <c r="V22" s="1" t="s">
        <v>223</v>
      </c>
      <c r="W22" s="4" t="s">
        <v>185</v>
      </c>
      <c r="X22" s="4" t="s">
        <v>185</v>
      </c>
      <c r="Y22" s="4" t="s">
        <v>327</v>
      </c>
    </row>
    <row r="23" spans="1:26" ht="229.5">
      <c r="A23" s="4" t="s">
        <v>186</v>
      </c>
      <c r="B23" s="4" t="s">
        <v>35</v>
      </c>
      <c r="C23" s="4" t="s">
        <v>138</v>
      </c>
      <c r="D23" s="4" t="s">
        <v>140</v>
      </c>
      <c r="E23" s="4" t="s">
        <v>172</v>
      </c>
      <c r="F23" s="4" t="s">
        <v>151</v>
      </c>
      <c r="G23" s="4" t="s">
        <v>173</v>
      </c>
      <c r="J23" s="4" t="s">
        <v>328</v>
      </c>
      <c r="K23" s="4"/>
      <c r="L23" s="4" t="s">
        <v>93</v>
      </c>
      <c r="M23" s="4" t="s">
        <v>302</v>
      </c>
      <c r="N23" s="4" t="s">
        <v>329</v>
      </c>
      <c r="O23" s="4" t="s">
        <v>304</v>
      </c>
      <c r="P23" s="4" t="s">
        <v>330</v>
      </c>
      <c r="Q23" s="4" t="s">
        <v>331</v>
      </c>
      <c r="R23" s="4" t="s">
        <v>332</v>
      </c>
      <c r="S23" s="4" t="s">
        <v>276</v>
      </c>
      <c r="T23" s="1" t="s">
        <v>181</v>
      </c>
      <c r="U23" s="4" t="s">
        <v>333</v>
      </c>
      <c r="V23" s="1" t="s">
        <v>223</v>
      </c>
      <c r="W23" s="4" t="s">
        <v>185</v>
      </c>
      <c r="X23" s="4" t="s">
        <v>185</v>
      </c>
      <c r="Y23" s="4" t="s">
        <v>334</v>
      </c>
    </row>
    <row r="24" spans="1:26" ht="216.75">
      <c r="A24" s="4" t="s">
        <v>186</v>
      </c>
      <c r="B24" s="4" t="s">
        <v>35</v>
      </c>
      <c r="C24" s="4" t="s">
        <v>138</v>
      </c>
      <c r="D24" s="4" t="s">
        <v>140</v>
      </c>
      <c r="E24" s="4" t="s">
        <v>172</v>
      </c>
      <c r="F24" s="4" t="s">
        <v>151</v>
      </c>
      <c r="G24" s="4" t="s">
        <v>173</v>
      </c>
      <c r="J24" s="4" t="s">
        <v>335</v>
      </c>
      <c r="K24" s="4"/>
      <c r="L24" s="4" t="s">
        <v>99</v>
      </c>
      <c r="M24" s="4" t="s">
        <v>120</v>
      </c>
      <c r="N24" s="4" t="s">
        <v>336</v>
      </c>
      <c r="O24" s="4" t="s">
        <v>337</v>
      </c>
      <c r="P24" s="141" t="s">
        <v>338</v>
      </c>
      <c r="Q24" s="4" t="s">
        <v>339</v>
      </c>
      <c r="R24" s="4" t="s">
        <v>340</v>
      </c>
      <c r="S24" s="4" t="s">
        <v>276</v>
      </c>
      <c r="T24" s="1" t="s">
        <v>181</v>
      </c>
      <c r="U24" s="4" t="s">
        <v>341</v>
      </c>
      <c r="V24" s="1" t="s">
        <v>223</v>
      </c>
      <c r="W24" s="4" t="s">
        <v>209</v>
      </c>
      <c r="X24" s="4" t="s">
        <v>185</v>
      </c>
      <c r="Y24" s="4" t="s">
        <v>342</v>
      </c>
    </row>
    <row r="25" spans="1:26" ht="178.5">
      <c r="C25" s="4" t="s">
        <v>138</v>
      </c>
      <c r="J25" s="4" t="s">
        <v>343</v>
      </c>
      <c r="K25" s="4"/>
      <c r="L25" s="4" t="s">
        <v>89</v>
      </c>
      <c r="M25" s="4" t="s">
        <v>131</v>
      </c>
      <c r="N25" s="4" t="s">
        <v>250</v>
      </c>
      <c r="O25" s="4" t="s">
        <v>344</v>
      </c>
      <c r="P25" s="4" t="s">
        <v>345</v>
      </c>
      <c r="Q25" s="4" t="s">
        <v>346</v>
      </c>
      <c r="R25" s="4" t="s">
        <v>347</v>
      </c>
      <c r="S25" s="4" t="s">
        <v>348</v>
      </c>
      <c r="T25" s="1" t="s">
        <v>349</v>
      </c>
      <c r="U25" s="1" t="s">
        <v>350</v>
      </c>
      <c r="V25" s="1" t="s">
        <v>223</v>
      </c>
      <c r="W25" s="4" t="s">
        <v>351</v>
      </c>
      <c r="X25" s="4" t="s">
        <v>185</v>
      </c>
      <c r="Y25" s="1" t="s">
        <v>185</v>
      </c>
    </row>
    <row r="26" spans="1:26" ht="165.75">
      <c r="C26" s="4" t="s">
        <v>138</v>
      </c>
      <c r="J26" s="4" t="s">
        <v>352</v>
      </c>
      <c r="K26" s="4"/>
      <c r="L26" s="4" t="s">
        <v>89</v>
      </c>
      <c r="M26" s="4" t="s">
        <v>131</v>
      </c>
      <c r="N26" s="4" t="s">
        <v>250</v>
      </c>
      <c r="O26" s="4" t="s">
        <v>353</v>
      </c>
      <c r="P26" s="4" t="s">
        <v>354</v>
      </c>
      <c r="Q26" s="4" t="s">
        <v>355</v>
      </c>
      <c r="S26" s="4" t="s">
        <v>254</v>
      </c>
      <c r="T26" s="1" t="s">
        <v>181</v>
      </c>
      <c r="U26" s="1" t="s">
        <v>356</v>
      </c>
      <c r="V26" s="1" t="s">
        <v>223</v>
      </c>
      <c r="W26" s="4" t="s">
        <v>351</v>
      </c>
      <c r="X26" s="4" t="s">
        <v>185</v>
      </c>
    </row>
    <row r="27" spans="1:26" ht="105">
      <c r="C27" s="4" t="s">
        <v>138</v>
      </c>
      <c r="J27" s="4" t="s">
        <v>357</v>
      </c>
      <c r="K27" s="4"/>
      <c r="L27" s="4" t="s">
        <v>89</v>
      </c>
      <c r="M27" s="4" t="s">
        <v>131</v>
      </c>
      <c r="N27" s="4" t="s">
        <v>358</v>
      </c>
      <c r="O27" s="4" t="s">
        <v>359</v>
      </c>
      <c r="P27" s="4" t="s">
        <v>360</v>
      </c>
      <c r="Q27" s="4" t="s">
        <v>361</v>
      </c>
      <c r="R27" s="4" t="s">
        <v>362</v>
      </c>
      <c r="S27" s="4" t="s">
        <v>363</v>
      </c>
      <c r="T27" s="1" t="s">
        <v>349</v>
      </c>
      <c r="U27" s="1" t="s">
        <v>356</v>
      </c>
      <c r="V27" s="1" t="s">
        <v>223</v>
      </c>
      <c r="W27" s="4" t="s">
        <v>209</v>
      </c>
      <c r="X27" s="4" t="s">
        <v>185</v>
      </c>
      <c r="Y27" s="13" t="s">
        <v>364</v>
      </c>
    </row>
    <row r="28" spans="1:26" ht="102">
      <c r="C28" s="4" t="s">
        <v>138</v>
      </c>
      <c r="J28" s="4" t="s">
        <v>365</v>
      </c>
      <c r="K28" s="4"/>
      <c r="L28" s="4" t="s">
        <v>89</v>
      </c>
      <c r="M28" s="4" t="s">
        <v>131</v>
      </c>
      <c r="N28" s="4" t="s">
        <v>366</v>
      </c>
      <c r="O28" s="4" t="s">
        <v>359</v>
      </c>
      <c r="P28" s="4" t="s">
        <v>367</v>
      </c>
      <c r="Q28" s="4" t="s">
        <v>368</v>
      </c>
      <c r="R28" s="4" t="s">
        <v>369</v>
      </c>
      <c r="S28" s="4" t="s">
        <v>370</v>
      </c>
      <c r="T28" s="1" t="s">
        <v>181</v>
      </c>
      <c r="U28" s="1" t="s">
        <v>356</v>
      </c>
      <c r="V28" s="1" t="s">
        <v>223</v>
      </c>
      <c r="W28" s="4" t="s">
        <v>209</v>
      </c>
      <c r="X28" s="4" t="s">
        <v>185</v>
      </c>
      <c r="Y28" s="4" t="s">
        <v>371</v>
      </c>
    </row>
    <row r="29" spans="1:26" ht="216.75">
      <c r="C29" s="4" t="s">
        <v>138</v>
      </c>
      <c r="J29" s="4" t="s">
        <v>372</v>
      </c>
      <c r="K29" s="4"/>
      <c r="L29" s="4" t="s">
        <v>89</v>
      </c>
      <c r="M29" s="4" t="s">
        <v>131</v>
      </c>
      <c r="N29" s="4" t="s">
        <v>358</v>
      </c>
      <c r="O29" s="4" t="s">
        <v>359</v>
      </c>
      <c r="P29" s="4" t="s">
        <v>373</v>
      </c>
      <c r="Q29" s="4" t="s">
        <v>374</v>
      </c>
      <c r="R29" s="4" t="s">
        <v>375</v>
      </c>
      <c r="S29" s="4" t="s">
        <v>376</v>
      </c>
      <c r="T29" s="1" t="s">
        <v>181</v>
      </c>
      <c r="U29" s="1" t="s">
        <v>222</v>
      </c>
      <c r="V29" s="1" t="s">
        <v>223</v>
      </c>
      <c r="W29" s="4" t="s">
        <v>209</v>
      </c>
      <c r="X29" s="4" t="s">
        <v>185</v>
      </c>
      <c r="Y29" s="13" t="s">
        <v>377</v>
      </c>
    </row>
    <row r="30" spans="1:26" ht="114.75">
      <c r="C30" s="4" t="s">
        <v>138</v>
      </c>
      <c r="J30" s="4" t="s">
        <v>378</v>
      </c>
      <c r="K30" s="4"/>
      <c r="L30" s="4" t="s">
        <v>89</v>
      </c>
      <c r="M30" s="4" t="s">
        <v>131</v>
      </c>
      <c r="N30" s="4" t="s">
        <v>366</v>
      </c>
      <c r="O30" s="4" t="s">
        <v>359</v>
      </c>
      <c r="P30" s="4" t="s">
        <v>379</v>
      </c>
      <c r="Q30" s="4" t="s">
        <v>380</v>
      </c>
      <c r="R30" s="4" t="s">
        <v>381</v>
      </c>
      <c r="S30" s="4" t="s">
        <v>382</v>
      </c>
      <c r="T30" s="1" t="s">
        <v>181</v>
      </c>
      <c r="V30" s="1" t="s">
        <v>223</v>
      </c>
      <c r="W30" s="4" t="s">
        <v>209</v>
      </c>
      <c r="X30" s="4" t="s">
        <v>185</v>
      </c>
      <c r="Y30" s="1" t="s">
        <v>209</v>
      </c>
    </row>
    <row r="31" spans="1:26" ht="127.5">
      <c r="C31" s="4" t="s">
        <v>138</v>
      </c>
      <c r="J31" s="4" t="s">
        <v>383</v>
      </c>
      <c r="K31" s="4"/>
      <c r="L31" s="4" t="s">
        <v>89</v>
      </c>
      <c r="M31" s="4" t="s">
        <v>131</v>
      </c>
      <c r="N31" s="4" t="s">
        <v>366</v>
      </c>
      <c r="O31" s="4" t="s">
        <v>359</v>
      </c>
      <c r="P31" s="4" t="s">
        <v>384</v>
      </c>
      <c r="Q31" s="4" t="s">
        <v>385</v>
      </c>
      <c r="R31" s="4" t="s">
        <v>381</v>
      </c>
      <c r="S31" s="1" t="s">
        <v>386</v>
      </c>
      <c r="T31" s="1" t="s">
        <v>181</v>
      </c>
      <c r="U31" s="4" t="s">
        <v>387</v>
      </c>
      <c r="V31" s="1" t="s">
        <v>223</v>
      </c>
      <c r="W31" s="4" t="s">
        <v>209</v>
      </c>
      <c r="X31" s="4" t="s">
        <v>185</v>
      </c>
      <c r="Y31" s="1" t="s">
        <v>209</v>
      </c>
    </row>
    <row r="32" spans="1:26" ht="114.75">
      <c r="C32" s="4" t="s">
        <v>138</v>
      </c>
      <c r="J32" s="4" t="s">
        <v>388</v>
      </c>
      <c r="K32" s="4"/>
      <c r="L32" s="4" t="s">
        <v>89</v>
      </c>
      <c r="M32" s="4" t="s">
        <v>131</v>
      </c>
      <c r="N32" s="4" t="s">
        <v>358</v>
      </c>
      <c r="O32" s="4" t="s">
        <v>389</v>
      </c>
      <c r="P32" s="4" t="s">
        <v>390</v>
      </c>
      <c r="Q32" s="4" t="s">
        <v>391</v>
      </c>
      <c r="R32" s="4" t="s">
        <v>392</v>
      </c>
      <c r="S32" s="4" t="s">
        <v>254</v>
      </c>
      <c r="T32" s="1" t="s">
        <v>349</v>
      </c>
      <c r="U32" s="4" t="s">
        <v>393</v>
      </c>
      <c r="V32" s="1" t="s">
        <v>223</v>
      </c>
      <c r="W32" s="4" t="s">
        <v>209</v>
      </c>
      <c r="X32" s="4" t="s">
        <v>209</v>
      </c>
      <c r="Y32" s="4" t="s">
        <v>394</v>
      </c>
    </row>
    <row r="33" spans="1:25" ht="76.5">
      <c r="F33" s="4" t="s">
        <v>151</v>
      </c>
      <c r="J33" s="4" t="s">
        <v>395</v>
      </c>
      <c r="K33" s="4"/>
      <c r="L33" s="4" t="s">
        <v>97</v>
      </c>
      <c r="M33" s="4" t="s">
        <v>43</v>
      </c>
      <c r="N33" s="4" t="s">
        <v>396</v>
      </c>
      <c r="O33" s="4" t="s">
        <v>397</v>
      </c>
      <c r="P33" s="4" t="s">
        <v>398</v>
      </c>
      <c r="Q33" s="4" t="s">
        <v>399</v>
      </c>
      <c r="R33" s="1" t="s">
        <v>253</v>
      </c>
      <c r="S33" s="4" t="s">
        <v>400</v>
      </c>
      <c r="T33" s="1" t="s">
        <v>181</v>
      </c>
      <c r="U33" s="4" t="s">
        <v>401</v>
      </c>
      <c r="V33" s="1" t="s">
        <v>223</v>
      </c>
      <c r="W33" s="4" t="s">
        <v>209</v>
      </c>
      <c r="X33" s="4" t="s">
        <v>209</v>
      </c>
      <c r="Y33" s="1" t="s">
        <v>209</v>
      </c>
    </row>
    <row r="34" spans="1:25" ht="242.25">
      <c r="B34" s="4" t="s">
        <v>35</v>
      </c>
      <c r="D34" s="4" t="s">
        <v>140</v>
      </c>
      <c r="F34" s="4" t="s">
        <v>151</v>
      </c>
      <c r="J34" s="4" t="s">
        <v>402</v>
      </c>
      <c r="K34" s="4"/>
      <c r="L34" s="4" t="s">
        <v>89</v>
      </c>
      <c r="M34" s="4" t="s">
        <v>43</v>
      </c>
      <c r="N34" s="4" t="s">
        <v>396</v>
      </c>
      <c r="O34" s="4" t="s">
        <v>397</v>
      </c>
      <c r="P34" s="4" t="s">
        <v>403</v>
      </c>
      <c r="Q34" s="4" t="s">
        <v>404</v>
      </c>
      <c r="R34" s="4" t="s">
        <v>405</v>
      </c>
      <c r="S34" s="4" t="s">
        <v>276</v>
      </c>
      <c r="T34" s="1" t="s">
        <v>181</v>
      </c>
      <c r="U34" s="1" t="s">
        <v>349</v>
      </c>
      <c r="V34" s="1" t="s">
        <v>223</v>
      </c>
      <c r="W34" s="16" t="s">
        <v>406</v>
      </c>
      <c r="Y34" s="1" t="s">
        <v>209</v>
      </c>
    </row>
    <row r="35" spans="1:25" ht="216.75">
      <c r="B35" s="4" t="s">
        <v>35</v>
      </c>
      <c r="D35" s="4" t="s">
        <v>140</v>
      </c>
      <c r="J35" s="4" t="s">
        <v>407</v>
      </c>
      <c r="K35" s="4"/>
      <c r="L35" s="4" t="s">
        <v>89</v>
      </c>
      <c r="M35" s="4" t="s">
        <v>43</v>
      </c>
      <c r="N35" s="4" t="s">
        <v>396</v>
      </c>
      <c r="O35" s="4" t="s">
        <v>397</v>
      </c>
      <c r="P35" s="4" t="s">
        <v>408</v>
      </c>
      <c r="Q35" s="4" t="s">
        <v>409</v>
      </c>
      <c r="R35" s="4" t="s">
        <v>410</v>
      </c>
      <c r="S35" s="4" t="s">
        <v>254</v>
      </c>
      <c r="T35" s="1" t="s">
        <v>181</v>
      </c>
      <c r="U35" s="4" t="s">
        <v>393</v>
      </c>
      <c r="V35" s="1" t="s">
        <v>223</v>
      </c>
      <c r="W35" s="4" t="s">
        <v>209</v>
      </c>
      <c r="X35" s="4" t="s">
        <v>185</v>
      </c>
      <c r="Y35" s="4" t="s">
        <v>394</v>
      </c>
    </row>
    <row r="36" spans="1:25" ht="318.75">
      <c r="C36" s="4" t="s">
        <v>138</v>
      </c>
      <c r="D36" s="4" t="s">
        <v>140</v>
      </c>
      <c r="J36" s="4" t="s">
        <v>411</v>
      </c>
      <c r="K36" s="4"/>
      <c r="L36" s="4" t="s">
        <v>89</v>
      </c>
      <c r="M36" s="4" t="s">
        <v>128</v>
      </c>
      <c r="N36" s="4" t="s">
        <v>412</v>
      </c>
      <c r="O36" s="4" t="s">
        <v>413</v>
      </c>
      <c r="P36" s="4" t="s">
        <v>414</v>
      </c>
      <c r="Q36" s="4" t="s">
        <v>415</v>
      </c>
      <c r="R36" s="77" t="s">
        <v>209</v>
      </c>
      <c r="S36" s="4" t="s">
        <v>382</v>
      </c>
      <c r="T36" s="1" t="s">
        <v>181</v>
      </c>
      <c r="U36" s="4" t="s">
        <v>416</v>
      </c>
      <c r="V36" s="1" t="s">
        <v>223</v>
      </c>
      <c r="W36" s="4" t="s">
        <v>209</v>
      </c>
      <c r="X36" s="4" t="s">
        <v>209</v>
      </c>
      <c r="Y36" s="42" t="s">
        <v>417</v>
      </c>
    </row>
    <row r="37" spans="1:25" ht="306">
      <c r="C37" s="4" t="s">
        <v>138</v>
      </c>
      <c r="D37" s="4" t="s">
        <v>140</v>
      </c>
      <c r="J37" s="4" t="s">
        <v>418</v>
      </c>
      <c r="K37" s="4"/>
      <c r="L37" s="4" t="s">
        <v>89</v>
      </c>
      <c r="M37" s="4" t="s">
        <v>128</v>
      </c>
      <c r="N37" s="4" t="s">
        <v>412</v>
      </c>
      <c r="O37" s="4" t="s">
        <v>413</v>
      </c>
      <c r="P37" s="4" t="s">
        <v>419</v>
      </c>
      <c r="Q37" s="4" t="s">
        <v>420</v>
      </c>
      <c r="R37" s="4" t="s">
        <v>421</v>
      </c>
      <c r="S37" s="4" t="s">
        <v>382</v>
      </c>
      <c r="T37" s="1" t="s">
        <v>181</v>
      </c>
      <c r="U37" s="4" t="s">
        <v>422</v>
      </c>
      <c r="V37" s="4" t="s">
        <v>223</v>
      </c>
      <c r="X37" s="13" t="s">
        <v>423</v>
      </c>
      <c r="Y37" s="4" t="s">
        <v>424</v>
      </c>
    </row>
    <row r="38" spans="1:25" ht="63.75">
      <c r="D38" s="4" t="s">
        <v>140</v>
      </c>
      <c r="J38" s="4" t="s">
        <v>425</v>
      </c>
      <c r="K38" s="4"/>
      <c r="L38" s="4" t="s">
        <v>97</v>
      </c>
      <c r="M38" s="4" t="s">
        <v>128</v>
      </c>
      <c r="N38" s="4" t="s">
        <v>426</v>
      </c>
      <c r="O38" s="4" t="s">
        <v>397</v>
      </c>
      <c r="P38" s="4" t="s">
        <v>427</v>
      </c>
      <c r="Q38" s="4" t="s">
        <v>428</v>
      </c>
      <c r="R38" s="4" t="s">
        <v>253</v>
      </c>
      <c r="S38" s="4" t="s">
        <v>429</v>
      </c>
      <c r="T38" s="1" t="s">
        <v>181</v>
      </c>
      <c r="V38" s="1" t="s">
        <v>223</v>
      </c>
      <c r="W38" s="4" t="s">
        <v>209</v>
      </c>
      <c r="X38" s="4" t="s">
        <v>209</v>
      </c>
      <c r="Y38" s="1" t="s">
        <v>209</v>
      </c>
    </row>
    <row r="39" spans="1:25" ht="229.5">
      <c r="B39" s="4" t="s">
        <v>35</v>
      </c>
      <c r="D39" s="4" t="s">
        <v>140</v>
      </c>
      <c r="J39" s="4" t="s">
        <v>430</v>
      </c>
      <c r="K39" s="4"/>
      <c r="L39" s="4" t="s">
        <v>97</v>
      </c>
      <c r="M39" s="4" t="s">
        <v>43</v>
      </c>
      <c r="N39" s="4" t="s">
        <v>396</v>
      </c>
      <c r="O39" s="4" t="s">
        <v>397</v>
      </c>
      <c r="P39" s="4" t="s">
        <v>44</v>
      </c>
      <c r="Q39" s="4" t="s">
        <v>431</v>
      </c>
      <c r="R39" s="4" t="s">
        <v>432</v>
      </c>
      <c r="S39" s="4" t="s">
        <v>433</v>
      </c>
      <c r="T39" s="1" t="s">
        <v>181</v>
      </c>
      <c r="U39" s="4" t="s">
        <v>434</v>
      </c>
      <c r="V39" s="1" t="s">
        <v>435</v>
      </c>
      <c r="W39" s="4" t="s">
        <v>209</v>
      </c>
      <c r="X39" s="4" t="s">
        <v>209</v>
      </c>
      <c r="Y39" s="49" t="s">
        <v>436</v>
      </c>
    </row>
    <row r="40" spans="1:25" ht="102">
      <c r="D40" s="4" t="s">
        <v>140</v>
      </c>
      <c r="J40" s="4" t="s">
        <v>437</v>
      </c>
      <c r="K40" s="4"/>
      <c r="L40" s="4" t="s">
        <v>97</v>
      </c>
      <c r="M40" s="4" t="s">
        <v>43</v>
      </c>
      <c r="N40" s="4" t="s">
        <v>396</v>
      </c>
      <c r="O40" s="4" t="s">
        <v>397</v>
      </c>
      <c r="P40" s="4" t="s">
        <v>438</v>
      </c>
      <c r="Q40" s="4" t="s">
        <v>439</v>
      </c>
      <c r="R40" s="4" t="s">
        <v>440</v>
      </c>
      <c r="S40" s="4" t="s">
        <v>441</v>
      </c>
      <c r="T40" s="1" t="s">
        <v>181</v>
      </c>
      <c r="U40" s="4" t="s">
        <v>442</v>
      </c>
      <c r="V40" s="1" t="s">
        <v>223</v>
      </c>
      <c r="X40" s="4" t="s">
        <v>209</v>
      </c>
    </row>
    <row r="41" spans="1:25" ht="51">
      <c r="C41" s="4" t="s">
        <v>138</v>
      </c>
      <c r="D41" s="4" t="s">
        <v>140</v>
      </c>
      <c r="F41" s="4" t="s">
        <v>151</v>
      </c>
      <c r="J41" s="4" t="s">
        <v>443</v>
      </c>
      <c r="K41" s="4"/>
      <c r="L41" s="4" t="s">
        <v>91</v>
      </c>
      <c r="M41" s="4" t="s">
        <v>124</v>
      </c>
      <c r="N41" s="4" t="s">
        <v>271</v>
      </c>
      <c r="O41" s="4" t="s">
        <v>272</v>
      </c>
      <c r="P41" s="4" t="s">
        <v>444</v>
      </c>
      <c r="Q41" s="4" t="s">
        <v>445</v>
      </c>
      <c r="R41" s="4" t="s">
        <v>446</v>
      </c>
      <c r="S41" s="4" t="s">
        <v>447</v>
      </c>
      <c r="T41" s="1" t="s">
        <v>181</v>
      </c>
      <c r="U41" s="1" t="s">
        <v>448</v>
      </c>
      <c r="V41" s="1" t="s">
        <v>223</v>
      </c>
      <c r="X41" s="4" t="s">
        <v>209</v>
      </c>
    </row>
    <row r="42" spans="1:25" ht="38.25">
      <c r="C42" s="4" t="s">
        <v>138</v>
      </c>
      <c r="D42" s="4" t="s">
        <v>140</v>
      </c>
      <c r="F42" s="4" t="s">
        <v>151</v>
      </c>
      <c r="J42" s="4" t="s">
        <v>449</v>
      </c>
      <c r="K42" s="4"/>
      <c r="L42" s="4" t="s">
        <v>91</v>
      </c>
      <c r="M42" s="4" t="s">
        <v>124</v>
      </c>
      <c r="N42" s="4" t="s">
        <v>450</v>
      </c>
      <c r="O42" s="4" t="s">
        <v>272</v>
      </c>
      <c r="P42" s="4" t="s">
        <v>451</v>
      </c>
      <c r="Q42" s="4" t="s">
        <v>452</v>
      </c>
      <c r="R42" s="4" t="s">
        <v>453</v>
      </c>
      <c r="S42" s="4" t="s">
        <v>454</v>
      </c>
      <c r="T42" s="1" t="s">
        <v>181</v>
      </c>
      <c r="U42" s="4" t="s">
        <v>455</v>
      </c>
      <c r="V42" s="1" t="s">
        <v>223</v>
      </c>
      <c r="X42" s="4" t="s">
        <v>209</v>
      </c>
    </row>
    <row r="43" spans="1:25" ht="89.25">
      <c r="B43" s="4" t="s">
        <v>35</v>
      </c>
      <c r="D43" s="4" t="s">
        <v>140</v>
      </c>
      <c r="F43" s="4" t="s">
        <v>151</v>
      </c>
      <c r="J43" s="4" t="s">
        <v>456</v>
      </c>
      <c r="K43" s="4"/>
      <c r="L43" s="4" t="s">
        <v>92</v>
      </c>
      <c r="M43" s="4" t="s">
        <v>43</v>
      </c>
      <c r="N43" s="4" t="s">
        <v>457</v>
      </c>
      <c r="O43" s="4" t="s">
        <v>280</v>
      </c>
      <c r="P43" s="4" t="s">
        <v>458</v>
      </c>
      <c r="Q43" s="4" t="s">
        <v>253</v>
      </c>
      <c r="R43" s="1" t="s">
        <v>253</v>
      </c>
      <c r="S43" s="4" t="s">
        <v>382</v>
      </c>
      <c r="V43" s="1" t="s">
        <v>223</v>
      </c>
      <c r="W43" s="4" t="s">
        <v>209</v>
      </c>
      <c r="X43" s="4" t="s">
        <v>209</v>
      </c>
      <c r="Y43" s="1" t="s">
        <v>209</v>
      </c>
    </row>
    <row r="44" spans="1:25" ht="51">
      <c r="C44" s="4" t="s">
        <v>138</v>
      </c>
      <c r="D44" s="4" t="s">
        <v>140</v>
      </c>
      <c r="J44" s="4" t="s">
        <v>459</v>
      </c>
      <c r="K44" s="4"/>
      <c r="L44" s="4" t="s">
        <v>92</v>
      </c>
      <c r="M44" s="4" t="s">
        <v>124</v>
      </c>
      <c r="N44" s="4" t="s">
        <v>271</v>
      </c>
      <c r="O44" s="4" t="s">
        <v>280</v>
      </c>
      <c r="P44" s="4" t="s">
        <v>460</v>
      </c>
      <c r="Q44" s="4" t="s">
        <v>253</v>
      </c>
      <c r="R44" s="1" t="s">
        <v>253</v>
      </c>
      <c r="S44" s="4" t="s">
        <v>209</v>
      </c>
      <c r="V44" s="1" t="s">
        <v>223</v>
      </c>
      <c r="W44" s="4" t="s">
        <v>209</v>
      </c>
      <c r="X44" s="4" t="s">
        <v>209</v>
      </c>
      <c r="Y44" s="1" t="s">
        <v>209</v>
      </c>
    </row>
    <row r="45" spans="1:25" ht="178.5">
      <c r="A45" s="4" t="s">
        <v>186</v>
      </c>
      <c r="B45" s="4" t="s">
        <v>35</v>
      </c>
      <c r="C45" s="4" t="s">
        <v>138</v>
      </c>
      <c r="D45" s="4" t="s">
        <v>140</v>
      </c>
      <c r="E45" s="4" t="s">
        <v>461</v>
      </c>
      <c r="G45" s="4" t="s">
        <v>173</v>
      </c>
      <c r="J45" s="4" t="s">
        <v>462</v>
      </c>
      <c r="K45" s="4"/>
      <c r="L45" s="4" t="s">
        <v>99</v>
      </c>
      <c r="M45" s="4" t="s">
        <v>120</v>
      </c>
      <c r="N45" s="4" t="s">
        <v>336</v>
      </c>
      <c r="O45" s="4" t="s">
        <v>463</v>
      </c>
      <c r="P45" s="4" t="s">
        <v>464</v>
      </c>
      <c r="Q45" s="4" t="s">
        <v>465</v>
      </c>
      <c r="R45" s="4" t="s">
        <v>466</v>
      </c>
      <c r="S45" s="4" t="s">
        <v>400</v>
      </c>
      <c r="T45" s="1" t="s">
        <v>181</v>
      </c>
      <c r="U45" s="1" t="s">
        <v>467</v>
      </c>
      <c r="V45" s="1" t="s">
        <v>223</v>
      </c>
      <c r="X45" s="4" t="s">
        <v>209</v>
      </c>
      <c r="Y45" s="1" t="s">
        <v>209</v>
      </c>
    </row>
    <row r="46" spans="1:25" ht="38.25">
      <c r="C46" s="4" t="s">
        <v>138</v>
      </c>
      <c r="J46" s="4" t="s">
        <v>468</v>
      </c>
      <c r="K46" s="4"/>
      <c r="L46" s="4" t="s">
        <v>86</v>
      </c>
      <c r="M46" s="4" t="s">
        <v>122</v>
      </c>
      <c r="N46" s="4" t="s">
        <v>469</v>
      </c>
      <c r="O46" s="4" t="s">
        <v>470</v>
      </c>
      <c r="P46" s="142" t="s">
        <v>471</v>
      </c>
      <c r="Q46" s="4" t="s">
        <v>253</v>
      </c>
      <c r="R46" s="1" t="s">
        <v>253</v>
      </c>
      <c r="S46" s="4" t="s">
        <v>382</v>
      </c>
      <c r="V46" s="1" t="s">
        <v>472</v>
      </c>
      <c r="W46" s="4" t="s">
        <v>209</v>
      </c>
      <c r="X46" s="4" t="s">
        <v>209</v>
      </c>
      <c r="Y46" s="1" t="s">
        <v>209</v>
      </c>
    </row>
    <row r="47" spans="1:25" ht="76.5">
      <c r="D47" s="4" t="s">
        <v>140</v>
      </c>
      <c r="J47" s="4" t="s">
        <v>473</v>
      </c>
      <c r="K47" s="4"/>
      <c r="L47" s="4" t="s">
        <v>86</v>
      </c>
      <c r="M47" s="4" t="s">
        <v>122</v>
      </c>
      <c r="N47" s="4" t="s">
        <v>474</v>
      </c>
      <c r="O47" s="4" t="s">
        <v>475</v>
      </c>
      <c r="P47" s="4" t="s">
        <v>476</v>
      </c>
      <c r="Q47" s="4" t="s">
        <v>477</v>
      </c>
      <c r="S47" s="4" t="s">
        <v>254</v>
      </c>
      <c r="W47" s="4" t="s">
        <v>209</v>
      </c>
      <c r="X47" s="4" t="s">
        <v>209</v>
      </c>
      <c r="Y47" s="1" t="s">
        <v>209</v>
      </c>
    </row>
    <row r="48" spans="1:25" ht="63.75">
      <c r="D48" s="4" t="s">
        <v>140</v>
      </c>
      <c r="J48" s="4" t="s">
        <v>478</v>
      </c>
      <c r="K48" s="4"/>
      <c r="L48" s="4" t="s">
        <v>86</v>
      </c>
      <c r="M48" s="4" t="s">
        <v>122</v>
      </c>
      <c r="N48" s="4" t="s">
        <v>474</v>
      </c>
      <c r="O48" s="4" t="s">
        <v>475</v>
      </c>
      <c r="P48" s="4" t="s">
        <v>479</v>
      </c>
      <c r="Q48" s="1" t="s">
        <v>480</v>
      </c>
      <c r="R48" s="4" t="s">
        <v>481</v>
      </c>
      <c r="S48" s="4" t="s">
        <v>276</v>
      </c>
      <c r="T48" s="1" t="s">
        <v>181</v>
      </c>
      <c r="U48" s="4" t="s">
        <v>482</v>
      </c>
      <c r="V48" s="1" t="s">
        <v>223</v>
      </c>
      <c r="W48" s="4" t="s">
        <v>209</v>
      </c>
      <c r="X48" s="4" t="s">
        <v>209</v>
      </c>
      <c r="Y48" s="1" t="s">
        <v>209</v>
      </c>
    </row>
    <row r="49" spans="1:26" ht="76.5">
      <c r="C49" s="4" t="s">
        <v>138</v>
      </c>
      <c r="J49" s="4" t="s">
        <v>483</v>
      </c>
      <c r="K49" s="4"/>
      <c r="L49" s="4" t="s">
        <v>87</v>
      </c>
      <c r="M49" s="4" t="s">
        <v>43</v>
      </c>
      <c r="N49" s="4" t="s">
        <v>396</v>
      </c>
      <c r="O49" s="4" t="s">
        <v>484</v>
      </c>
      <c r="P49" s="4" t="s">
        <v>485</v>
      </c>
      <c r="Q49" s="4" t="s">
        <v>486</v>
      </c>
      <c r="R49" s="1" t="s">
        <v>487</v>
      </c>
      <c r="S49" s="4" t="s">
        <v>382</v>
      </c>
      <c r="T49" s="1" t="s">
        <v>349</v>
      </c>
      <c r="U49" s="4" t="s">
        <v>488</v>
      </c>
      <c r="V49" s="1" t="s">
        <v>223</v>
      </c>
      <c r="W49" s="4" t="s">
        <v>209</v>
      </c>
      <c r="X49" s="4" t="s">
        <v>209</v>
      </c>
      <c r="Y49" s="13" t="s">
        <v>489</v>
      </c>
    </row>
    <row r="50" spans="1:26" ht="63.75">
      <c r="C50" s="4" t="s">
        <v>138</v>
      </c>
      <c r="J50" s="4" t="s">
        <v>490</v>
      </c>
      <c r="K50" s="4"/>
      <c r="L50" s="4" t="s">
        <v>87</v>
      </c>
      <c r="M50" s="4" t="s">
        <v>122</v>
      </c>
      <c r="N50" s="4" t="s">
        <v>474</v>
      </c>
      <c r="O50" s="4" t="s">
        <v>484</v>
      </c>
      <c r="P50" s="4" t="s">
        <v>491</v>
      </c>
      <c r="Q50" s="4" t="s">
        <v>253</v>
      </c>
      <c r="R50" s="1" t="s">
        <v>253</v>
      </c>
      <c r="V50" s="1" t="s">
        <v>223</v>
      </c>
      <c r="W50" s="4" t="s">
        <v>209</v>
      </c>
      <c r="X50" s="4" t="s">
        <v>209</v>
      </c>
      <c r="Y50" s="1" t="s">
        <v>209</v>
      </c>
    </row>
    <row r="51" spans="1:26" ht="51">
      <c r="C51" s="4" t="s">
        <v>138</v>
      </c>
      <c r="D51" s="4" t="s">
        <v>140</v>
      </c>
      <c r="J51" s="4" t="s">
        <v>492</v>
      </c>
      <c r="K51" s="4"/>
      <c r="L51" s="4" t="s">
        <v>85</v>
      </c>
      <c r="M51" s="4" t="s">
        <v>235</v>
      </c>
      <c r="N51" s="4" t="s">
        <v>236</v>
      </c>
      <c r="O51" s="4" t="s">
        <v>493</v>
      </c>
      <c r="P51" s="4" t="s">
        <v>494</v>
      </c>
      <c r="Q51" s="4" t="s">
        <v>495</v>
      </c>
      <c r="R51" s="4" t="s">
        <v>496</v>
      </c>
      <c r="S51" s="4" t="s">
        <v>254</v>
      </c>
      <c r="T51" s="1" t="s">
        <v>349</v>
      </c>
      <c r="U51" s="1" t="s">
        <v>497</v>
      </c>
      <c r="V51" s="1" t="s">
        <v>223</v>
      </c>
      <c r="W51" s="4" t="s">
        <v>209</v>
      </c>
      <c r="X51" s="4" t="s">
        <v>209</v>
      </c>
      <c r="Y51" s="1" t="s">
        <v>209</v>
      </c>
    </row>
    <row r="52" spans="1:26" ht="51">
      <c r="C52" s="4" t="s">
        <v>138</v>
      </c>
      <c r="D52" s="4" t="s">
        <v>140</v>
      </c>
      <c r="J52" s="4" t="s">
        <v>498</v>
      </c>
      <c r="K52" s="4"/>
      <c r="L52" s="4" t="s">
        <v>85</v>
      </c>
      <c r="M52" s="4" t="s">
        <v>235</v>
      </c>
      <c r="N52" s="4" t="s">
        <v>236</v>
      </c>
      <c r="O52" s="4" t="s">
        <v>493</v>
      </c>
      <c r="P52" s="4" t="s">
        <v>499</v>
      </c>
      <c r="Q52" s="4" t="s">
        <v>500</v>
      </c>
      <c r="R52" s="4" t="s">
        <v>496</v>
      </c>
      <c r="S52" s="4" t="s">
        <v>276</v>
      </c>
      <c r="T52" s="1" t="s">
        <v>349</v>
      </c>
      <c r="U52" s="1" t="s">
        <v>497</v>
      </c>
      <c r="V52" s="1" t="s">
        <v>223</v>
      </c>
      <c r="W52" s="4" t="s">
        <v>209</v>
      </c>
      <c r="X52" s="4" t="s">
        <v>209</v>
      </c>
      <c r="Y52" s="1" t="s">
        <v>209</v>
      </c>
    </row>
    <row r="53" spans="1:26" ht="89.25">
      <c r="B53" s="4" t="s">
        <v>35</v>
      </c>
      <c r="C53" s="4" t="s">
        <v>138</v>
      </c>
      <c r="D53" s="4" t="s">
        <v>140</v>
      </c>
      <c r="J53" s="4" t="s">
        <v>501</v>
      </c>
      <c r="K53" s="4"/>
      <c r="L53" s="4" t="s">
        <v>92</v>
      </c>
      <c r="M53" s="4" t="s">
        <v>43</v>
      </c>
      <c r="N53" s="4" t="s">
        <v>457</v>
      </c>
      <c r="O53" s="4" t="s">
        <v>397</v>
      </c>
      <c r="P53" s="4" t="s">
        <v>1340</v>
      </c>
      <c r="Q53" s="4" t="s">
        <v>502</v>
      </c>
      <c r="R53" s="4" t="s">
        <v>503</v>
      </c>
      <c r="S53" s="4" t="s">
        <v>504</v>
      </c>
      <c r="T53" s="1" t="s">
        <v>505</v>
      </c>
      <c r="V53" s="1" t="s">
        <v>223</v>
      </c>
      <c r="W53" s="4" t="s">
        <v>209</v>
      </c>
      <c r="X53" s="4" t="s">
        <v>209</v>
      </c>
      <c r="Y53" s="1" t="s">
        <v>209</v>
      </c>
    </row>
    <row r="54" spans="1:26" ht="89.25">
      <c r="D54" s="4" t="s">
        <v>140</v>
      </c>
      <c r="J54" s="4" t="s">
        <v>506</v>
      </c>
      <c r="K54" s="4"/>
      <c r="L54" s="4" t="s">
        <v>97</v>
      </c>
      <c r="M54" s="4" t="s">
        <v>43</v>
      </c>
      <c r="N54" s="4" t="s">
        <v>457</v>
      </c>
      <c r="O54" s="4" t="s">
        <v>397</v>
      </c>
      <c r="P54" s="4" t="s">
        <v>507</v>
      </c>
      <c r="Q54" s="4" t="s">
        <v>508</v>
      </c>
      <c r="S54" s="4" t="s">
        <v>509</v>
      </c>
      <c r="T54" s="1" t="s">
        <v>510</v>
      </c>
      <c r="U54" s="1" t="s">
        <v>209</v>
      </c>
      <c r="V54" s="1" t="s">
        <v>223</v>
      </c>
      <c r="W54" s="4" t="s">
        <v>209</v>
      </c>
      <c r="X54" s="4" t="s">
        <v>209</v>
      </c>
      <c r="Y54" s="1" t="s">
        <v>209</v>
      </c>
    </row>
    <row r="55" spans="1:26" ht="127.5">
      <c r="B55" s="4" t="s">
        <v>35</v>
      </c>
      <c r="D55" s="4" t="s">
        <v>140</v>
      </c>
      <c r="F55" s="4" t="s">
        <v>151</v>
      </c>
      <c r="J55" s="4" t="s">
        <v>483</v>
      </c>
      <c r="K55" s="4"/>
      <c r="L55" s="4" t="s">
        <v>99</v>
      </c>
      <c r="M55" s="4" t="s">
        <v>43</v>
      </c>
      <c r="N55" s="4" t="s">
        <v>396</v>
      </c>
      <c r="O55" s="4" t="s">
        <v>99</v>
      </c>
      <c r="P55" s="4" t="s">
        <v>511</v>
      </c>
      <c r="Q55" s="4" t="s">
        <v>512</v>
      </c>
      <c r="R55" s="4" t="s">
        <v>513</v>
      </c>
      <c r="S55" s="4" t="s">
        <v>514</v>
      </c>
      <c r="T55" s="1" t="s">
        <v>349</v>
      </c>
      <c r="V55" s="1" t="s">
        <v>223</v>
      </c>
      <c r="W55" s="4" t="s">
        <v>209</v>
      </c>
      <c r="X55" s="4" t="s">
        <v>209</v>
      </c>
      <c r="Y55" s="1" t="s">
        <v>209</v>
      </c>
    </row>
    <row r="56" spans="1:26" ht="76.5">
      <c r="B56" s="4" t="s">
        <v>35</v>
      </c>
      <c r="D56" s="4" t="s">
        <v>140</v>
      </c>
      <c r="J56" s="4" t="s">
        <v>515</v>
      </c>
      <c r="K56" s="4"/>
      <c r="L56" s="4" t="s">
        <v>87</v>
      </c>
      <c r="M56" s="4" t="s">
        <v>43</v>
      </c>
      <c r="N56" s="4" t="s">
        <v>396</v>
      </c>
      <c r="O56" s="4" t="s">
        <v>484</v>
      </c>
      <c r="P56" s="4" t="s">
        <v>516</v>
      </c>
      <c r="R56" s="4" t="s">
        <v>517</v>
      </c>
      <c r="S56" s="4" t="s">
        <v>254</v>
      </c>
      <c r="T56" s="1" t="s">
        <v>349</v>
      </c>
      <c r="U56" s="1" t="s">
        <v>209</v>
      </c>
      <c r="V56" s="1" t="s">
        <v>223</v>
      </c>
      <c r="W56" s="4" t="s">
        <v>209</v>
      </c>
      <c r="X56" s="4" t="s">
        <v>209</v>
      </c>
      <c r="Y56" s="1" t="s">
        <v>209</v>
      </c>
    </row>
    <row r="57" spans="1:26" s="53" customFormat="1" ht="51">
      <c r="A57" s="4" t="s">
        <v>186</v>
      </c>
      <c r="B57" s="4" t="s">
        <v>35</v>
      </c>
      <c r="C57" s="4" t="s">
        <v>138</v>
      </c>
      <c r="D57" s="4" t="s">
        <v>140</v>
      </c>
      <c r="E57" s="4" t="s">
        <v>461</v>
      </c>
      <c r="F57" s="4" t="s">
        <v>151</v>
      </c>
      <c r="G57" s="52" t="s">
        <v>173</v>
      </c>
      <c r="H57" s="52"/>
      <c r="I57" s="52"/>
      <c r="J57" s="52" t="s">
        <v>518</v>
      </c>
      <c r="K57" s="52"/>
      <c r="L57" s="52" t="s">
        <v>95</v>
      </c>
      <c r="M57" s="4" t="s">
        <v>117</v>
      </c>
      <c r="N57" s="52" t="str">
        <f>Background!S5</f>
        <v>1.1 By 2030, eradicate extreme poverty for all people everywhere, currently measured as people living on less than $1.25 a day</v>
      </c>
      <c r="O57" s="52" t="s">
        <v>519</v>
      </c>
      <c r="P57" s="54" t="str">
        <f>Background!T5</f>
        <v>1.1.1 Proportion of the population living below the international poverty line by sex, age, employment status and geographic location (urban/rural)</v>
      </c>
      <c r="Q57" s="52" t="s">
        <v>520</v>
      </c>
      <c r="R57" s="52" t="s">
        <v>209</v>
      </c>
      <c r="S57" s="4" t="s">
        <v>209</v>
      </c>
      <c r="T57" s="4" t="s">
        <v>209</v>
      </c>
      <c r="U57" s="4" t="s">
        <v>209</v>
      </c>
      <c r="V57" s="4" t="s">
        <v>209</v>
      </c>
      <c r="W57" s="4" t="s">
        <v>209</v>
      </c>
      <c r="X57" s="4" t="s">
        <v>209</v>
      </c>
    </row>
    <row r="58" spans="1:26" ht="38.25">
      <c r="A58" s="4" t="s">
        <v>186</v>
      </c>
      <c r="B58" s="4" t="s">
        <v>35</v>
      </c>
      <c r="C58" s="4" t="s">
        <v>138</v>
      </c>
      <c r="D58" s="4" t="s">
        <v>140</v>
      </c>
      <c r="E58" s="4" t="s">
        <v>461</v>
      </c>
      <c r="F58" s="4" t="s">
        <v>151</v>
      </c>
      <c r="G58" s="4" t="s">
        <v>173</v>
      </c>
      <c r="J58" s="4" t="s">
        <v>521</v>
      </c>
      <c r="K58" s="4"/>
      <c r="L58" s="4" t="s">
        <v>95</v>
      </c>
      <c r="M58" s="4" t="s">
        <v>117</v>
      </c>
      <c r="N58" s="4" t="str">
        <f>Background!S6</f>
        <v>1.2 By 2030, reduce at least by half the proportion of men, women and children of all ages living in poverty in all its dimensions according to national definitions</v>
      </c>
      <c r="O58" s="52" t="s">
        <v>519</v>
      </c>
      <c r="P58" s="6" t="str">
        <f>Background!T6</f>
        <v>1.2.1 Proportion of population living below the national poverty line, by sex and age</v>
      </c>
      <c r="Q58" s="52" t="s">
        <v>520</v>
      </c>
      <c r="R58" s="52" t="s">
        <v>209</v>
      </c>
      <c r="S58" s="4" t="s">
        <v>209</v>
      </c>
      <c r="T58" s="1" t="s">
        <v>209</v>
      </c>
      <c r="U58" s="1" t="s">
        <v>209</v>
      </c>
      <c r="V58" s="1" t="s">
        <v>209</v>
      </c>
      <c r="W58" s="4" t="s">
        <v>209</v>
      </c>
      <c r="X58" s="4" t="s">
        <v>209</v>
      </c>
      <c r="Y58" s="1" t="s">
        <v>209</v>
      </c>
      <c r="Z58" s="1" t="s">
        <v>209</v>
      </c>
    </row>
    <row r="59" spans="1:26" ht="51">
      <c r="F59" s="4" t="s">
        <v>151</v>
      </c>
      <c r="J59" s="4" t="s">
        <v>522</v>
      </c>
      <c r="K59" s="4"/>
      <c r="L59" s="4" t="s">
        <v>95</v>
      </c>
      <c r="M59" s="4" t="s">
        <v>117</v>
      </c>
      <c r="N59" s="4" t="str">
        <f>Background!S7</f>
        <v>1.2 By 2030, reduce at least by half the proportion of men, women and children of all ages living in poverty in all its dimensions according to national definitions</v>
      </c>
      <c r="O59" s="52" t="s">
        <v>519</v>
      </c>
      <c r="P59" s="6" t="str">
        <f>Background!T7</f>
        <v>1.2.2 Proportion of men, women and children of all ages living in poverty in all its dimensions according to national definitions</v>
      </c>
      <c r="Q59" s="52" t="s">
        <v>520</v>
      </c>
      <c r="R59" s="52" t="s">
        <v>209</v>
      </c>
      <c r="S59" s="4" t="s">
        <v>209</v>
      </c>
      <c r="T59" s="1" t="s">
        <v>209</v>
      </c>
      <c r="U59" s="1" t="s">
        <v>209</v>
      </c>
      <c r="V59" s="1" t="s">
        <v>209</v>
      </c>
      <c r="W59" s="4" t="s">
        <v>209</v>
      </c>
      <c r="X59" s="4" t="s">
        <v>209</v>
      </c>
      <c r="Y59" s="1" t="s">
        <v>209</v>
      </c>
    </row>
    <row r="60" spans="1:26" ht="89.25">
      <c r="J60" s="4" t="s">
        <v>523</v>
      </c>
      <c r="K60" s="4"/>
      <c r="L60" s="4"/>
      <c r="M60" s="4" t="s">
        <v>117</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209</v>
      </c>
      <c r="T60" s="1" t="s">
        <v>209</v>
      </c>
      <c r="X60" s="4" t="s">
        <v>185</v>
      </c>
    </row>
    <row r="61" spans="1:26" ht="114.75">
      <c r="B61" s="4" t="s">
        <v>35</v>
      </c>
      <c r="E61" s="4" t="s">
        <v>461</v>
      </c>
      <c r="J61" s="4" t="s">
        <v>524</v>
      </c>
      <c r="K61" s="4"/>
      <c r="L61" s="4" t="s">
        <v>95</v>
      </c>
      <c r="M61" s="4" t="s">
        <v>117</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525</v>
      </c>
      <c r="P61" s="6" t="str">
        <f>Background!T9</f>
        <v>1.4.1 Proportion of population living in households with access to basic services</v>
      </c>
      <c r="Q61" s="4" t="s">
        <v>526</v>
      </c>
      <c r="R61" s="4" t="s">
        <v>527</v>
      </c>
      <c r="S61" s="4" t="s">
        <v>382</v>
      </c>
      <c r="T61" s="1" t="s">
        <v>528</v>
      </c>
      <c r="U61" s="4" t="s">
        <v>529</v>
      </c>
      <c r="X61" s="4" t="s">
        <v>530</v>
      </c>
      <c r="Y61" s="1" t="s">
        <v>531</v>
      </c>
    </row>
    <row r="62" spans="1:26" ht="76.5">
      <c r="J62" s="4" t="s">
        <v>532</v>
      </c>
      <c r="K62" s="4"/>
      <c r="L62" s="4"/>
      <c r="M62" s="4" t="s">
        <v>117</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1">
      <c r="J63" s="4" t="s">
        <v>533</v>
      </c>
      <c r="K63" s="4"/>
      <c r="L63" s="4"/>
      <c r="M63" s="4" t="s">
        <v>117</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1">
      <c r="J64" s="4" t="s">
        <v>534</v>
      </c>
      <c r="K64" s="4"/>
      <c r="L64" s="4"/>
      <c r="M64" s="4" t="s">
        <v>117</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3.75">
      <c r="J65" s="4" t="s">
        <v>535</v>
      </c>
      <c r="K65" s="4"/>
      <c r="L65" s="4"/>
      <c r="M65" s="4" t="s">
        <v>117</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3.75">
      <c r="J66" s="4" t="s">
        <v>536</v>
      </c>
      <c r="K66" s="4"/>
      <c r="L66" s="4"/>
      <c r="M66" s="4" t="s">
        <v>117</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76.5">
      <c r="J67" s="4" t="s">
        <v>537</v>
      </c>
      <c r="K67" s="4"/>
      <c r="L67" s="4"/>
      <c r="M67" s="4" t="s">
        <v>117</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76.5">
      <c r="J68" s="4" t="s">
        <v>538</v>
      </c>
      <c r="K68" s="4"/>
      <c r="L68" s="4"/>
      <c r="M68" s="4" t="s">
        <v>117</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1">
      <c r="J69" s="4" t="s">
        <v>539</v>
      </c>
      <c r="K69" s="4"/>
      <c r="L69" s="4"/>
      <c r="M69" s="4" t="s">
        <v>117</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51">
      <c r="J70" s="4" t="s">
        <v>540</v>
      </c>
      <c r="K70" s="4"/>
      <c r="L70" s="4"/>
      <c r="M70" s="4" t="s">
        <v>43</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65.75">
      <c r="J71" s="4" t="s">
        <v>541</v>
      </c>
      <c r="K71" s="4"/>
      <c r="L71" s="4" t="s">
        <v>97</v>
      </c>
      <c r="M71" s="4" t="s">
        <v>43</v>
      </c>
      <c r="N71" s="4" t="str">
        <f>Background!S19</f>
        <v>2.1 By 2030, end hunger and ensure access by all people, in particular the poor and people in vulnerable situations, including infants, to safe, nutritious and sufficient food all year round</v>
      </c>
      <c r="O71" s="4" t="s">
        <v>542</v>
      </c>
      <c r="P71" s="6" t="str">
        <f>Background!T19</f>
        <v>2.1.2 Prevalence of moderate or severe food insecurity in the population, based on the Food Insecurity Experience Scale (FIES)</v>
      </c>
      <c r="Q71" s="4" t="s">
        <v>543</v>
      </c>
      <c r="R71" s="4" t="s">
        <v>544</v>
      </c>
      <c r="S71" s="4" t="s">
        <v>545</v>
      </c>
      <c r="T71" s="1" t="s">
        <v>181</v>
      </c>
      <c r="U71" s="1" t="s">
        <v>546</v>
      </c>
      <c r="V71" s="1" t="s">
        <v>223</v>
      </c>
      <c r="Y71" s="4" t="s">
        <v>547</v>
      </c>
    </row>
    <row r="72" spans="3:25" ht="76.5">
      <c r="J72" s="4" t="s">
        <v>548</v>
      </c>
      <c r="K72" s="4"/>
      <c r="L72" s="4"/>
      <c r="M72" s="4" t="s">
        <v>43</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6.5">
      <c r="J73" s="4" t="s">
        <v>549</v>
      </c>
      <c r="K73" s="4"/>
      <c r="L73" s="4"/>
      <c r="M73" s="4" t="s">
        <v>43</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4.75">
      <c r="C74" s="4" t="s">
        <v>140</v>
      </c>
      <c r="J74" s="4" t="s">
        <v>550</v>
      </c>
      <c r="K74" s="4"/>
      <c r="L74" s="4" t="s">
        <v>92</v>
      </c>
      <c r="M74" s="4" t="s">
        <v>43</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397</v>
      </c>
      <c r="P74" s="6" t="str">
        <f>Background!T22</f>
        <v>2.3.1 Volume of production per labour unit by classes of farming/pastoral/forestry enterprise size</v>
      </c>
      <c r="Q74" s="4" t="s">
        <v>551</v>
      </c>
      <c r="R74" s="4" t="s">
        <v>552</v>
      </c>
      <c r="S74" s="4" t="s">
        <v>382</v>
      </c>
      <c r="T74" s="1" t="s">
        <v>349</v>
      </c>
      <c r="U74" s="1" t="s">
        <v>553</v>
      </c>
      <c r="V74" s="1" t="s">
        <v>223</v>
      </c>
      <c r="W74" s="4" t="s">
        <v>185</v>
      </c>
      <c r="X74" s="4" t="s">
        <v>185</v>
      </c>
      <c r="Y74" s="4" t="s">
        <v>554</v>
      </c>
    </row>
    <row r="75" spans="3:25" ht="127.5">
      <c r="C75" s="4" t="s">
        <v>140</v>
      </c>
      <c r="F75" s="4" t="s">
        <v>151</v>
      </c>
      <c r="J75" s="4" t="s">
        <v>555</v>
      </c>
      <c r="K75" s="4"/>
      <c r="L75" s="4" t="s">
        <v>92</v>
      </c>
      <c r="M75" s="4" t="s">
        <v>43</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556</v>
      </c>
      <c r="R75" s="4" t="s">
        <v>557</v>
      </c>
      <c r="S75" s="4" t="s">
        <v>558</v>
      </c>
      <c r="T75" s="1" t="s">
        <v>349</v>
      </c>
      <c r="U75" s="1" t="s">
        <v>553</v>
      </c>
      <c r="V75" s="1" t="s">
        <v>223</v>
      </c>
      <c r="W75" s="4" t="s">
        <v>185</v>
      </c>
      <c r="X75" s="4" t="s">
        <v>185</v>
      </c>
      <c r="Y75" s="4" t="s">
        <v>559</v>
      </c>
    </row>
    <row r="76" spans="3:25" ht="76.5">
      <c r="C76" s="4" t="s">
        <v>140</v>
      </c>
      <c r="J76" s="4" t="s">
        <v>560</v>
      </c>
      <c r="K76" s="4"/>
      <c r="L76" s="4" t="s">
        <v>89</v>
      </c>
      <c r="M76" s="4" t="s">
        <v>43</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561</v>
      </c>
      <c r="P76" s="6" t="str">
        <f>Background!T24</f>
        <v>2.4.1 Proportion of agricultural area under productive and sustainable agriculture</v>
      </c>
      <c r="Q76" s="4" t="s">
        <v>562</v>
      </c>
      <c r="R76" s="4" t="s">
        <v>562</v>
      </c>
      <c r="S76" s="4" t="s">
        <v>382</v>
      </c>
      <c r="Y76" s="4" t="s">
        <v>562</v>
      </c>
    </row>
    <row r="77" spans="3:25" ht="102">
      <c r="J77" s="4" t="s">
        <v>563</v>
      </c>
      <c r="K77" s="4"/>
      <c r="L77" s="4"/>
      <c r="M77" s="4" t="s">
        <v>43</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102">
      <c r="J78" s="4" t="s">
        <v>564</v>
      </c>
      <c r="K78" s="4"/>
      <c r="L78" s="4"/>
      <c r="M78" s="4" t="s">
        <v>43</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76.5">
      <c r="J79" s="4" t="s">
        <v>565</v>
      </c>
      <c r="K79" s="4"/>
      <c r="L79" s="4"/>
      <c r="M79" s="4" t="s">
        <v>43</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76.5">
      <c r="J80" s="4" t="s">
        <v>566</v>
      </c>
      <c r="K80" s="4"/>
      <c r="L80" s="4"/>
      <c r="M80" s="4" t="s">
        <v>43</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63.75">
      <c r="J81" s="4" t="s">
        <v>567</v>
      </c>
      <c r="K81" s="4"/>
      <c r="L81" s="4"/>
      <c r="M81" s="4" t="s">
        <v>43</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51">
      <c r="J82" s="4" t="s">
        <v>568</v>
      </c>
      <c r="K82" s="4"/>
      <c r="L82" s="4"/>
      <c r="M82" s="4" t="s">
        <v>43</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5.5">
      <c r="J83" s="4" t="s">
        <v>569</v>
      </c>
      <c r="K83" s="4"/>
      <c r="L83" s="4"/>
      <c r="M83" s="4" t="s">
        <v>235</v>
      </c>
      <c r="N83" s="4" t="str">
        <f>Background!S31</f>
        <v>3.1 By 2030, reduce the global maternal mortality ratio to less than 70 per 100,000 live births</v>
      </c>
      <c r="P83" s="6" t="str">
        <f>Background!T31</f>
        <v>3.1.1 Maternal mortality ratio</v>
      </c>
    </row>
    <row r="84" spans="10:16" ht="25.5">
      <c r="J84" s="4" t="s">
        <v>570</v>
      </c>
      <c r="K84" s="4"/>
      <c r="L84" s="4"/>
      <c r="M84" s="4" t="s">
        <v>235</v>
      </c>
      <c r="N84" s="4" t="str">
        <f>Background!S32</f>
        <v>3.1 By 2030, reduce the global maternal mortality ratio to less than 70 per 100,000 live births</v>
      </c>
      <c r="P84" s="6" t="str">
        <f>Background!T32</f>
        <v>3.1.2 Proportion of births attended by skilled health personnel</v>
      </c>
    </row>
    <row r="85" spans="10:16" ht="63.75">
      <c r="J85" s="4" t="s">
        <v>571</v>
      </c>
      <c r="K85" s="4"/>
      <c r="L85" s="4"/>
      <c r="M85" s="4" t="s">
        <v>235</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63.75">
      <c r="J86" s="4" t="s">
        <v>572</v>
      </c>
      <c r="K86" s="4"/>
      <c r="L86" s="4"/>
      <c r="M86" s="4" t="s">
        <v>235</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51">
      <c r="J87" s="4" t="s">
        <v>573</v>
      </c>
      <c r="K87" s="4"/>
      <c r="L87" s="4"/>
      <c r="M87" s="4" t="s">
        <v>235</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51">
      <c r="J88" s="4" t="s">
        <v>574</v>
      </c>
      <c r="K88" s="4"/>
      <c r="L88" s="4"/>
      <c r="M88" s="4" t="s">
        <v>235</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51">
      <c r="J89" s="4" t="s">
        <v>575</v>
      </c>
      <c r="K89" s="4"/>
      <c r="L89" s="4"/>
      <c r="M89" s="4" t="s">
        <v>235</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51">
      <c r="J90" s="4" t="s">
        <v>576</v>
      </c>
      <c r="K90" s="4"/>
      <c r="L90" s="4"/>
      <c r="M90" s="4" t="s">
        <v>235</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51">
      <c r="J91" s="4" t="s">
        <v>577</v>
      </c>
      <c r="K91" s="4"/>
      <c r="L91" s="4"/>
      <c r="M91" s="4" t="s">
        <v>235</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38.25">
      <c r="J92" s="4" t="s">
        <v>578</v>
      </c>
      <c r="K92" s="4"/>
      <c r="L92" s="4"/>
      <c r="M92" s="4" t="s">
        <v>235</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8.25">
      <c r="J93" s="4" t="s">
        <v>579</v>
      </c>
      <c r="K93" s="4"/>
      <c r="L93" s="4"/>
      <c r="M93" s="4" t="s">
        <v>235</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3.75">
      <c r="J94" s="4" t="s">
        <v>580</v>
      </c>
      <c r="K94" s="4"/>
      <c r="L94" s="4"/>
      <c r="M94" s="4" t="s">
        <v>235</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38.25">
      <c r="J95" s="4" t="s">
        <v>581</v>
      </c>
      <c r="K95" s="4"/>
      <c r="L95" s="4"/>
      <c r="M95" s="4" t="s">
        <v>235</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5.5">
      <c r="J96" s="4" t="s">
        <v>582</v>
      </c>
      <c r="K96" s="4"/>
      <c r="L96" s="4"/>
      <c r="M96" s="4" t="s">
        <v>235</v>
      </c>
      <c r="N96" s="4" t="str">
        <f>Background!S44</f>
        <v>3.6 By 2020, halve the number of global deaths and injuries from road traffic accidents</v>
      </c>
      <c r="P96" s="6" t="str">
        <f>Background!T44</f>
        <v>3.6.1 Death rate due to road traffic injuries</v>
      </c>
    </row>
    <row r="97" spans="10:16" ht="63.75">
      <c r="J97" s="4" t="s">
        <v>583</v>
      </c>
      <c r="K97" s="4"/>
      <c r="L97" s="4"/>
      <c r="M97" s="4" t="s">
        <v>235</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63.75">
      <c r="J98" s="4" t="s">
        <v>584</v>
      </c>
      <c r="K98" s="4"/>
      <c r="L98" s="4"/>
      <c r="M98" s="4" t="s">
        <v>235</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1">
      <c r="J99" s="4" t="s">
        <v>585</v>
      </c>
      <c r="K99" s="4"/>
      <c r="L99" s="4"/>
      <c r="M99" s="4" t="s">
        <v>235</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1">
      <c r="J100" s="4" t="s">
        <v>586</v>
      </c>
      <c r="K100" s="4"/>
      <c r="L100" s="4"/>
      <c r="M100" s="4" t="s">
        <v>235</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8.25">
      <c r="J101" s="4" t="s">
        <v>587</v>
      </c>
      <c r="K101" s="4"/>
      <c r="L101" s="4"/>
      <c r="M101" s="4" t="s">
        <v>235</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3.75">
      <c r="J102" s="4" t="s">
        <v>588</v>
      </c>
      <c r="K102" s="4"/>
      <c r="L102" s="4"/>
      <c r="M102" s="4" t="s">
        <v>235</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8.25">
      <c r="J103" s="4" t="s">
        <v>589</v>
      </c>
      <c r="K103" s="4"/>
      <c r="L103" s="4"/>
      <c r="M103" s="4" t="s">
        <v>235</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38.25">
      <c r="J104" s="4" t="s">
        <v>590</v>
      </c>
      <c r="K104" s="4"/>
      <c r="L104" s="4"/>
      <c r="M104" s="4" t="s">
        <v>235</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27.5">
      <c r="J105" s="4" t="s">
        <v>591</v>
      </c>
      <c r="K105" s="4"/>
      <c r="L105" s="4"/>
      <c r="M105" s="4" t="s">
        <v>235</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27.5">
      <c r="J106" s="4" t="s">
        <v>592</v>
      </c>
      <c r="K106" s="4"/>
      <c r="L106" s="4"/>
      <c r="M106" s="4" t="s">
        <v>235</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27.5">
      <c r="J107" s="4" t="s">
        <v>593</v>
      </c>
      <c r="K107" s="4"/>
      <c r="L107" s="4"/>
      <c r="M107" s="4" t="s">
        <v>235</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51">
      <c r="J108" s="4" t="s">
        <v>594</v>
      </c>
      <c r="K108" s="4"/>
      <c r="L108" s="4"/>
      <c r="M108" s="4" t="s">
        <v>235</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8.25">
      <c r="J109" s="4" t="s">
        <v>595</v>
      </c>
      <c r="K109" s="4"/>
      <c r="L109" s="4"/>
      <c r="M109" s="4" t="s">
        <v>235</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8.25">
      <c r="J110" s="4" t="s">
        <v>596</v>
      </c>
      <c r="K110" s="4"/>
      <c r="L110" s="4"/>
      <c r="M110" s="4" t="s">
        <v>235</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6.5">
      <c r="J111" s="4" t="s">
        <v>597</v>
      </c>
      <c r="K111" s="4"/>
      <c r="L111" s="4"/>
      <c r="M111" s="4" t="s">
        <v>120</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1">
      <c r="J112" s="4" t="s">
        <v>598</v>
      </c>
      <c r="K112" s="4"/>
      <c r="L112" s="4"/>
      <c r="M112" s="4" t="s">
        <v>120</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38.25">
      <c r="J113" s="4" t="s">
        <v>599</v>
      </c>
      <c r="K113" s="4"/>
      <c r="L113" s="4"/>
      <c r="M113" s="4" t="s">
        <v>120</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1">
      <c r="J114" s="4" t="s">
        <v>600</v>
      </c>
      <c r="K114" s="4"/>
      <c r="L114" s="4"/>
      <c r="M114" s="4" t="s">
        <v>120</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51">
      <c r="J115" s="4" t="s">
        <v>601</v>
      </c>
      <c r="K115" s="4"/>
      <c r="L115" s="4"/>
      <c r="M115" s="4" t="s">
        <v>120</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89.25">
      <c r="J116" s="4" t="s">
        <v>602</v>
      </c>
      <c r="K116" s="4"/>
      <c r="L116" s="4"/>
      <c r="M116" s="4" t="s">
        <v>120</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63.75">
      <c r="J117" s="4" t="s">
        <v>603</v>
      </c>
      <c r="K117" s="4"/>
      <c r="L117" s="4"/>
      <c r="M117" s="4" t="s">
        <v>120</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02">
      <c r="J118" s="4" t="s">
        <v>604</v>
      </c>
      <c r="K118" s="4"/>
      <c r="L118" s="4"/>
      <c r="M118" s="4" t="s">
        <v>120</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7.5">
      <c r="B119" s="4" t="s">
        <v>35</v>
      </c>
      <c r="J119" s="4" t="s">
        <v>605</v>
      </c>
      <c r="K119" s="4"/>
      <c r="L119" s="4" t="s">
        <v>95</v>
      </c>
      <c r="M119" s="4" t="s">
        <v>120</v>
      </c>
      <c r="N119" s="4" t="str">
        <f>Background!S68</f>
        <v>4.a Build and upgrade education facilities that are child, disability and gender sensitive and provide safe, non-violent, inclusive and effective learning environments for all</v>
      </c>
      <c r="O119" s="4" t="s">
        <v>525</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102">
      <c r="J120" s="4" t="s">
        <v>606</v>
      </c>
      <c r="K120" s="4"/>
      <c r="L120" s="4"/>
      <c r="M120" s="4" t="s">
        <v>120</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2">
      <c r="J121" s="4" t="s">
        <v>607</v>
      </c>
      <c r="K121" s="4"/>
      <c r="L121" s="4"/>
      <c r="M121" s="4" t="s">
        <v>120</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1">
      <c r="J122" s="4" t="s">
        <v>608</v>
      </c>
      <c r="K122" s="4"/>
      <c r="L122" s="4"/>
      <c r="M122" s="4" t="s">
        <v>302</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89.25">
      <c r="J123" s="4" t="s">
        <v>609</v>
      </c>
      <c r="K123" s="4"/>
      <c r="L123" s="4"/>
      <c r="M123" s="4" t="s">
        <v>302</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6.5">
      <c r="J124" s="4" t="s">
        <v>610</v>
      </c>
      <c r="K124" s="4"/>
      <c r="L124" s="4"/>
      <c r="M124" s="4" t="s">
        <v>302</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38.25">
      <c r="J125" s="4" t="s">
        <v>611</v>
      </c>
      <c r="K125" s="4"/>
      <c r="L125" s="4"/>
      <c r="M125" s="4" t="s">
        <v>302</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51">
      <c r="J126" s="4" t="s">
        <v>612</v>
      </c>
      <c r="K126" s="4"/>
      <c r="L126" s="4"/>
      <c r="M126" s="4" t="s">
        <v>302</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300">
      <c r="B127" s="4" t="s">
        <v>35</v>
      </c>
      <c r="D127" s="4" t="s">
        <v>140</v>
      </c>
      <c r="J127" s="4" t="s">
        <v>613</v>
      </c>
      <c r="K127" s="4"/>
      <c r="L127" s="4" t="s">
        <v>93</v>
      </c>
      <c r="M127" s="4" t="s">
        <v>302</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304</v>
      </c>
      <c r="P127" s="6" t="str">
        <f>Background!T76</f>
        <v>5.4.1 Proportion of time spent on unpaid domestic and care work, by sex, age and location</v>
      </c>
      <c r="Q127" s="4" t="s">
        <v>614</v>
      </c>
      <c r="R127" s="4" t="s">
        <v>615</v>
      </c>
      <c r="S127" s="4" t="s">
        <v>382</v>
      </c>
      <c r="T127" s="4" t="s">
        <v>616</v>
      </c>
      <c r="U127" s="1" t="s">
        <v>617</v>
      </c>
      <c r="V127" s="1" t="s">
        <v>223</v>
      </c>
      <c r="W127" s="56" t="s">
        <v>618</v>
      </c>
      <c r="Y127" s="1" t="s">
        <v>253</v>
      </c>
    </row>
    <row r="128" spans="2:25" ht="38.25">
      <c r="J128" s="4" t="s">
        <v>619</v>
      </c>
      <c r="K128" s="4"/>
      <c r="M128" s="4" t="s">
        <v>302</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14.75">
      <c r="A129" s="4" t="s">
        <v>186</v>
      </c>
      <c r="B129" s="4" t="s">
        <v>35</v>
      </c>
      <c r="C129" s="4" t="s">
        <v>138</v>
      </c>
      <c r="D129" s="4" t="s">
        <v>140</v>
      </c>
      <c r="F129" s="4" t="s">
        <v>151</v>
      </c>
      <c r="G129" s="4" t="s">
        <v>173</v>
      </c>
      <c r="J129" s="4" t="s">
        <v>620</v>
      </c>
      <c r="K129" s="4"/>
      <c r="L129" s="4" t="s">
        <v>93</v>
      </c>
      <c r="M129" s="4" t="s">
        <v>302</v>
      </c>
      <c r="N129" s="4" t="str">
        <f>Background!S78</f>
        <v>5.5 Ensure women’s full and effective participation and equal opportunities for leadership at all levels of decision-making in political, economic and public life</v>
      </c>
      <c r="O129" s="4" t="s">
        <v>304</v>
      </c>
      <c r="P129" s="6" t="str">
        <f>Background!T78</f>
        <v>5.5.2 Proportion of women in managerial positions</v>
      </c>
      <c r="Q129" s="4" t="s">
        <v>621</v>
      </c>
      <c r="R129" s="1" t="s">
        <v>622</v>
      </c>
      <c r="S129" s="4" t="s">
        <v>382</v>
      </c>
      <c r="T129" s="1" t="s">
        <v>349</v>
      </c>
      <c r="U129" s="1" t="s">
        <v>623</v>
      </c>
      <c r="V129" s="1" t="s">
        <v>223</v>
      </c>
      <c r="W129" s="1" t="s">
        <v>622</v>
      </c>
      <c r="Y129" s="1" t="s">
        <v>622</v>
      </c>
    </row>
    <row r="130" spans="1:25" ht="76.5">
      <c r="J130" s="4" t="s">
        <v>624</v>
      </c>
      <c r="K130" s="4"/>
      <c r="M130" s="4" t="s">
        <v>302</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6.5">
      <c r="J131" s="4" t="s">
        <v>625</v>
      </c>
      <c r="K131" s="4"/>
      <c r="M131" s="4" t="s">
        <v>302</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6.5">
      <c r="D132" s="4" t="s">
        <v>140</v>
      </c>
      <c r="J132" s="4" t="s">
        <v>626</v>
      </c>
      <c r="K132" s="4"/>
      <c r="L132" s="4" t="s">
        <v>93</v>
      </c>
      <c r="M132" s="4" t="s">
        <v>302</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304</v>
      </c>
      <c r="P132" s="6" t="str">
        <f>Background!T81</f>
        <v>5.a.1 (a) Proportion of total agricultural population with ownership or secure rights over agricultural land, by sex; and (b) share of women among owners or rights-bearers of agricultural land, by type of tenure</v>
      </c>
      <c r="Q132" s="1" t="s">
        <v>627</v>
      </c>
      <c r="R132" s="1" t="s">
        <v>627</v>
      </c>
      <c r="S132" s="4" t="s">
        <v>382</v>
      </c>
      <c r="T132" s="1" t="s">
        <v>349</v>
      </c>
      <c r="U132" s="1" t="s">
        <v>222</v>
      </c>
      <c r="V132" s="1" t="s">
        <v>223</v>
      </c>
      <c r="W132" s="1" t="s">
        <v>627</v>
      </c>
      <c r="Y132" s="1" t="s">
        <v>627</v>
      </c>
    </row>
    <row r="133" spans="1:25" ht="63.75">
      <c r="J133" s="4" t="s">
        <v>628</v>
      </c>
      <c r="K133" s="4"/>
      <c r="L133" s="4"/>
      <c r="M133" s="4" t="s">
        <v>302</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8.25">
      <c r="J134" s="4" t="s">
        <v>629</v>
      </c>
      <c r="K134" s="4"/>
      <c r="M134" s="4" t="s">
        <v>302</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1">
      <c r="J135" s="4" t="s">
        <v>630</v>
      </c>
      <c r="K135" s="4"/>
      <c r="M135" s="4" t="s">
        <v>302</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69.75">
      <c r="B136" s="4" t="s">
        <v>35</v>
      </c>
      <c r="J136" s="4" t="s">
        <v>631</v>
      </c>
      <c r="K136" s="4"/>
      <c r="L136" s="4" t="s">
        <v>95</v>
      </c>
      <c r="M136" s="4" t="s">
        <v>122</v>
      </c>
      <c r="N136" s="4" t="str">
        <f>Background!S85</f>
        <v>6.1 By 2030, achieve universal and equitable access to safe and affordable drinking water for all</v>
      </c>
      <c r="O136" s="4" t="s">
        <v>632</v>
      </c>
      <c r="P136" s="6" t="str">
        <f>Background!T85</f>
        <v>6.1.1 Proportion of population using safely managed drinking water services</v>
      </c>
      <c r="Q136" s="4" t="s">
        <v>633</v>
      </c>
      <c r="R136" s="4" t="s">
        <v>634</v>
      </c>
      <c r="S136" s="4" t="s">
        <v>635</v>
      </c>
      <c r="T136" s="1" t="s">
        <v>181</v>
      </c>
      <c r="U136" s="1" t="s">
        <v>528</v>
      </c>
      <c r="V136" s="1" t="s">
        <v>223</v>
      </c>
      <c r="W136" s="4" t="s">
        <v>636</v>
      </c>
      <c r="Y136" s="4" t="s">
        <v>637</v>
      </c>
    </row>
    <row r="137" spans="1:25" ht="216.75">
      <c r="B137" s="4" t="s">
        <v>35</v>
      </c>
      <c r="J137" s="4" t="s">
        <v>638</v>
      </c>
      <c r="K137" s="4"/>
      <c r="L137" s="4" t="s">
        <v>95</v>
      </c>
      <c r="M137" s="4" t="s">
        <v>122</v>
      </c>
      <c r="N137" s="4" t="str">
        <f>Background!S86</f>
        <v>6.2 By 2030, achieve access to adequate and equitable sanitation and hygiene for all and end open defecation, paying special attention to the needs of women and girls and those in vulnerable situations</v>
      </c>
      <c r="O137" s="4" t="s">
        <v>639</v>
      </c>
      <c r="P137" s="6" t="str">
        <f>Background!T86</f>
        <v>6.2.1 Proportion of population using (a) safely managed sanitation services and (b) a hand-washing facility with soap and water</v>
      </c>
      <c r="Q137" s="141" t="s">
        <v>640</v>
      </c>
      <c r="R137" s="4" t="s">
        <v>641</v>
      </c>
      <c r="S137" s="4" t="s">
        <v>635</v>
      </c>
      <c r="T137" s="1" t="s">
        <v>349</v>
      </c>
      <c r="U137" s="1" t="s">
        <v>528</v>
      </c>
      <c r="V137" s="1" t="s">
        <v>223</v>
      </c>
      <c r="W137" s="4" t="s">
        <v>642</v>
      </c>
      <c r="Y137" s="4" t="s">
        <v>643</v>
      </c>
    </row>
    <row r="138" spans="1:25" ht="63.75">
      <c r="G138" s="4" t="s">
        <v>173</v>
      </c>
      <c r="J138" s="4" t="s">
        <v>644</v>
      </c>
      <c r="K138" s="4"/>
      <c r="L138" s="4" t="s">
        <v>86</v>
      </c>
      <c r="M138" s="4" t="s">
        <v>122</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645</v>
      </c>
      <c r="P138" s="6" t="str">
        <f>Background!T87</f>
        <v>6.3.1 Proportion of wastewater safely treated</v>
      </c>
      <c r="Q138" s="4" t="s">
        <v>646</v>
      </c>
      <c r="R138" s="4" t="s">
        <v>647</v>
      </c>
      <c r="S138" s="4" t="s">
        <v>648</v>
      </c>
      <c r="T138" s="1" t="s">
        <v>181</v>
      </c>
      <c r="U138" s="1" t="s">
        <v>649</v>
      </c>
      <c r="V138" s="1" t="s">
        <v>223</v>
      </c>
    </row>
    <row r="139" spans="1:25" ht="63.75">
      <c r="G139" s="4" t="s">
        <v>173</v>
      </c>
      <c r="J139" s="4" t="s">
        <v>650</v>
      </c>
      <c r="K139" s="4"/>
      <c r="L139" s="4" t="s">
        <v>86</v>
      </c>
      <c r="M139" s="4" t="s">
        <v>122</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645</v>
      </c>
      <c r="P139" s="6" t="str">
        <f>Background!T88</f>
        <v>6.3.2 Proportion of bodies of water with good ambient water quality</v>
      </c>
    </row>
    <row r="140" spans="1:25" ht="63.75">
      <c r="J140" s="4" t="s">
        <v>651</v>
      </c>
      <c r="K140" s="4"/>
      <c r="M140" s="4" t="s">
        <v>122</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63.75">
      <c r="J141" s="4" t="s">
        <v>652</v>
      </c>
      <c r="K141" s="4"/>
      <c r="M141" s="4" t="s">
        <v>122</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38.25">
      <c r="J142" s="4" t="s">
        <v>653</v>
      </c>
      <c r="K142" s="4"/>
      <c r="M142" s="4" t="s">
        <v>122</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38.25">
      <c r="J143" s="4" t="s">
        <v>654</v>
      </c>
      <c r="K143" s="4"/>
      <c r="M143" s="4" t="s">
        <v>122</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38.25">
      <c r="J144" s="4" t="s">
        <v>655</v>
      </c>
      <c r="K144" s="4"/>
      <c r="M144" s="4" t="s">
        <v>122</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3.75">
      <c r="J145" s="4" t="s">
        <v>656</v>
      </c>
      <c r="K145" s="4"/>
      <c r="M145" s="4" t="s">
        <v>122</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3.75">
      <c r="J146" s="4" t="s">
        <v>657</v>
      </c>
      <c r="K146" s="4"/>
      <c r="L146" s="4"/>
      <c r="M146" s="4" t="s">
        <v>122</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409.5">
      <c r="A147" s="4" t="s">
        <v>186</v>
      </c>
      <c r="B147" s="4" t="s">
        <v>35</v>
      </c>
      <c r="J147" s="4" t="s">
        <v>658</v>
      </c>
      <c r="K147" s="4"/>
      <c r="L147" s="4" t="s">
        <v>95</v>
      </c>
      <c r="M147" s="4" t="s">
        <v>123</v>
      </c>
      <c r="N147" s="4" t="str">
        <f>Background!S96</f>
        <v>7.1 By 2030, ensure universal access to affordable, reliable and modern energy services</v>
      </c>
      <c r="O147" s="4" t="s">
        <v>659</v>
      </c>
      <c r="P147" s="140" t="str">
        <f>Background!T96</f>
        <v>7.1.1 Proportion of population with access to electricity</v>
      </c>
      <c r="Q147" s="4" t="s">
        <v>660</v>
      </c>
      <c r="R147" s="4" t="s">
        <v>661</v>
      </c>
      <c r="S147" s="4" t="s">
        <v>382</v>
      </c>
      <c r="T147" s="4" t="s">
        <v>662</v>
      </c>
      <c r="U147" s="1" t="s">
        <v>528</v>
      </c>
      <c r="V147" s="1" t="s">
        <v>223</v>
      </c>
      <c r="W147" s="4" t="s">
        <v>663</v>
      </c>
    </row>
    <row r="148" spans="1:23" ht="409.5">
      <c r="B148" s="4" t="s">
        <v>35</v>
      </c>
      <c r="J148" s="4" t="s">
        <v>664</v>
      </c>
      <c r="K148" s="4"/>
      <c r="L148" s="4" t="s">
        <v>95</v>
      </c>
      <c r="M148" s="4" t="s">
        <v>123</v>
      </c>
      <c r="N148" s="4" t="str">
        <f>Background!S97</f>
        <v>7.1 By 2030, ensure universal access to affordable, reliable and modern energy services</v>
      </c>
      <c r="O148" s="4" t="s">
        <v>665</v>
      </c>
      <c r="P148" s="6" t="str">
        <f>Background!T97</f>
        <v>7.1.2 Proportion of population with primary reliance on clean fuels and technology</v>
      </c>
      <c r="Q148" s="4" t="s">
        <v>666</v>
      </c>
      <c r="R148" s="1" t="s">
        <v>667</v>
      </c>
      <c r="S148" s="4" t="s">
        <v>382</v>
      </c>
      <c r="T148" s="4" t="s">
        <v>662</v>
      </c>
      <c r="U148" s="1" t="s">
        <v>528</v>
      </c>
      <c r="V148" s="1" t="s">
        <v>223</v>
      </c>
      <c r="W148" s="4" t="s">
        <v>663</v>
      </c>
    </row>
    <row r="149" spans="1:23" ht="51">
      <c r="J149" s="4" t="s">
        <v>668</v>
      </c>
      <c r="K149" s="4"/>
      <c r="L149" s="4" t="s">
        <v>94</v>
      </c>
      <c r="M149" s="4" t="s">
        <v>123</v>
      </c>
      <c r="N149" s="4" t="str">
        <f>Background!S98</f>
        <v>7.2 By 2030, increase substantially the share of renewable energy in the global energy mix</v>
      </c>
      <c r="O149" s="4" t="s">
        <v>669</v>
      </c>
      <c r="P149" s="6" t="str">
        <f>Background!T98</f>
        <v>7.2.1 Renewable energy share in the total final energy consumption</v>
      </c>
      <c r="Q149" s="4" t="s">
        <v>670</v>
      </c>
    </row>
    <row r="150" spans="1:23" ht="25.5">
      <c r="J150" s="4" t="s">
        <v>671</v>
      </c>
      <c r="K150" s="4"/>
      <c r="M150" s="4" t="s">
        <v>123</v>
      </c>
      <c r="N150" s="4" t="str">
        <f>Background!S99</f>
        <v>7.3 By 2030, double the global rate of improvement in energy efficiency</v>
      </c>
      <c r="P150" s="6" t="str">
        <f>Background!T99</f>
        <v>7.3.1 Energy intensity measured in terms of primary energy and GDP</v>
      </c>
    </row>
    <row r="151" spans="1:23" ht="63.75">
      <c r="J151" s="4" t="s">
        <v>672</v>
      </c>
      <c r="K151" s="4"/>
      <c r="M151" s="4" t="s">
        <v>123</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76.5">
      <c r="J152" s="4" t="s">
        <v>673</v>
      </c>
      <c r="K152" s="4"/>
      <c r="L152" s="4"/>
      <c r="M152" s="4" t="s">
        <v>123</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51">
      <c r="J153" s="4" t="s">
        <v>674</v>
      </c>
      <c r="K153" s="4"/>
      <c r="M153" s="4" t="s">
        <v>124</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51">
      <c r="J154" s="4" t="s">
        <v>675</v>
      </c>
      <c r="K154" s="4"/>
      <c r="M154" s="4" t="s">
        <v>124</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63.75">
      <c r="J155" s="4" t="s">
        <v>676</v>
      </c>
      <c r="K155" s="4"/>
      <c r="L155" s="4" t="s">
        <v>91</v>
      </c>
      <c r="M155" s="4" t="s">
        <v>124</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76.5">
      <c r="J156" s="4" t="s">
        <v>677</v>
      </c>
      <c r="K156" s="4"/>
      <c r="M156" s="4" t="s">
        <v>124</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76.5">
      <c r="J157" s="4" t="s">
        <v>678</v>
      </c>
      <c r="K157" s="4"/>
      <c r="M157" s="4" t="s">
        <v>124</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2">
      <c r="A158" s="4" t="s">
        <v>186</v>
      </c>
      <c r="B158" s="4" t="s">
        <v>35</v>
      </c>
      <c r="C158" s="4" t="s">
        <v>138</v>
      </c>
      <c r="D158" s="4" t="s">
        <v>140</v>
      </c>
      <c r="E158" s="4" t="s">
        <v>461</v>
      </c>
      <c r="F158" s="4" t="s">
        <v>151</v>
      </c>
      <c r="G158" s="4" t="s">
        <v>173</v>
      </c>
      <c r="J158" s="4" t="s">
        <v>679</v>
      </c>
      <c r="K158" s="4"/>
      <c r="L158" s="4" t="s">
        <v>91</v>
      </c>
      <c r="M158" s="4" t="s">
        <v>124</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680</v>
      </c>
      <c r="R158" s="4" t="s">
        <v>681</v>
      </c>
    </row>
    <row r="159" spans="1:23" ht="51">
      <c r="J159" s="4" t="s">
        <v>682</v>
      </c>
      <c r="K159" s="4"/>
      <c r="L159" s="4"/>
      <c r="M159" s="4" t="s">
        <v>124</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8.25">
      <c r="J160" s="4" t="s">
        <v>683</v>
      </c>
      <c r="K160" s="4"/>
      <c r="L160" s="4"/>
      <c r="M160" s="4" t="s">
        <v>124</v>
      </c>
      <c r="N160" s="4" t="str">
        <f>Background!S109</f>
        <v>8.6 By 2020, substantially reduce the proportion of youth not in employment, education or training</v>
      </c>
      <c r="P160" s="6" t="str">
        <f>Background!T109</f>
        <v>8.6.1 Proportion of youth (aged 15–24 years) not in education, employment or training</v>
      </c>
    </row>
    <row r="161" spans="10:16" ht="63.75">
      <c r="J161" s="4" t="s">
        <v>684</v>
      </c>
      <c r="K161" s="4"/>
      <c r="L161" s="4"/>
      <c r="M161" s="4" t="s">
        <v>124</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51">
      <c r="J162" s="4" t="s">
        <v>685</v>
      </c>
      <c r="K162" s="4"/>
      <c r="L162" s="4"/>
      <c r="M162" s="4" t="s">
        <v>124</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6.5">
      <c r="J163" s="4" t="s">
        <v>686</v>
      </c>
      <c r="K163" s="4"/>
      <c r="L163" s="4"/>
      <c r="M163" s="4" t="s">
        <v>124</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38.25">
      <c r="J164" s="4" t="s">
        <v>687</v>
      </c>
      <c r="K164" s="4"/>
      <c r="L164" s="4"/>
      <c r="M164" s="4" t="s">
        <v>124</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38.25">
      <c r="J165" s="4" t="s">
        <v>688</v>
      </c>
      <c r="K165" s="4"/>
      <c r="L165" s="4"/>
      <c r="M165" s="4" t="s">
        <v>124</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1">
      <c r="J166" s="4" t="s">
        <v>689</v>
      </c>
      <c r="K166" s="4"/>
      <c r="L166" s="4"/>
      <c r="M166" s="4" t="s">
        <v>124</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1">
      <c r="J167" s="4" t="s">
        <v>690</v>
      </c>
      <c r="K167" s="4"/>
      <c r="L167" s="4"/>
      <c r="M167" s="4" t="s">
        <v>124</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1">
      <c r="J168" s="4" t="s">
        <v>691</v>
      </c>
      <c r="K168" s="4"/>
      <c r="L168" s="4"/>
      <c r="M168" s="4" t="s">
        <v>124</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3.75">
      <c r="J169" s="4" t="s">
        <v>692</v>
      </c>
      <c r="K169" s="4"/>
      <c r="L169" s="4"/>
      <c r="M169" s="4" t="s">
        <v>124</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63.75">
      <c r="J170" s="4" t="s">
        <v>693</v>
      </c>
      <c r="K170" s="4"/>
      <c r="L170" s="4"/>
      <c r="M170" s="4" t="s">
        <v>125</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63.75">
      <c r="J171" s="4" t="s">
        <v>694</v>
      </c>
      <c r="K171" s="4"/>
      <c r="L171" s="4"/>
      <c r="M171" s="4" t="s">
        <v>125</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63.75">
      <c r="J172" s="4" t="s">
        <v>695</v>
      </c>
      <c r="K172" s="4"/>
      <c r="L172" s="4"/>
      <c r="M172" s="4" t="s">
        <v>125</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63.75">
      <c r="J173" s="4" t="s">
        <v>696</v>
      </c>
      <c r="K173" s="4"/>
      <c r="L173" s="4"/>
      <c r="M173" s="4" t="s">
        <v>125</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51">
      <c r="J174" s="4" t="s">
        <v>697</v>
      </c>
      <c r="K174" s="4"/>
      <c r="L174" s="4"/>
      <c r="M174" s="4" t="s">
        <v>125</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51">
      <c r="J175" s="4" t="s">
        <v>698</v>
      </c>
      <c r="K175" s="4"/>
      <c r="L175" s="4"/>
      <c r="M175" s="4" t="s">
        <v>125</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76.5">
      <c r="J176" s="4" t="s">
        <v>699</v>
      </c>
      <c r="K176" s="4"/>
      <c r="L176" s="4"/>
      <c r="M176" s="4" t="s">
        <v>125</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76.5">
      <c r="J177" s="4" t="s">
        <v>700</v>
      </c>
      <c r="K177" s="4"/>
      <c r="L177" s="4"/>
      <c r="M177" s="4" t="s">
        <v>125</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76.5">
      <c r="J178" s="4" t="s">
        <v>701</v>
      </c>
      <c r="K178" s="4"/>
      <c r="L178" s="4"/>
      <c r="M178" s="4" t="s">
        <v>125</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63.75">
      <c r="J179" s="4" t="s">
        <v>702</v>
      </c>
      <c r="K179" s="4"/>
      <c r="L179" s="4"/>
      <c r="M179" s="4" t="s">
        <v>125</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51">
      <c r="J180" s="4" t="s">
        <v>703</v>
      </c>
      <c r="K180" s="4"/>
      <c r="L180" s="4"/>
      <c r="M180" s="4" t="s">
        <v>125</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51">
      <c r="J181" s="4" t="s">
        <v>704</v>
      </c>
      <c r="K181" s="4"/>
      <c r="L181" s="4"/>
      <c r="M181" s="4" t="s">
        <v>125</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51">
      <c r="F182" s="4" t="s">
        <v>151</v>
      </c>
      <c r="J182" s="4" t="s">
        <v>705</v>
      </c>
      <c r="K182" s="4"/>
      <c r="L182" s="4" t="s">
        <v>92</v>
      </c>
      <c r="M182" s="4" t="s">
        <v>126</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51">
      <c r="J183" s="4" t="s">
        <v>706</v>
      </c>
      <c r="K183" s="4"/>
      <c r="L183" s="4"/>
      <c r="M183" s="4" t="s">
        <v>126</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76.5">
      <c r="J184" s="4" t="s">
        <v>707</v>
      </c>
      <c r="K184" s="4"/>
      <c r="L184" s="4"/>
      <c r="M184" s="4" t="s">
        <v>126</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38.25">
      <c r="J185" s="4" t="s">
        <v>708</v>
      </c>
      <c r="K185" s="4"/>
      <c r="L185" s="4"/>
      <c r="M185" s="4" t="s">
        <v>126</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38.25">
      <c r="J186" s="4" t="s">
        <v>709</v>
      </c>
      <c r="K186" s="4"/>
      <c r="L186" s="4"/>
      <c r="M186" s="4" t="s">
        <v>126</v>
      </c>
      <c r="N186" s="4" t="str">
        <f>Background!S135</f>
        <v>10.5 Improve the regulation and monitoring of global financial markets and institutions and strengthen the implementation of such regulations</v>
      </c>
      <c r="P186" s="6" t="str">
        <f>Background!T135</f>
        <v>10.5.1 Financial Soundness Indicators</v>
      </c>
    </row>
    <row r="187" spans="6:16" ht="63.75">
      <c r="J187" s="4" t="s">
        <v>710</v>
      </c>
      <c r="K187" s="4"/>
      <c r="L187" s="4"/>
      <c r="M187" s="4" t="s">
        <v>126</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51">
      <c r="J188" s="4" t="s">
        <v>711</v>
      </c>
      <c r="K188" s="4"/>
      <c r="L188" s="4"/>
      <c r="M188" s="4" t="s">
        <v>126</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51">
      <c r="J189" s="4" t="s">
        <v>712</v>
      </c>
      <c r="K189" s="4"/>
      <c r="L189" s="4"/>
      <c r="M189" s="4" t="s">
        <v>126</v>
      </c>
      <c r="N189" s="4">
        <f>Background!S138</f>
        <v>0</v>
      </c>
      <c r="P189" s="6" t="str">
        <f>Background!T138</f>
        <v>10.7.2 Number of countries with migration policies that facilitate orderly, safe, regular and responsible migration and mobility of people</v>
      </c>
    </row>
    <row r="190" spans="6:16" ht="51">
      <c r="J190" s="4" t="s">
        <v>713</v>
      </c>
      <c r="K190" s="4"/>
      <c r="L190" s="4"/>
      <c r="M190" s="4" t="s">
        <v>126</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76.5">
      <c r="J191" s="4" t="s">
        <v>714</v>
      </c>
      <c r="K191" s="4"/>
      <c r="L191" s="4"/>
      <c r="M191" s="4" t="s">
        <v>126</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38.25">
      <c r="J192" s="4" t="s">
        <v>715</v>
      </c>
      <c r="K192" s="4"/>
      <c r="L192" s="4"/>
      <c r="M192" s="4" t="s">
        <v>126</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38.25">
      <c r="J193" s="4" t="s">
        <v>716</v>
      </c>
      <c r="K193" s="4"/>
      <c r="L193" s="4"/>
      <c r="M193" s="4" t="s">
        <v>127</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76.5">
      <c r="J194" s="4" t="s">
        <v>717</v>
      </c>
      <c r="K194" s="4"/>
      <c r="L194" s="4"/>
      <c r="M194" s="4" t="s">
        <v>127</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51">
      <c r="J195" s="4" t="s">
        <v>718</v>
      </c>
      <c r="K195" s="4"/>
      <c r="L195" s="4"/>
      <c r="M195" s="4" t="s">
        <v>127</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1">
      <c r="J196" s="4" t="s">
        <v>719</v>
      </c>
      <c r="K196" s="4"/>
      <c r="L196" s="4"/>
      <c r="M196" s="4" t="s">
        <v>127</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65.75">
      <c r="J197" s="4" t="s">
        <v>720</v>
      </c>
      <c r="K197" s="4"/>
      <c r="L197" s="4"/>
      <c r="M197" s="4" t="s">
        <v>127</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76.5">
      <c r="J198" s="4" t="s">
        <v>721</v>
      </c>
      <c r="K198" s="4"/>
      <c r="L198" s="4"/>
      <c r="M198" s="4" t="s">
        <v>127</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76.5">
      <c r="J199" s="4" t="s">
        <v>722</v>
      </c>
      <c r="K199" s="4"/>
      <c r="L199" s="4"/>
      <c r="M199" s="4" t="s">
        <v>127</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1">
      <c r="E200" s="4" t="s">
        <v>172</v>
      </c>
      <c r="J200" s="4" t="s">
        <v>723</v>
      </c>
      <c r="K200" s="4"/>
      <c r="L200" s="4" t="s">
        <v>88</v>
      </c>
      <c r="M200" s="4" t="s">
        <v>127</v>
      </c>
      <c r="N200" s="4" t="str">
        <f>Background!S149</f>
        <v>11.6 By 2030, reduce the adverse per capita environmental impact of cities, including by paying special attention to air quality and municipal and other waste management</v>
      </c>
      <c r="O200" s="4" t="s">
        <v>724</v>
      </c>
      <c r="P200" s="140" t="str">
        <f>Background!T149</f>
        <v>11.6.1 Proportion of urban solid waste regularly collected and with adequate final discharge out of total urban solid waste generated, by cities</v>
      </c>
      <c r="Q200" s="4" t="s">
        <v>253</v>
      </c>
    </row>
    <row r="201" spans="5:17" ht="51">
      <c r="J201" s="4" t="s">
        <v>725</v>
      </c>
      <c r="K201" s="4"/>
      <c r="M201" s="4" t="s">
        <v>127</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1">
      <c r="J202" s="4" t="s">
        <v>726</v>
      </c>
      <c r="K202" s="4"/>
      <c r="M202" s="4" t="s">
        <v>127</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1">
      <c r="J203" s="4" t="s">
        <v>727</v>
      </c>
      <c r="K203" s="4"/>
      <c r="M203" s="4" t="s">
        <v>127</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3.75">
      <c r="J204" s="4" t="s">
        <v>728</v>
      </c>
      <c r="K204" s="4"/>
      <c r="M204" s="4" t="s">
        <v>127</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89.25">
      <c r="J205" s="4" t="s">
        <v>729</v>
      </c>
      <c r="K205" s="4"/>
      <c r="M205" s="4" t="s">
        <v>127</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89.25">
      <c r="J206" s="4" t="s">
        <v>730</v>
      </c>
      <c r="K206" s="4"/>
      <c r="M206" s="4" t="s">
        <v>127</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6.5">
      <c r="J207" s="4" t="s">
        <v>731</v>
      </c>
      <c r="K207" s="4"/>
      <c r="M207" s="4" t="s">
        <v>127</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3.75">
      <c r="J208" s="4" t="s">
        <v>732</v>
      </c>
      <c r="K208" s="4"/>
      <c r="M208" s="4" t="s">
        <v>128</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38.25">
      <c r="A209" s="4" t="s">
        <v>186</v>
      </c>
      <c r="B209" s="4" t="s">
        <v>35</v>
      </c>
      <c r="J209" s="4" t="s">
        <v>733</v>
      </c>
      <c r="K209" s="4"/>
      <c r="M209" s="4" t="s">
        <v>128</v>
      </c>
      <c r="N209" s="4" t="str">
        <f>Background!S158</f>
        <v>12.2 By 2030, achieve the sustainable management and efficient use of natural resources</v>
      </c>
      <c r="P209" s="6" t="str">
        <f>Background!T158</f>
        <v>12.2.1 Material footprint, material footprint per capita, and material footprint per GDP</v>
      </c>
      <c r="Q209" s="4" t="s">
        <v>185</v>
      </c>
      <c r="R209" s="1" t="s">
        <v>185</v>
      </c>
      <c r="S209" s="4" t="s">
        <v>185</v>
      </c>
      <c r="T209" s="1" t="s">
        <v>185</v>
      </c>
      <c r="U209" s="1" t="s">
        <v>185</v>
      </c>
      <c r="V209" s="1" t="s">
        <v>185</v>
      </c>
      <c r="W209" s="4" t="s">
        <v>185</v>
      </c>
    </row>
    <row r="210" spans="1:23" ht="51">
      <c r="J210" s="4" t="s">
        <v>734</v>
      </c>
      <c r="K210" s="4"/>
      <c r="M210" s="4" t="s">
        <v>128</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38.25">
      <c r="J211" s="4" t="s">
        <v>735</v>
      </c>
      <c r="K211" s="4"/>
      <c r="M211" s="4" t="s">
        <v>128</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89.25">
      <c r="J212" s="4" t="s">
        <v>736</v>
      </c>
      <c r="K212" s="4"/>
      <c r="M212" s="4" t="s">
        <v>128</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76.5">
      <c r="J213" s="4" t="s">
        <v>737</v>
      </c>
      <c r="K213" s="4"/>
      <c r="M213" s="4" t="s">
        <v>128</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25.5">
      <c r="E214" s="4" t="s">
        <v>172</v>
      </c>
      <c r="J214" s="4" t="s">
        <v>738</v>
      </c>
      <c r="K214" s="4"/>
      <c r="L214" s="4" t="s">
        <v>88</v>
      </c>
      <c r="M214" s="4" t="s">
        <v>128</v>
      </c>
      <c r="N214" s="4" t="str">
        <f>Background!S163</f>
        <v>12.5 By 2030, substantially reduce waste generation through prevention, reduction, recycling and reuse</v>
      </c>
      <c r="O214" s="4" t="s">
        <v>724</v>
      </c>
      <c r="P214" s="6" t="str">
        <f>Background!T163</f>
        <v>12.5.1 National recycling rate, tons of material recycled</v>
      </c>
      <c r="Q214" s="4" t="s">
        <v>253</v>
      </c>
    </row>
    <row r="215" spans="1:23" ht="51">
      <c r="J215" s="4" t="s">
        <v>739</v>
      </c>
      <c r="K215" s="4"/>
      <c r="M215" s="4" t="s">
        <v>128</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38.25">
      <c r="J216" s="4" t="s">
        <v>740</v>
      </c>
      <c r="K216" s="4"/>
      <c r="M216" s="4" t="s">
        <v>128</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89.25">
      <c r="J217" s="4" t="s">
        <v>741</v>
      </c>
      <c r="K217" s="4"/>
      <c r="M217" s="4" t="s">
        <v>128</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38.25">
      <c r="A218" s="4" t="s">
        <v>186</v>
      </c>
      <c r="J218" s="4" t="s">
        <v>742</v>
      </c>
      <c r="K218" s="4"/>
      <c r="M218" s="4" t="s">
        <v>128</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51">
      <c r="J219" s="4" t="s">
        <v>743</v>
      </c>
      <c r="K219" s="4"/>
      <c r="M219" s="4" t="s">
        <v>128</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127.5">
      <c r="J220" s="4" t="s">
        <v>744</v>
      </c>
      <c r="K220" s="4"/>
      <c r="M220" s="4" t="s">
        <v>128</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51">
      <c r="J221" s="4" t="s">
        <v>745</v>
      </c>
      <c r="K221" s="4"/>
      <c r="M221" s="4" t="s">
        <v>129</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3.75">
      <c r="J222" s="4" t="s">
        <v>746</v>
      </c>
      <c r="K222" s="4"/>
      <c r="M222" s="4" t="s">
        <v>129</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63.75">
      <c r="J223" s="4" t="s">
        <v>747</v>
      </c>
      <c r="K223" s="4"/>
      <c r="M223" s="4" t="s">
        <v>129</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65.75">
      <c r="J224" s="4" t="s">
        <v>748</v>
      </c>
      <c r="K224" s="4"/>
      <c r="M224" s="4" t="s">
        <v>129</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5.5">
      <c r="J225" s="4" t="s">
        <v>749</v>
      </c>
      <c r="K225" s="4"/>
      <c r="M225" s="4" t="s">
        <v>129</v>
      </c>
      <c r="N225" s="4" t="str">
        <f>Background!S174</f>
        <v>13.2 Integrate climate change measures into national policies, strategies and planning</v>
      </c>
      <c r="P225" s="6" t="str">
        <f>Background!T174</f>
        <v>13.2.2 Total greenhouse gas emissions per year</v>
      </c>
    </row>
    <row r="226" spans="10:16" ht="76.5">
      <c r="J226" s="4" t="s">
        <v>750</v>
      </c>
      <c r="K226" s="4"/>
      <c r="M226" s="4" t="s">
        <v>129</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102">
      <c r="J227" s="4" t="s">
        <v>751</v>
      </c>
      <c r="K227" s="4"/>
      <c r="M227" s="4" t="s">
        <v>129</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40.25">
      <c r="J228" s="4" t="s">
        <v>752</v>
      </c>
      <c r="K228" s="4"/>
      <c r="M228" s="4" t="s">
        <v>129</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8.25">
      <c r="J229" s="4" t="s">
        <v>753</v>
      </c>
      <c r="K229" s="4"/>
      <c r="M229" s="4" t="s">
        <v>130</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63.75">
      <c r="J230" s="4" t="s">
        <v>754</v>
      </c>
      <c r="K230" s="4"/>
      <c r="M230" s="4" t="s">
        <v>130</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38.25">
      <c r="J231" s="4" t="s">
        <v>755</v>
      </c>
      <c r="K231" s="4"/>
      <c r="M231" s="4" t="s">
        <v>130</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38.25">
      <c r="J232" s="4" t="s">
        <v>756</v>
      </c>
      <c r="K232" s="4"/>
      <c r="M232" s="4" t="s">
        <v>130</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102">
      <c r="J233" s="4" t="s">
        <v>757</v>
      </c>
      <c r="K233" s="4"/>
      <c r="M233" s="4" t="s">
        <v>130</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63.75">
      <c r="J234" s="4" t="s">
        <v>758</v>
      </c>
      <c r="K234" s="4"/>
      <c r="M234" s="4" t="s">
        <v>130</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102">
      <c r="J235" s="4" t="s">
        <v>759</v>
      </c>
      <c r="K235" s="4"/>
      <c r="M235" s="4" t="s">
        <v>130</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63.75">
      <c r="J236" s="4" t="s">
        <v>760</v>
      </c>
      <c r="K236" s="4"/>
      <c r="M236" s="4" t="s">
        <v>130</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27.5">
      <c r="J237" s="4" t="s">
        <v>761</v>
      </c>
      <c r="K237" s="4"/>
      <c r="M237" s="4" t="s">
        <v>130</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63.75">
      <c r="J238" s="4" t="s">
        <v>762</v>
      </c>
      <c r="K238" s="4"/>
      <c r="M238" s="4" t="s">
        <v>131</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63.75">
      <c r="J239" s="4" t="s">
        <v>763</v>
      </c>
      <c r="K239" s="4"/>
      <c r="M239" s="4" t="s">
        <v>131</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51">
      <c r="J240" s="4" t="s">
        <v>764</v>
      </c>
      <c r="K240" s="4"/>
      <c r="M240" s="4" t="s">
        <v>131</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51">
      <c r="J241" s="4" t="s">
        <v>765</v>
      </c>
      <c r="K241" s="4"/>
      <c r="M241" s="4" t="s">
        <v>131</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51">
      <c r="J242" s="4" t="s">
        <v>766</v>
      </c>
      <c r="K242" s="4"/>
      <c r="M242" s="4" t="s">
        <v>131</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51">
      <c r="J243" s="4" t="s">
        <v>767</v>
      </c>
      <c r="K243" s="4"/>
      <c r="M243" s="4" t="s">
        <v>131</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51">
      <c r="J244" s="4" t="s">
        <v>768</v>
      </c>
      <c r="K244" s="4"/>
      <c r="M244" s="4" t="s">
        <v>131</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51">
      <c r="J245" s="4" t="s">
        <v>769</v>
      </c>
      <c r="K245" s="4"/>
      <c r="M245" s="4" t="s">
        <v>131</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38.25">
      <c r="J246" s="4" t="s">
        <v>770</v>
      </c>
      <c r="K246" s="4"/>
      <c r="M246" s="4" t="s">
        <v>131</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51">
      <c r="J247" s="4" t="s">
        <v>771</v>
      </c>
      <c r="K247" s="4"/>
      <c r="M247" s="4" t="s">
        <v>131</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53">
      <c r="J248" s="4" t="s">
        <v>772</v>
      </c>
      <c r="K248" s="4"/>
      <c r="M248" s="4" t="s">
        <v>131</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51">
      <c r="J249" s="4" t="s">
        <v>773</v>
      </c>
      <c r="K249" s="4"/>
      <c r="M249" s="4" t="s">
        <v>131</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63.75">
      <c r="J250" s="4" t="s">
        <v>774</v>
      </c>
      <c r="K250" s="4"/>
      <c r="M250" s="4" t="s">
        <v>131</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51">
      <c r="J251" s="4" t="s">
        <v>775</v>
      </c>
      <c r="K251" s="4"/>
      <c r="M251" s="4" t="s">
        <v>131</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38.25">
      <c r="J252" s="4" t="s">
        <v>776</v>
      </c>
      <c r="K252" s="4"/>
      <c r="M252" s="4" t="s">
        <v>777</v>
      </c>
      <c r="N252" s="4" t="str">
        <f>Background!S203</f>
        <v>16.1 Significantly reduce all forms of violence and related death rates everywhere</v>
      </c>
      <c r="P252" s="6" t="str">
        <f>Background!T203</f>
        <v>16.1.1 Number of victims of intentional homicide per 100,000 population, by sex and age</v>
      </c>
    </row>
    <row r="253" spans="10:16" ht="38.25">
      <c r="J253" s="4" t="s">
        <v>778</v>
      </c>
      <c r="K253" s="4"/>
      <c r="M253" s="4" t="s">
        <v>777</v>
      </c>
      <c r="N253" s="4" t="str">
        <f>Background!S204</f>
        <v>16.1 Significantly reduce all forms of violence and related death rates everywhere</v>
      </c>
      <c r="P253" s="6" t="str">
        <f>Background!T204</f>
        <v>16.1.2 Conflict-related deaths per 100,000 population, by sex, age and cause</v>
      </c>
    </row>
    <row r="254" spans="10:16" ht="51">
      <c r="J254" s="4" t="s">
        <v>779</v>
      </c>
      <c r="K254" s="4"/>
      <c r="M254" s="4" t="s">
        <v>777</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38.25">
      <c r="J255" s="4" t="s">
        <v>780</v>
      </c>
      <c r="K255" s="4"/>
      <c r="M255" s="4" t="s">
        <v>777</v>
      </c>
      <c r="N255" s="4" t="str">
        <f>Background!S206</f>
        <v>16.1 Significantly reduce all forms of violence and related death rates everywhere</v>
      </c>
      <c r="P255" s="6" t="str">
        <f>Background!T206</f>
        <v>16.1.4 Proportion of population that feel safe walking alone around the area they live</v>
      </c>
    </row>
    <row r="256" spans="10:16" ht="63.75">
      <c r="J256" s="4" t="s">
        <v>781</v>
      </c>
      <c r="K256" s="4"/>
      <c r="M256" s="4" t="s">
        <v>777</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38.25">
      <c r="J257" s="4" t="s">
        <v>782</v>
      </c>
      <c r="K257" s="4"/>
      <c r="M257" s="4" t="s">
        <v>777</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38.25">
      <c r="J258" s="4" t="s">
        <v>783</v>
      </c>
      <c r="K258" s="4"/>
      <c r="M258" s="4" t="s">
        <v>777</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76.5">
      <c r="J259" s="4" t="s">
        <v>784</v>
      </c>
      <c r="K259" s="4"/>
      <c r="M259" s="4" t="s">
        <v>777</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38.25">
      <c r="J260" s="4" t="s">
        <v>785</v>
      </c>
      <c r="K260" s="4"/>
      <c r="M260" s="4" t="s">
        <v>777</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3.75">
      <c r="J261" s="4" t="s">
        <v>786</v>
      </c>
      <c r="K261" s="4"/>
      <c r="M261" s="4" t="s">
        <v>777</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38.25">
      <c r="J262" s="4" t="s">
        <v>787</v>
      </c>
      <c r="K262" s="4"/>
      <c r="M262" s="4" t="s">
        <v>777</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3.75">
      <c r="J263" s="4" t="s">
        <v>788</v>
      </c>
      <c r="K263" s="4"/>
      <c r="M263" s="4" t="s">
        <v>777</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76.5">
      <c r="J264" s="4" t="s">
        <v>789</v>
      </c>
      <c r="K264" s="4"/>
      <c r="M264" s="4" t="s">
        <v>777</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76.5">
      <c r="J265" s="4" t="s">
        <v>790</v>
      </c>
      <c r="K265" s="4"/>
      <c r="M265" s="4" t="s">
        <v>777</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51">
      <c r="J266" s="4" t="s">
        <v>791</v>
      </c>
      <c r="K266" s="4"/>
      <c r="M266" s="4" t="s">
        <v>777</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38.25">
      <c r="J267" s="4" t="s">
        <v>792</v>
      </c>
      <c r="K267" s="4"/>
      <c r="M267" s="4" t="s">
        <v>777</v>
      </c>
      <c r="N267" s="4" t="str">
        <f>Background!S218</f>
        <v>16.6 Develop effective, accountable and transparent institutions at all levels</v>
      </c>
      <c r="P267" s="6" t="str">
        <f>Background!T218</f>
        <v>16.6.2 Proportion of population satisfied with their last experience of public services</v>
      </c>
    </row>
    <row r="268" spans="10:16" ht="89.25">
      <c r="J268" s="4" t="s">
        <v>793</v>
      </c>
      <c r="K268" s="4"/>
      <c r="M268" s="4" t="s">
        <v>777</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51">
      <c r="J269" s="4" t="s">
        <v>794</v>
      </c>
      <c r="K269" s="4"/>
      <c r="M269" s="4" t="s">
        <v>777</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38.25">
      <c r="J270" s="4" t="s">
        <v>795</v>
      </c>
      <c r="K270" s="4"/>
      <c r="M270" s="4" t="s">
        <v>777</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38.25">
      <c r="J271" s="4" t="s">
        <v>796</v>
      </c>
      <c r="K271" s="4"/>
      <c r="M271" s="4" t="s">
        <v>777</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89.25">
      <c r="J272" s="4" t="s">
        <v>797</v>
      </c>
      <c r="K272" s="4"/>
      <c r="M272" s="4" t="s">
        <v>777</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51">
      <c r="J273" s="4" t="s">
        <v>798</v>
      </c>
      <c r="K273" s="4"/>
      <c r="M273" s="4" t="s">
        <v>777</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51">
      <c r="J274" s="4" t="s">
        <v>799</v>
      </c>
      <c r="K274" s="4"/>
      <c r="M274" s="4" t="s">
        <v>777</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76.5">
      <c r="J275" s="4" t="s">
        <v>800</v>
      </c>
      <c r="K275" s="4"/>
      <c r="M275" s="4" t="s">
        <v>777</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51">
      <c r="J276" s="4" t="s">
        <v>801</v>
      </c>
      <c r="K276" s="4"/>
      <c r="M276" s="4" t="s">
        <v>133</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51">
      <c r="J277" s="4" t="s">
        <v>802</v>
      </c>
      <c r="K277" s="4"/>
      <c r="M277" s="4" t="s">
        <v>133</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114.75">
      <c r="J278" s="4" t="s">
        <v>803</v>
      </c>
      <c r="K278" s="4"/>
      <c r="M278" s="4" t="s">
        <v>133</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51">
      <c r="J279" s="4" t="s">
        <v>804</v>
      </c>
      <c r="K279" s="4"/>
      <c r="M279" s="4" t="s">
        <v>133</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38.25">
      <c r="J280" s="4" t="s">
        <v>805</v>
      </c>
      <c r="K280" s="4"/>
      <c r="M280" s="4" t="s">
        <v>133</v>
      </c>
      <c r="N280" s="4" t="str">
        <f>Background!S231</f>
        <v>17.3 Mobilize additional financial resources for developing countries from multiple sources</v>
      </c>
      <c r="P280" s="6" t="str">
        <f>Background!T231</f>
        <v>17.3.2 Volume of remittances (in United States dollars) as a proportion of total GDP</v>
      </c>
    </row>
    <row r="281" spans="10:16" ht="63.75">
      <c r="J281" s="4" t="s">
        <v>806</v>
      </c>
      <c r="K281" s="4"/>
      <c r="M281" s="4" t="s">
        <v>133</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38.25">
      <c r="J282" s="4" t="s">
        <v>807</v>
      </c>
      <c r="K282" s="4"/>
      <c r="M282" s="4" t="s">
        <v>133</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89.25">
      <c r="J283" s="4" t="s">
        <v>808</v>
      </c>
      <c r="K283" s="4"/>
      <c r="M283" s="4" t="s">
        <v>133</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3.75">
      <c r="J284" s="4" t="s">
        <v>809</v>
      </c>
      <c r="K284" s="4"/>
      <c r="M284" s="4" t="s">
        <v>133</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63.75">
      <c r="J285" s="4" t="s">
        <v>810</v>
      </c>
      <c r="K285" s="4"/>
      <c r="M285" s="4" t="s">
        <v>133</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63.75">
      <c r="J286" s="4" t="s">
        <v>811</v>
      </c>
      <c r="K286" s="4"/>
      <c r="M286" s="4" t="s">
        <v>133</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63.75">
      <c r="J287" s="4" t="s">
        <v>812</v>
      </c>
      <c r="K287" s="4"/>
      <c r="M287" s="4" t="s">
        <v>133</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38.25">
      <c r="J288" s="4" t="s">
        <v>813</v>
      </c>
      <c r="K288" s="4"/>
      <c r="M288" s="4" t="s">
        <v>133</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89.25">
      <c r="J289" s="4" t="s">
        <v>814</v>
      </c>
      <c r="K289" s="4"/>
      <c r="M289" s="4" t="s">
        <v>133</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5.5">
      <c r="J290" s="4" t="s">
        <v>815</v>
      </c>
      <c r="K290" s="4"/>
      <c r="M290" s="4" t="s">
        <v>133</v>
      </c>
      <c r="N290" s="4" t="str">
        <f>Background!S242</f>
        <v>17.13 Enhance global macroeconomic stability, including through policy coordination and policy coherence</v>
      </c>
      <c r="P290" s="6" t="str">
        <f>Background!T242</f>
        <v>17.13.1 Macroeconomic Dashboard</v>
      </c>
    </row>
    <row r="291" spans="1:25" ht="38.25">
      <c r="J291" s="4" t="s">
        <v>816</v>
      </c>
      <c r="K291" s="4"/>
      <c r="M291" s="4" t="s">
        <v>133</v>
      </c>
      <c r="N291" s="4" t="str">
        <f>Background!S243</f>
        <v>17.14 Enhance policy coherence for sustainable development</v>
      </c>
      <c r="P291" s="6" t="str">
        <f>Background!T243</f>
        <v>17.14.1 Number of countries with mechanisms in place to enhance policy coherence of sustainable development</v>
      </c>
    </row>
    <row r="292" spans="1:25" ht="51">
      <c r="J292" s="4" t="s">
        <v>817</v>
      </c>
      <c r="K292" s="4"/>
      <c r="M292" s="4" t="s">
        <v>133</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76.5">
      <c r="J293" s="4" t="s">
        <v>818</v>
      </c>
      <c r="K293" s="4"/>
      <c r="M293" s="4" t="s">
        <v>133</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51">
      <c r="J294" s="4" t="s">
        <v>819</v>
      </c>
      <c r="K294" s="4"/>
      <c r="M294" s="4" t="s">
        <v>133</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89.25">
      <c r="J295" s="4" t="s">
        <v>820</v>
      </c>
      <c r="K295" s="4"/>
      <c r="M295" s="4" t="s">
        <v>133</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89.25">
      <c r="J296" s="4" t="s">
        <v>821</v>
      </c>
      <c r="K296" s="4"/>
      <c r="M296" s="4" t="s">
        <v>133</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89.25">
      <c r="A297" s="154"/>
      <c r="B297" s="154"/>
      <c r="C297" s="154"/>
      <c r="D297" s="154"/>
      <c r="E297" s="154"/>
      <c r="F297" s="154" t="s">
        <v>151</v>
      </c>
      <c r="G297" s="154"/>
      <c r="H297" s="154"/>
      <c r="I297" s="154"/>
      <c r="J297" s="154" t="s">
        <v>822</v>
      </c>
      <c r="K297" s="154"/>
      <c r="L297" s="4" t="s">
        <v>92</v>
      </c>
      <c r="M297" s="155" t="s">
        <v>130</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280</v>
      </c>
      <c r="P297" s="156" t="s">
        <v>823</v>
      </c>
      <c r="Q297" s="154" t="s">
        <v>824</v>
      </c>
      <c r="R297" s="154" t="s">
        <v>825</v>
      </c>
      <c r="S297" s="154" t="s">
        <v>826</v>
      </c>
      <c r="T297" s="155" t="s">
        <v>349</v>
      </c>
      <c r="U297" s="154" t="s">
        <v>827</v>
      </c>
      <c r="V297" s="155" t="s">
        <v>223</v>
      </c>
      <c r="W297" s="154"/>
      <c r="X297" s="154"/>
      <c r="Y297" s="155"/>
    </row>
    <row r="298" spans="1:25" ht="165.75">
      <c r="F298" s="154" t="s">
        <v>151</v>
      </c>
      <c r="J298" s="154" t="s">
        <v>828</v>
      </c>
      <c r="K298" s="4"/>
      <c r="L298" s="4" t="s">
        <v>89</v>
      </c>
      <c r="M298" s="155" t="s">
        <v>130</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397</v>
      </c>
      <c r="P298" s="6" t="str">
        <f>Background!T182</f>
        <v>14.4.1 Proportion of fish stocks within biologically sustainable levels</v>
      </c>
      <c r="Q298" s="4" t="s">
        <v>829</v>
      </c>
      <c r="R298" s="4" t="s">
        <v>830</v>
      </c>
      <c r="S298" s="4" t="s">
        <v>382</v>
      </c>
      <c r="T298" s="1" t="s">
        <v>181</v>
      </c>
      <c r="V298" s="1" t="s">
        <v>223</v>
      </c>
      <c r="Y298" s="4" t="s">
        <v>831</v>
      </c>
    </row>
    <row r="299" spans="1:25" ht="25.5">
      <c r="G299" s="4" t="s">
        <v>173</v>
      </c>
      <c r="J299" s="154" t="s">
        <v>832</v>
      </c>
      <c r="K299" s="4"/>
      <c r="L299" s="4" t="s">
        <v>86</v>
      </c>
      <c r="M299" s="4" t="s">
        <v>122</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833</v>
      </c>
      <c r="P299" s="6" t="s">
        <v>834</v>
      </c>
      <c r="S299" s="4" t="s">
        <v>648</v>
      </c>
      <c r="T299" s="1" t="s">
        <v>349</v>
      </c>
    </row>
    <row r="300" spans="1:25" ht="102">
      <c r="B300" s="4" t="s">
        <v>35</v>
      </c>
      <c r="D300" s="4" t="s">
        <v>140</v>
      </c>
      <c r="F300" s="154" t="s">
        <v>151</v>
      </c>
      <c r="J300" s="4" t="s">
        <v>835</v>
      </c>
      <c r="K300" s="4"/>
      <c r="L300" s="4" t="s">
        <v>100</v>
      </c>
      <c r="M300" s="4" t="s">
        <v>124</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836</v>
      </c>
      <c r="P300" s="6" t="s">
        <v>837</v>
      </c>
      <c r="Q300" s="4" t="s">
        <v>838</v>
      </c>
      <c r="R300" s="4" t="s">
        <v>839</v>
      </c>
      <c r="S300" s="4" t="s">
        <v>840</v>
      </c>
      <c r="T300" s="1" t="s">
        <v>181</v>
      </c>
      <c r="U300" s="1" t="s">
        <v>497</v>
      </c>
      <c r="V300" s="1" t="s">
        <v>223</v>
      </c>
    </row>
    <row r="301" spans="1:25" ht="153">
      <c r="B301" s="4" t="s">
        <v>35</v>
      </c>
      <c r="D301" s="4" t="s">
        <v>140</v>
      </c>
      <c r="E301" s="4" t="s">
        <v>172</v>
      </c>
      <c r="J301" s="4" t="s">
        <v>841</v>
      </c>
      <c r="K301" s="4"/>
      <c r="L301" s="4" t="s">
        <v>100</v>
      </c>
      <c r="M301" s="4" t="s">
        <v>128</v>
      </c>
      <c r="N301" s="1" t="str">
        <f>Background!S163</f>
        <v>12.5 By 2030, substantially reduce waste generation through prevention, reduction, recycling and reuse</v>
      </c>
      <c r="O301" s="4" t="s">
        <v>724</v>
      </c>
      <c r="P301" s="4" t="s">
        <v>1344</v>
      </c>
      <c r="Q301" s="4" t="s">
        <v>1345</v>
      </c>
      <c r="R301" s="4" t="s">
        <v>1346</v>
      </c>
      <c r="S301" s="4" t="s">
        <v>842</v>
      </c>
      <c r="T301" s="1" t="s">
        <v>349</v>
      </c>
      <c r="U301" s="1" t="s">
        <v>843</v>
      </c>
      <c r="V301" s="1" t="s">
        <v>844</v>
      </c>
    </row>
    <row r="302" spans="1:25" ht="395.25">
      <c r="B302" s="4" t="s">
        <v>35</v>
      </c>
      <c r="D302" s="4" t="s">
        <v>140</v>
      </c>
      <c r="J302" s="4" t="s">
        <v>845</v>
      </c>
      <c r="K302" s="4"/>
      <c r="L302" s="4" t="s">
        <v>100</v>
      </c>
      <c r="M302" s="4" t="s">
        <v>125</v>
      </c>
      <c r="N302" s="1" t="str">
        <f>Background!S123</f>
        <v>9.3 Increase the access of small-scale industrial and other enterprises, in particular in developing countries, to financial services, including affordable credit, and their integration into value chains and markets</v>
      </c>
      <c r="O302" s="4" t="s">
        <v>836</v>
      </c>
      <c r="P302" s="6" t="s">
        <v>846</v>
      </c>
      <c r="Q302" s="4" t="s">
        <v>847</v>
      </c>
      <c r="R302" s="4" t="s">
        <v>848</v>
      </c>
      <c r="S302" s="4" t="s">
        <v>849</v>
      </c>
      <c r="T302" s="1" t="s">
        <v>181</v>
      </c>
      <c r="V302" s="1" t="s">
        <v>223</v>
      </c>
      <c r="X302" s="4" t="s">
        <v>185</v>
      </c>
      <c r="Y302" s="4" t="s">
        <v>850</v>
      </c>
    </row>
    <row r="303" spans="1:25" ht="242.25">
      <c r="B303" s="4" t="s">
        <v>35</v>
      </c>
      <c r="J303" s="4" t="s">
        <v>1352</v>
      </c>
      <c r="K303" s="4"/>
      <c r="L303" s="4" t="s">
        <v>90</v>
      </c>
      <c r="M303" s="4" t="s">
        <v>235</v>
      </c>
      <c r="N303" s="1" t="str">
        <f>Background!S49</f>
        <v>3.9 By 2030, substantially reduce the number of deaths and illnesses from hazardous chemicals and air, water and soil pollution and contamination</v>
      </c>
      <c r="O303" s="4" t="s">
        <v>256</v>
      </c>
      <c r="P303" s="6" t="s">
        <v>1353</v>
      </c>
      <c r="Q303" s="4" t="s">
        <v>1357</v>
      </c>
      <c r="R303" s="4" t="s">
        <v>1356</v>
      </c>
      <c r="S303" s="4" t="s">
        <v>1355</v>
      </c>
      <c r="T303" s="1" t="s">
        <v>181</v>
      </c>
      <c r="V303" s="1" t="s">
        <v>1354</v>
      </c>
      <c r="W303" s="4" t="s">
        <v>185</v>
      </c>
      <c r="X303" s="4" t="s">
        <v>185</v>
      </c>
      <c r="Y303" s="1" t="s">
        <v>185</v>
      </c>
    </row>
    <row r="304" spans="1:25" ht="204">
      <c r="A304" s="4" t="s">
        <v>186</v>
      </c>
      <c r="J304" s="4" t="s">
        <v>1368</v>
      </c>
      <c r="K304" s="4"/>
      <c r="L304" s="4" t="s">
        <v>94</v>
      </c>
      <c r="M304" s="4" t="s">
        <v>127</v>
      </c>
      <c r="N304" s="1" t="str">
        <f>Background!S142</f>
        <v>11.1 By 2030, ensure access for all to adequate, safe and affordable housing and basic services and upgrade slums</v>
      </c>
      <c r="O304" s="4" t="s">
        <v>1363</v>
      </c>
      <c r="P304" s="6" t="s">
        <v>1359</v>
      </c>
      <c r="R304" s="4" t="s">
        <v>1360</v>
      </c>
      <c r="S304" s="4" t="s">
        <v>206</v>
      </c>
      <c r="T304" s="4" t="s">
        <v>349</v>
      </c>
      <c r="U304" s="4" t="s">
        <v>1361</v>
      </c>
      <c r="V304" s="1" t="s">
        <v>223</v>
      </c>
      <c r="W304" s="4" t="s">
        <v>185</v>
      </c>
      <c r="X304" s="4" t="s">
        <v>185</v>
      </c>
      <c r="Y304" s="1" t="s">
        <v>185</v>
      </c>
    </row>
    <row r="305" spans="1:25" ht="204.75" thickBot="1">
      <c r="A305" s="4" t="s">
        <v>186</v>
      </c>
      <c r="J305" s="4" t="s">
        <v>1374</v>
      </c>
      <c r="K305" s="4"/>
      <c r="L305" s="4" t="s">
        <v>94</v>
      </c>
      <c r="M305" s="4" t="s">
        <v>127</v>
      </c>
      <c r="N305" s="1" t="str">
        <f>Background!S142</f>
        <v>11.1 By 2030, ensure access for all to adequate, safe and affordable housing and basic services and upgrade slums</v>
      </c>
      <c r="O305" s="4" t="s">
        <v>1363</v>
      </c>
      <c r="P305" s="6" t="s">
        <v>1369</v>
      </c>
      <c r="R305" s="4" t="s">
        <v>1366</v>
      </c>
      <c r="S305" s="4" t="s">
        <v>206</v>
      </c>
      <c r="T305" s="4" t="s">
        <v>181</v>
      </c>
      <c r="U305" s="4" t="s">
        <v>1361</v>
      </c>
      <c r="V305" s="1" t="s">
        <v>223</v>
      </c>
      <c r="W305" s="4" t="s">
        <v>185</v>
      </c>
      <c r="X305" s="4" t="s">
        <v>185</v>
      </c>
      <c r="Y305" s="1" t="s">
        <v>185</v>
      </c>
    </row>
    <row r="306" spans="1:25" ht="345.75" thickBot="1">
      <c r="E306" s="4" t="s">
        <v>172</v>
      </c>
      <c r="J306" s="4" t="s">
        <v>1362</v>
      </c>
      <c r="K306" s="4"/>
      <c r="L306" s="4" t="s">
        <v>95</v>
      </c>
      <c r="M306" s="4" t="s">
        <v>127</v>
      </c>
      <c r="N306" s="1" t="str">
        <f>Background!S149</f>
        <v>11.6 By 2030, reduce the adverse per capita environmental impact of cities, including by paying special attention to air quality and municipal and other waste management</v>
      </c>
      <c r="O306" s="4" t="s">
        <v>1364</v>
      </c>
      <c r="P306" s="6" t="s">
        <v>1365</v>
      </c>
      <c r="R306" s="4" t="s">
        <v>1366</v>
      </c>
      <c r="S306" s="4" t="s">
        <v>206</v>
      </c>
      <c r="T306" s="4" t="s">
        <v>349</v>
      </c>
      <c r="U306" s="232" t="s">
        <v>1367</v>
      </c>
      <c r="V306" s="1" t="s">
        <v>223</v>
      </c>
      <c r="W306" s="4" t="s">
        <v>185</v>
      </c>
      <c r="X306" s="4" t="s">
        <v>185</v>
      </c>
      <c r="Y306" s="1" t="s">
        <v>185</v>
      </c>
    </row>
    <row r="307" spans="1:25" ht="315.75" thickBot="1">
      <c r="D307" s="4" t="s">
        <v>140</v>
      </c>
      <c r="J307" s="4" t="s">
        <v>1370</v>
      </c>
      <c r="K307" s="4"/>
      <c r="M307" s="4" t="s">
        <v>127</v>
      </c>
      <c r="N307" s="1"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307" s="6" t="s">
        <v>1371</v>
      </c>
      <c r="R307" s="1" t="s">
        <v>1372</v>
      </c>
      <c r="S307" s="4" t="s">
        <v>206</v>
      </c>
      <c r="T307" s="1" t="s">
        <v>181</v>
      </c>
      <c r="U307" s="232" t="s">
        <v>1373</v>
      </c>
      <c r="V307" s="1" t="s">
        <v>223</v>
      </c>
      <c r="W307" s="4" t="s">
        <v>185</v>
      </c>
      <c r="X307" s="4" t="s">
        <v>185</v>
      </c>
      <c r="Y307" s="1" t="s">
        <v>185</v>
      </c>
    </row>
    <row r="308" spans="1:25" ht="330.75" thickBot="1">
      <c r="A308" s="4" t="s">
        <v>186</v>
      </c>
      <c r="E308" s="4" t="s">
        <v>172</v>
      </c>
      <c r="J308" s="4" t="s">
        <v>1375</v>
      </c>
      <c r="K308" s="4"/>
      <c r="L308" s="4" t="s">
        <v>94</v>
      </c>
      <c r="M308" s="4" t="s">
        <v>127</v>
      </c>
      <c r="N308" s="1" t="str">
        <f>Background!S142</f>
        <v>11.1 By 2030, ensure access for all to adequate, safe and affordable housing and basic services and upgrade slums</v>
      </c>
      <c r="O308" s="4" t="s">
        <v>1376</v>
      </c>
      <c r="P308" s="6" t="s">
        <v>1377</v>
      </c>
      <c r="R308" s="4" t="s">
        <v>1378</v>
      </c>
      <c r="S308" s="4" t="s">
        <v>206</v>
      </c>
      <c r="T308" s="4" t="s">
        <v>181</v>
      </c>
      <c r="U308" s="232" t="s">
        <v>1379</v>
      </c>
      <c r="V308" s="1" t="s">
        <v>223</v>
      </c>
      <c r="W308" s="4" t="s">
        <v>185</v>
      </c>
      <c r="X308" s="4" t="s">
        <v>185</v>
      </c>
      <c r="Y308" s="1" t="s">
        <v>185</v>
      </c>
    </row>
    <row r="309" spans="1:25">
      <c r="J309" s="4"/>
      <c r="K309" s="4"/>
    </row>
    <row r="310" spans="1:25">
      <c r="J310" s="4"/>
      <c r="K310" s="4"/>
    </row>
    <row r="311" spans="1:25">
      <c r="J311" s="4"/>
      <c r="K311" s="4"/>
    </row>
    <row r="312" spans="1:25">
      <c r="J312" s="4"/>
      <c r="K312" s="4"/>
    </row>
    <row r="313" spans="1:25">
      <c r="J313" s="4"/>
      <c r="K313" s="4"/>
    </row>
    <row r="314" spans="1:25">
      <c r="J314" s="4"/>
      <c r="K314" s="4"/>
    </row>
    <row r="315" spans="1:25">
      <c r="J315" s="4"/>
      <c r="K315" s="4"/>
    </row>
    <row r="316" spans="1:25">
      <c r="J316" s="4"/>
      <c r="K316" s="4"/>
    </row>
    <row r="317" spans="1:25">
      <c r="J317" s="4"/>
      <c r="K317" s="4"/>
    </row>
    <row r="318" spans="1:25">
      <c r="J318" s="4"/>
      <c r="K318" s="4"/>
    </row>
    <row r="319" spans="1:25">
      <c r="J319" s="4"/>
      <c r="K319" s="4"/>
    </row>
    <row r="320" spans="1:25">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f0viktiAM+bTKwAP63H7Uk1+mpsACHgXJpxiuPnnvXWB16uG+mMjgQlssV2PA5YTk2ESII42+JbY5HMdsSvtow==" saltValue="+qzaYpSiRrmrhSJb+BlkIA=="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L136:L139 L132:L133 L129 L158:L200 L214 L297:L306 L308</xm:sqref>
        </x14:dataValidation>
        <x14:dataValidation type="list" allowBlank="1" showInputMessage="1" showErrorMessage="1" xr:uid="{B44BB627-203E-4858-9107-5E672A471204}">
          <x14:formula1>
            <xm:f>Background!$S$2:$S$253</xm:f>
          </x14:formula1>
          <xm:sqref>N4:N56</xm:sqref>
        </x14:dataValidation>
        <x14:dataValidation type="list" allowBlank="1" showInputMessage="1" showErrorMessage="1" xr:uid="{8A185B86-30F7-40AE-8948-B65173973E4D}">
          <x14:formula1>
            <xm:f>Background!$N$5:$N$23</xm:f>
          </x14:formula1>
          <xm:sqref>M4:M296 M299:M308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140625" defaultRowHeight="12.75"/>
  <cols>
    <col min="1" max="1" width="5.7109375" style="8" customWidth="1"/>
    <col min="2" max="2" width="54.42578125" style="46" customWidth="1"/>
    <col min="3" max="3" width="32.42578125" style="8" customWidth="1"/>
    <col min="4" max="4" width="36.28515625" style="8" customWidth="1"/>
    <col min="5" max="16384" width="9.140625" style="8"/>
  </cols>
  <sheetData>
    <row r="2" spans="1:4">
      <c r="A2" s="8" t="s">
        <v>851</v>
      </c>
      <c r="B2" s="47"/>
    </row>
    <row r="3" spans="1:4">
      <c r="C3" s="8" t="s">
        <v>852</v>
      </c>
      <c r="D3" s="8" t="s">
        <v>853</v>
      </c>
    </row>
    <row r="4" spans="1:4">
      <c r="B4" s="44" t="s">
        <v>854</v>
      </c>
    </row>
    <row r="5" spans="1:4">
      <c r="B5" s="43"/>
    </row>
    <row r="6" spans="1:4" ht="63.75">
      <c r="B6" s="44" t="s">
        <v>855</v>
      </c>
      <c r="C6" s="284" t="s">
        <v>856</v>
      </c>
      <c r="D6" s="284" t="s">
        <v>857</v>
      </c>
    </row>
    <row r="7" spans="1:4" ht="51">
      <c r="A7" s="45" t="s">
        <v>858</v>
      </c>
      <c r="B7" s="44" t="s">
        <v>859</v>
      </c>
      <c r="C7" s="284"/>
      <c r="D7" s="284"/>
    </row>
    <row r="8" spans="1:4" ht="38.25">
      <c r="B8" s="44" t="s">
        <v>860</v>
      </c>
      <c r="C8" s="284"/>
      <c r="D8" s="284"/>
    </row>
    <row r="9" spans="1:4" ht="38.25">
      <c r="B9" s="44" t="s">
        <v>861</v>
      </c>
      <c r="C9" s="284"/>
      <c r="D9" s="284"/>
    </row>
    <row r="10" spans="1:4" ht="38.25" customHeight="1">
      <c r="B10" s="44" t="s">
        <v>862</v>
      </c>
      <c r="C10" s="1" t="s">
        <v>863</v>
      </c>
      <c r="D10" s="284"/>
    </row>
    <row r="12" spans="1:4">
      <c r="B12" s="44" t="s">
        <v>864</v>
      </c>
      <c r="D12" s="48"/>
    </row>
    <row r="13" spans="1:4" ht="38.25">
      <c r="B13" s="44" t="s">
        <v>865</v>
      </c>
      <c r="C13" s="284" t="s">
        <v>866</v>
      </c>
      <c r="D13" s="285" t="s">
        <v>867</v>
      </c>
    </row>
    <row r="14" spans="1:4" ht="38.25">
      <c r="B14" s="44" t="s">
        <v>868</v>
      </c>
      <c r="C14" s="284"/>
      <c r="D14" s="285"/>
    </row>
    <row r="15" spans="1:4" ht="51">
      <c r="B15" s="44" t="s">
        <v>869</v>
      </c>
      <c r="C15" s="284"/>
      <c r="D15" s="285"/>
    </row>
    <row r="16" spans="1:4" ht="38.25">
      <c r="B16" s="44" t="s">
        <v>870</v>
      </c>
      <c r="C16" s="284"/>
      <c r="D16" s="285"/>
    </row>
    <row r="17" spans="2:4">
      <c r="B17" s="44"/>
      <c r="D17" s="48"/>
    </row>
    <row r="18" spans="2:4">
      <c r="B18" s="44" t="s">
        <v>871</v>
      </c>
      <c r="D18" s="48"/>
    </row>
    <row r="19" spans="2:4" ht="38.25">
      <c r="B19" s="44" t="s">
        <v>872</v>
      </c>
      <c r="D19" s="285" t="s">
        <v>867</v>
      </c>
    </row>
    <row r="20" spans="2:4" ht="38.25">
      <c r="B20" s="44" t="s">
        <v>873</v>
      </c>
      <c r="C20" s="46" t="s">
        <v>874</v>
      </c>
      <c r="D20" s="285"/>
    </row>
    <row r="21" spans="2:4" ht="51">
      <c r="B21" s="44" t="s">
        <v>875</v>
      </c>
      <c r="C21" s="46" t="s">
        <v>876</v>
      </c>
      <c r="D21" s="285"/>
    </row>
    <row r="22" spans="2:4" ht="51">
      <c r="B22" s="44" t="s">
        <v>877</v>
      </c>
      <c r="C22" s="46" t="s">
        <v>878</v>
      </c>
      <c r="D22" s="285"/>
    </row>
    <row r="23" spans="2:4">
      <c r="B23" s="43"/>
      <c r="D23" s="48"/>
    </row>
    <row r="24" spans="2:4">
      <c r="B24" s="44" t="s">
        <v>879</v>
      </c>
      <c r="D24" s="48"/>
    </row>
    <row r="25" spans="2:4" ht="51" customHeight="1">
      <c r="B25" s="44" t="s">
        <v>880</v>
      </c>
      <c r="C25" s="283" t="s">
        <v>881</v>
      </c>
      <c r="D25" s="283" t="s">
        <v>882</v>
      </c>
    </row>
    <row r="26" spans="2:4" ht="38.25">
      <c r="B26" s="44" t="s">
        <v>883</v>
      </c>
      <c r="C26" s="283"/>
      <c r="D26" s="283"/>
    </row>
    <row r="27" spans="2:4" ht="38.25">
      <c r="B27" s="44" t="s">
        <v>884</v>
      </c>
      <c r="C27" s="283"/>
      <c r="D27" s="283"/>
    </row>
    <row r="28" spans="2:4" ht="38.25">
      <c r="B28" s="44" t="s">
        <v>885</v>
      </c>
      <c r="C28" s="283"/>
      <c r="D28" s="283"/>
    </row>
    <row r="29" spans="2:4" ht="51">
      <c r="B29" s="44" t="s">
        <v>886</v>
      </c>
      <c r="C29" s="283"/>
      <c r="D29" s="283"/>
    </row>
    <row r="30" spans="2:4" ht="51">
      <c r="B30" s="44" t="s">
        <v>887</v>
      </c>
      <c r="C30" s="283"/>
      <c r="D30" s="283"/>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7109375" defaultRowHeight="15"/>
  <cols>
    <col min="1" max="1" width="27.42578125" customWidth="1"/>
  </cols>
  <sheetData>
    <row r="3" spans="1:1">
      <c r="A3" t="s">
        <v>888</v>
      </c>
    </row>
    <row r="6" spans="1:1">
      <c r="A6" t="s">
        <v>889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topLeftCell="R83" workbookViewId="0">
      <selection activeCell="S154" sqref="S154"/>
    </sheetView>
  </sheetViews>
  <sheetFormatPr defaultColWidth="9.140625" defaultRowHeight="12.75"/>
  <cols>
    <col min="1" max="1" width="15" style="58" customWidth="1"/>
    <col min="2" max="9" width="17.7109375" style="8" customWidth="1"/>
    <col min="10" max="10" width="1.7109375" style="14" customWidth="1"/>
    <col min="11" max="11" width="1.42578125" style="14" customWidth="1"/>
    <col min="12" max="12" width="47.140625" style="8" customWidth="1"/>
    <col min="13" max="13" width="2.140625" style="8" customWidth="1"/>
    <col min="14" max="14" width="48" style="8" customWidth="1"/>
    <col min="15" max="15" width="2.140625" style="8" customWidth="1"/>
    <col min="16" max="16" width="24.140625" style="8" customWidth="1"/>
    <col min="17" max="17" width="3.42578125" style="8" customWidth="1"/>
    <col min="18" max="18" width="15.42578125" style="8" customWidth="1"/>
    <col min="19" max="19" width="43.42578125" style="8" customWidth="1"/>
    <col min="20" max="20" width="70.28515625" style="8" customWidth="1"/>
    <col min="21" max="24" width="19.7109375" style="14" customWidth="1"/>
    <col min="25" max="62" width="9.140625" style="14"/>
    <col min="63" max="16384" width="9.140625" style="8"/>
  </cols>
  <sheetData>
    <row r="1" spans="1:54">
      <c r="B1" s="7"/>
      <c r="C1" s="7"/>
      <c r="D1" s="7"/>
      <c r="E1" s="7"/>
      <c r="F1" s="7"/>
      <c r="G1" s="7"/>
      <c r="H1" s="7"/>
      <c r="I1" s="7"/>
      <c r="L1" s="14"/>
      <c r="M1" s="14"/>
      <c r="N1" s="14"/>
      <c r="O1" s="14"/>
      <c r="P1" s="14"/>
      <c r="Q1" s="14"/>
      <c r="R1" s="14"/>
      <c r="S1" s="14"/>
      <c r="T1" s="14"/>
    </row>
    <row r="2" spans="1:54">
      <c r="B2" s="7" t="s">
        <v>890</v>
      </c>
      <c r="C2" s="7" t="s">
        <v>891</v>
      </c>
      <c r="D2" s="7"/>
      <c r="E2" s="7"/>
      <c r="F2" s="7"/>
      <c r="G2" s="7"/>
      <c r="H2" s="7"/>
      <c r="I2" s="7"/>
      <c r="L2" s="14"/>
      <c r="M2" s="14"/>
      <c r="N2" s="14"/>
      <c r="O2" s="14"/>
      <c r="P2" s="14"/>
      <c r="Q2" s="14"/>
      <c r="R2" s="14"/>
      <c r="S2" s="14"/>
      <c r="T2" s="14"/>
    </row>
    <row r="3" spans="1:54" ht="15">
      <c r="B3" s="7"/>
      <c r="C3" s="7"/>
      <c r="D3" s="7"/>
      <c r="E3" s="7"/>
      <c r="F3" s="7"/>
      <c r="G3" s="7"/>
      <c r="H3" s="7"/>
      <c r="I3" s="7"/>
      <c r="L3" s="14"/>
      <c r="M3" s="14"/>
      <c r="N3" s="14"/>
      <c r="O3" s="14"/>
      <c r="P3" s="14"/>
      <c r="Q3" s="14"/>
      <c r="R3" s="69" t="s">
        <v>892</v>
      </c>
      <c r="S3" s="69"/>
      <c r="T3" s="69" t="s">
        <v>893</v>
      </c>
      <c r="U3" s="66" t="s">
        <v>894</v>
      </c>
      <c r="BB3" s="14" t="s">
        <v>895</v>
      </c>
    </row>
    <row r="4" spans="1:54" ht="25.5">
      <c r="A4" s="63" t="s">
        <v>896</v>
      </c>
      <c r="B4" s="64" t="s">
        <v>186</v>
      </c>
      <c r="C4" s="65" t="s">
        <v>35</v>
      </c>
      <c r="D4" s="65" t="s">
        <v>138</v>
      </c>
      <c r="E4" s="65" t="s">
        <v>140</v>
      </c>
      <c r="F4" s="65" t="s">
        <v>172</v>
      </c>
      <c r="G4" s="65" t="s">
        <v>151</v>
      </c>
      <c r="H4" s="65" t="s">
        <v>173</v>
      </c>
      <c r="I4" s="65" t="s">
        <v>897</v>
      </c>
      <c r="L4" s="69" t="s">
        <v>898</v>
      </c>
      <c r="N4" s="69" t="s">
        <v>52</v>
      </c>
      <c r="P4" s="69" t="s">
        <v>19</v>
      </c>
      <c r="R4" s="69" t="s">
        <v>899</v>
      </c>
      <c r="S4" s="69" t="s">
        <v>900</v>
      </c>
      <c r="T4" s="69" t="s">
        <v>101</v>
      </c>
      <c r="BB4" s="14" t="s">
        <v>901</v>
      </c>
    </row>
    <row r="5" spans="1:54">
      <c r="B5" s="60" t="s">
        <v>902</v>
      </c>
      <c r="C5" s="60" t="s">
        <v>903</v>
      </c>
      <c r="D5" s="60" t="s">
        <v>157</v>
      </c>
      <c r="E5" s="60" t="s">
        <v>904</v>
      </c>
      <c r="F5" s="60" t="s">
        <v>905</v>
      </c>
      <c r="G5" s="60"/>
      <c r="H5" s="60" t="s">
        <v>173</v>
      </c>
      <c r="I5" s="60"/>
      <c r="L5" s="70" t="s">
        <v>898</v>
      </c>
      <c r="N5" s="70" t="s">
        <v>906</v>
      </c>
      <c r="O5" s="61"/>
      <c r="P5" s="70" t="s">
        <v>19</v>
      </c>
      <c r="Q5" s="1"/>
      <c r="R5" s="74" t="s">
        <v>117</v>
      </c>
      <c r="S5" s="79" t="s">
        <v>294</v>
      </c>
      <c r="T5" s="80" t="s">
        <v>907</v>
      </c>
      <c r="U5" s="78"/>
      <c r="BB5" s="14" t="s">
        <v>908</v>
      </c>
    </row>
    <row r="6" spans="1:54">
      <c r="B6" s="60" t="s">
        <v>909</v>
      </c>
      <c r="C6" s="60" t="s">
        <v>910</v>
      </c>
      <c r="D6" s="60"/>
      <c r="E6" s="60"/>
      <c r="F6" s="60" t="s">
        <v>911</v>
      </c>
      <c r="G6" s="60"/>
      <c r="H6" s="60"/>
      <c r="I6" s="60"/>
      <c r="L6" s="67"/>
      <c r="P6" s="68" t="s">
        <v>20</v>
      </c>
      <c r="Q6" s="1"/>
      <c r="R6" s="74" t="s">
        <v>117</v>
      </c>
      <c r="S6" s="79" t="s">
        <v>912</v>
      </c>
      <c r="T6" s="80" t="s">
        <v>913</v>
      </c>
      <c r="U6" s="78"/>
      <c r="BB6" s="14" t="s">
        <v>914</v>
      </c>
    </row>
    <row r="7" spans="1:54">
      <c r="B7" s="60" t="s">
        <v>915</v>
      </c>
      <c r="C7" s="60" t="s">
        <v>916</v>
      </c>
      <c r="D7" s="60"/>
      <c r="E7" s="60"/>
      <c r="F7" s="60"/>
      <c r="G7" s="60"/>
      <c r="H7" s="60"/>
      <c r="I7" s="60"/>
      <c r="L7" s="68" t="s">
        <v>83</v>
      </c>
      <c r="N7" s="68" t="s">
        <v>117</v>
      </c>
      <c r="O7" s="62"/>
      <c r="P7" s="68" t="s">
        <v>917</v>
      </c>
      <c r="Q7" s="1"/>
      <c r="R7" s="74" t="s">
        <v>117</v>
      </c>
      <c r="S7" s="79" t="s">
        <v>912</v>
      </c>
      <c r="T7" s="80" t="s">
        <v>918</v>
      </c>
      <c r="U7" s="78"/>
      <c r="BB7" s="14" t="s">
        <v>919</v>
      </c>
    </row>
    <row r="8" spans="1:54">
      <c r="B8" s="60" t="s">
        <v>920</v>
      </c>
      <c r="C8" s="60" t="s">
        <v>921</v>
      </c>
      <c r="D8" s="60"/>
      <c r="E8" s="60"/>
      <c r="F8" s="60"/>
      <c r="G8" s="60"/>
      <c r="H8" s="60"/>
      <c r="I8" s="60"/>
      <c r="L8" s="67" t="s">
        <v>84</v>
      </c>
      <c r="N8" s="68" t="s">
        <v>43</v>
      </c>
      <c r="O8" s="62"/>
      <c r="P8" s="68" t="s">
        <v>922</v>
      </c>
      <c r="Q8" s="1"/>
      <c r="R8" s="74" t="s">
        <v>117</v>
      </c>
      <c r="S8" s="79" t="s">
        <v>923</v>
      </c>
      <c r="T8" s="79" t="s">
        <v>924</v>
      </c>
      <c r="U8" s="78"/>
    </row>
    <row r="9" spans="1:54">
      <c r="B9" s="60" t="s">
        <v>925</v>
      </c>
      <c r="C9" s="60"/>
      <c r="D9" s="60"/>
      <c r="E9" s="60"/>
      <c r="F9" s="60"/>
      <c r="G9" s="60"/>
      <c r="H9" s="60"/>
      <c r="I9" s="60"/>
      <c r="L9" s="68" t="s">
        <v>85</v>
      </c>
      <c r="N9" s="68" t="s">
        <v>235</v>
      </c>
      <c r="O9" s="62"/>
      <c r="P9" s="68" t="s">
        <v>926</v>
      </c>
      <c r="Q9" s="1"/>
      <c r="R9" s="74" t="s">
        <v>117</v>
      </c>
      <c r="S9" s="79" t="s">
        <v>927</v>
      </c>
      <c r="T9" s="79" t="s">
        <v>928</v>
      </c>
      <c r="U9" s="78"/>
    </row>
    <row r="10" spans="1:54">
      <c r="B10" s="60" t="s">
        <v>929</v>
      </c>
      <c r="C10" s="60"/>
      <c r="D10" s="60"/>
      <c r="E10" s="60"/>
      <c r="F10" s="60"/>
      <c r="G10" s="60"/>
      <c r="H10" s="60"/>
      <c r="I10" s="60"/>
      <c r="L10" s="67" t="s">
        <v>86</v>
      </c>
      <c r="N10" s="68" t="s">
        <v>120</v>
      </c>
      <c r="O10" s="62"/>
      <c r="P10" s="68"/>
      <c r="Q10" s="1"/>
      <c r="R10" s="74" t="s">
        <v>117</v>
      </c>
      <c r="S10" s="79" t="s">
        <v>927</v>
      </c>
      <c r="T10" s="79" t="s">
        <v>930</v>
      </c>
      <c r="U10" s="78"/>
    </row>
    <row r="11" spans="1:54">
      <c r="B11" s="60"/>
      <c r="C11" s="60"/>
      <c r="D11" s="60"/>
      <c r="E11" s="60"/>
      <c r="F11" s="60"/>
      <c r="G11" s="60"/>
      <c r="H11" s="60"/>
      <c r="I11" s="60"/>
      <c r="L11" s="68" t="s">
        <v>87</v>
      </c>
      <c r="N11" s="68" t="s">
        <v>302</v>
      </c>
      <c r="O11" s="62"/>
      <c r="P11" s="68"/>
      <c r="Q11" s="1"/>
      <c r="R11" s="74" t="s">
        <v>117</v>
      </c>
      <c r="S11" s="79" t="s">
        <v>931</v>
      </c>
      <c r="T11" s="79" t="s">
        <v>932</v>
      </c>
      <c r="U11" s="78"/>
    </row>
    <row r="12" spans="1:54">
      <c r="B12" s="60"/>
      <c r="C12" s="60"/>
      <c r="D12" s="60"/>
      <c r="E12" s="60"/>
      <c r="F12" s="60"/>
      <c r="G12" s="60"/>
      <c r="H12" s="60"/>
      <c r="I12" s="60"/>
      <c r="L12" s="67" t="s">
        <v>88</v>
      </c>
      <c r="N12" s="68" t="s">
        <v>122</v>
      </c>
      <c r="O12" s="62"/>
      <c r="P12" s="68"/>
      <c r="Q12" s="1"/>
      <c r="R12" s="74" t="s">
        <v>117</v>
      </c>
      <c r="S12" s="79" t="s">
        <v>931</v>
      </c>
      <c r="T12" s="79" t="s">
        <v>933</v>
      </c>
      <c r="U12" s="78"/>
    </row>
    <row r="13" spans="1:54">
      <c r="B13" s="60"/>
      <c r="C13" s="60"/>
      <c r="D13" s="60"/>
      <c r="E13" s="60"/>
      <c r="F13" s="60"/>
      <c r="G13" s="60"/>
      <c r="H13" s="60"/>
      <c r="I13" s="60"/>
      <c r="L13" s="68" t="s">
        <v>89</v>
      </c>
      <c r="N13" s="68" t="s">
        <v>123</v>
      </c>
      <c r="O13" s="62"/>
      <c r="P13" s="68"/>
      <c r="Q13" s="1"/>
      <c r="R13" s="74" t="s">
        <v>117</v>
      </c>
      <c r="S13" s="79" t="s">
        <v>931</v>
      </c>
      <c r="T13" s="79" t="s">
        <v>934</v>
      </c>
      <c r="U13" s="78"/>
    </row>
    <row r="14" spans="1:54">
      <c r="B14" s="60"/>
      <c r="C14" s="60"/>
      <c r="D14" s="60"/>
      <c r="E14" s="60"/>
      <c r="F14" s="60"/>
      <c r="G14" s="60"/>
      <c r="H14" s="60"/>
      <c r="I14" s="60"/>
      <c r="L14" s="67" t="s">
        <v>90</v>
      </c>
      <c r="N14" s="68" t="s">
        <v>124</v>
      </c>
      <c r="O14" s="62"/>
      <c r="P14" s="68"/>
      <c r="Q14" s="1"/>
      <c r="R14" s="74" t="s">
        <v>117</v>
      </c>
      <c r="S14" s="79" t="s">
        <v>931</v>
      </c>
      <c r="T14" s="79" t="s">
        <v>935</v>
      </c>
      <c r="U14" s="78"/>
    </row>
    <row r="15" spans="1:54">
      <c r="B15" s="60"/>
      <c r="C15" s="60"/>
      <c r="D15" s="60"/>
      <c r="E15" s="60"/>
      <c r="F15" s="60"/>
      <c r="G15" s="60"/>
      <c r="H15" s="60"/>
      <c r="I15" s="60"/>
      <c r="L15" s="68" t="s">
        <v>91</v>
      </c>
      <c r="N15" s="68" t="s">
        <v>125</v>
      </c>
      <c r="O15" s="62"/>
      <c r="P15" s="68"/>
      <c r="Q15" s="1"/>
      <c r="R15" s="74" t="s">
        <v>117</v>
      </c>
      <c r="S15" s="79" t="s">
        <v>936</v>
      </c>
      <c r="T15" s="79" t="s">
        <v>937</v>
      </c>
      <c r="U15" s="78"/>
    </row>
    <row r="16" spans="1:54">
      <c r="B16" s="60"/>
      <c r="C16" s="60"/>
      <c r="D16" s="60"/>
      <c r="E16" s="60"/>
      <c r="F16" s="60"/>
      <c r="G16" s="60"/>
      <c r="H16" s="60"/>
      <c r="I16" s="60"/>
      <c r="L16" s="67" t="s">
        <v>92</v>
      </c>
      <c r="N16" s="68" t="s">
        <v>126</v>
      </c>
      <c r="O16" s="62"/>
      <c r="P16" s="68"/>
      <c r="Q16" s="1"/>
      <c r="R16" s="74" t="s">
        <v>117</v>
      </c>
      <c r="S16" s="79" t="s">
        <v>936</v>
      </c>
      <c r="T16" s="79" t="s">
        <v>938</v>
      </c>
      <c r="U16" s="78"/>
    </row>
    <row r="17" spans="2:21">
      <c r="B17" s="60"/>
      <c r="C17" s="60"/>
      <c r="D17" s="60"/>
      <c r="E17" s="60"/>
      <c r="F17" s="60"/>
      <c r="G17" s="60"/>
      <c r="H17" s="60"/>
      <c r="I17" s="60"/>
      <c r="L17" s="68" t="s">
        <v>93</v>
      </c>
      <c r="N17" s="68" t="s">
        <v>127</v>
      </c>
      <c r="O17" s="62"/>
      <c r="P17" s="68"/>
      <c r="Q17" s="1"/>
      <c r="R17" s="74" t="s">
        <v>117</v>
      </c>
      <c r="S17" s="79" t="s">
        <v>939</v>
      </c>
      <c r="T17" s="79" t="s">
        <v>940</v>
      </c>
      <c r="U17" s="78"/>
    </row>
    <row r="18" spans="2:21">
      <c r="B18" s="60"/>
      <c r="C18" s="60"/>
      <c r="D18" s="60"/>
      <c r="E18" s="60"/>
      <c r="F18" s="60"/>
      <c r="G18" s="60"/>
      <c r="H18" s="60"/>
      <c r="I18" s="60"/>
      <c r="L18" s="68" t="s">
        <v>94</v>
      </c>
      <c r="N18" s="68" t="s">
        <v>128</v>
      </c>
      <c r="O18" s="62"/>
      <c r="P18" s="68"/>
      <c r="Q18" s="1"/>
      <c r="R18" s="74" t="s">
        <v>118</v>
      </c>
      <c r="S18" s="79" t="s">
        <v>941</v>
      </c>
      <c r="T18" s="79" t="s">
        <v>942</v>
      </c>
      <c r="U18" s="78"/>
    </row>
    <row r="19" spans="2:21">
      <c r="B19" s="60"/>
      <c r="C19" s="60"/>
      <c r="D19" s="60"/>
      <c r="E19" s="60"/>
      <c r="F19" s="60"/>
      <c r="G19" s="60"/>
      <c r="H19" s="60"/>
      <c r="I19" s="60"/>
      <c r="L19" s="67" t="s">
        <v>95</v>
      </c>
      <c r="N19" s="68" t="s">
        <v>129</v>
      </c>
      <c r="O19" s="62"/>
      <c r="P19" s="68"/>
      <c r="Q19" s="1"/>
      <c r="R19" s="74" t="s">
        <v>118</v>
      </c>
      <c r="S19" s="79" t="s">
        <v>941</v>
      </c>
      <c r="T19" s="79" t="s">
        <v>943</v>
      </c>
      <c r="U19" s="78"/>
    </row>
    <row r="20" spans="2:21">
      <c r="B20" s="60"/>
      <c r="C20" s="60"/>
      <c r="D20" s="60"/>
      <c r="E20" s="60"/>
      <c r="F20" s="60"/>
      <c r="G20" s="60"/>
      <c r="H20" s="60"/>
      <c r="I20" s="60"/>
      <c r="L20" s="68" t="s">
        <v>96</v>
      </c>
      <c r="N20" s="68" t="s">
        <v>130</v>
      </c>
      <c r="O20" s="62"/>
      <c r="P20" s="68"/>
      <c r="Q20" s="1"/>
      <c r="R20" s="74" t="s">
        <v>118</v>
      </c>
      <c r="S20" s="79" t="s">
        <v>944</v>
      </c>
      <c r="T20" s="79" t="s">
        <v>945</v>
      </c>
      <c r="U20" s="78"/>
    </row>
    <row r="21" spans="2:21">
      <c r="B21" s="60"/>
      <c r="C21" s="60"/>
      <c r="D21" s="60"/>
      <c r="E21" s="60"/>
      <c r="F21" s="60"/>
      <c r="G21" s="60"/>
      <c r="H21" s="60"/>
      <c r="I21" s="60"/>
      <c r="L21" s="67" t="s">
        <v>97</v>
      </c>
      <c r="N21" s="68" t="s">
        <v>131</v>
      </c>
      <c r="O21" s="62"/>
      <c r="P21" s="68"/>
      <c r="Q21" s="1"/>
      <c r="R21" s="74" t="s">
        <v>118</v>
      </c>
      <c r="S21" s="79" t="s">
        <v>944</v>
      </c>
      <c r="T21" s="79" t="s">
        <v>946</v>
      </c>
      <c r="U21" s="78"/>
    </row>
    <row r="22" spans="2:21">
      <c r="B22" s="60"/>
      <c r="C22" s="60"/>
      <c r="D22" s="60"/>
      <c r="E22" s="60"/>
      <c r="F22" s="60"/>
      <c r="G22" s="60"/>
      <c r="H22" s="60"/>
      <c r="I22" s="60"/>
      <c r="L22" s="67" t="s">
        <v>98</v>
      </c>
      <c r="N22" s="68" t="s">
        <v>777</v>
      </c>
      <c r="O22" s="62"/>
      <c r="P22" s="68"/>
      <c r="Q22" s="1"/>
      <c r="R22" s="74" t="s">
        <v>118</v>
      </c>
      <c r="S22" s="79" t="s">
        <v>457</v>
      </c>
      <c r="T22" s="79" t="s">
        <v>947</v>
      </c>
      <c r="U22" s="78"/>
    </row>
    <row r="23" spans="2:21">
      <c r="B23" s="60"/>
      <c r="C23" s="60"/>
      <c r="D23" s="60"/>
      <c r="E23" s="60"/>
      <c r="F23" s="60"/>
      <c r="G23" s="60"/>
      <c r="H23" s="60"/>
      <c r="I23" s="60"/>
      <c r="L23" s="68" t="s">
        <v>99</v>
      </c>
      <c r="N23" s="68" t="s">
        <v>133</v>
      </c>
      <c r="O23" s="62"/>
      <c r="P23" s="68"/>
      <c r="Q23" s="1"/>
      <c r="R23" s="74" t="s">
        <v>118</v>
      </c>
      <c r="S23" s="79" t="s">
        <v>457</v>
      </c>
      <c r="T23" s="79" t="s">
        <v>948</v>
      </c>
      <c r="U23" s="78"/>
    </row>
    <row r="24" spans="2:21">
      <c r="B24" s="60"/>
      <c r="C24" s="60"/>
      <c r="D24" s="60"/>
      <c r="E24" s="60"/>
      <c r="F24" s="60"/>
      <c r="G24" s="60"/>
      <c r="H24" s="60"/>
      <c r="I24" s="60"/>
      <c r="L24" s="67" t="s">
        <v>100</v>
      </c>
      <c r="P24" s="68"/>
      <c r="Q24" s="1"/>
      <c r="R24" s="74" t="s">
        <v>118</v>
      </c>
      <c r="S24" s="79" t="s">
        <v>396</v>
      </c>
      <c r="T24" s="79" t="s">
        <v>949</v>
      </c>
      <c r="U24" s="78"/>
    </row>
    <row r="25" spans="2:21">
      <c r="B25" s="60"/>
      <c r="C25" s="60"/>
      <c r="D25" s="60"/>
      <c r="E25" s="60"/>
      <c r="F25" s="60"/>
      <c r="G25" s="60"/>
      <c r="H25" s="60"/>
      <c r="I25" s="60"/>
      <c r="L25" s="14"/>
      <c r="M25" s="14"/>
      <c r="N25" s="14"/>
      <c r="O25" s="14"/>
      <c r="P25" s="14"/>
      <c r="Q25" s="1"/>
      <c r="R25" s="74" t="s">
        <v>118</v>
      </c>
      <c r="S25" s="79" t="s">
        <v>950</v>
      </c>
      <c r="T25" s="79" t="s">
        <v>951</v>
      </c>
      <c r="U25" s="78"/>
    </row>
    <row r="26" spans="2:21">
      <c r="B26" s="60"/>
      <c r="C26" s="60"/>
      <c r="D26" s="60"/>
      <c r="E26" s="60"/>
      <c r="F26" s="60"/>
      <c r="G26" s="60"/>
      <c r="H26" s="60"/>
      <c r="I26" s="60"/>
      <c r="L26" s="14"/>
      <c r="M26" s="14"/>
      <c r="N26" s="14"/>
      <c r="O26" s="14"/>
      <c r="P26" s="14"/>
      <c r="Q26" s="1"/>
      <c r="R26" s="74" t="s">
        <v>118</v>
      </c>
      <c r="S26" s="79" t="s">
        <v>950</v>
      </c>
      <c r="T26" s="79" t="s">
        <v>952</v>
      </c>
      <c r="U26" s="78"/>
    </row>
    <row r="27" spans="2:21">
      <c r="B27" s="60"/>
      <c r="C27" s="60"/>
      <c r="D27" s="60"/>
      <c r="E27" s="60"/>
      <c r="F27" s="60"/>
      <c r="G27" s="60"/>
      <c r="H27" s="60"/>
      <c r="I27" s="60"/>
      <c r="L27" s="14"/>
      <c r="M27" s="14"/>
      <c r="N27" s="14"/>
      <c r="O27" s="14"/>
      <c r="P27" s="14"/>
      <c r="Q27" s="1"/>
      <c r="R27" s="74" t="s">
        <v>118</v>
      </c>
      <c r="S27" s="79" t="s">
        <v>953</v>
      </c>
      <c r="T27" s="79" t="s">
        <v>954</v>
      </c>
      <c r="U27" s="78"/>
    </row>
    <row r="28" spans="2:21">
      <c r="B28" s="60"/>
      <c r="C28" s="60"/>
      <c r="D28" s="60"/>
      <c r="E28" s="60"/>
      <c r="F28" s="60"/>
      <c r="G28" s="60"/>
      <c r="H28" s="60"/>
      <c r="I28" s="60"/>
      <c r="L28" s="14"/>
      <c r="M28" s="14"/>
      <c r="N28" s="14"/>
      <c r="O28" s="14"/>
      <c r="P28" s="14"/>
      <c r="Q28" s="1"/>
      <c r="R28" s="74" t="s">
        <v>118</v>
      </c>
      <c r="S28" s="79" t="s">
        <v>953</v>
      </c>
      <c r="T28" s="79" t="s">
        <v>955</v>
      </c>
      <c r="U28" s="78"/>
    </row>
    <row r="29" spans="2:21">
      <c r="B29" s="60"/>
      <c r="C29" s="60"/>
      <c r="D29" s="60"/>
      <c r="E29" s="60"/>
      <c r="F29" s="60"/>
      <c r="G29" s="60"/>
      <c r="H29" s="60"/>
      <c r="I29" s="60"/>
      <c r="L29" s="76" t="s">
        <v>956</v>
      </c>
      <c r="M29" s="14"/>
      <c r="N29" s="14"/>
      <c r="O29" s="14"/>
      <c r="P29" s="14"/>
      <c r="Q29" s="1"/>
      <c r="R29" s="74" t="s">
        <v>118</v>
      </c>
      <c r="S29" s="79" t="s">
        <v>957</v>
      </c>
      <c r="T29" s="79" t="s">
        <v>958</v>
      </c>
      <c r="U29" s="78"/>
    </row>
    <row r="30" spans="2:21">
      <c r="B30" s="60"/>
      <c r="C30" s="60"/>
      <c r="D30" s="60"/>
      <c r="E30" s="60"/>
      <c r="F30" s="60"/>
      <c r="G30" s="60"/>
      <c r="H30" s="60"/>
      <c r="I30" s="60"/>
      <c r="L30" s="76" t="s">
        <v>39</v>
      </c>
      <c r="M30" s="14"/>
      <c r="N30" s="14"/>
      <c r="O30" s="14"/>
      <c r="P30" s="14"/>
      <c r="Q30" s="1"/>
      <c r="R30" s="74" t="s">
        <v>118</v>
      </c>
      <c r="S30" s="79" t="s">
        <v>959</v>
      </c>
      <c r="T30" s="79" t="s">
        <v>960</v>
      </c>
      <c r="U30" s="78"/>
    </row>
    <row r="31" spans="2:21">
      <c r="B31" s="60"/>
      <c r="C31" s="60"/>
      <c r="D31" s="60"/>
      <c r="E31" s="60"/>
      <c r="F31" s="60"/>
      <c r="G31" s="60"/>
      <c r="H31" s="60"/>
      <c r="I31" s="60"/>
      <c r="L31" s="57"/>
      <c r="M31" s="14"/>
      <c r="N31" s="14"/>
      <c r="O31" s="14"/>
      <c r="P31" s="14"/>
      <c r="Q31" s="1"/>
      <c r="R31" s="74" t="s">
        <v>119</v>
      </c>
      <c r="S31" s="79" t="s">
        <v>961</v>
      </c>
      <c r="T31" s="79" t="s">
        <v>962</v>
      </c>
      <c r="U31" s="78"/>
    </row>
    <row r="32" spans="2:21">
      <c r="B32" s="60"/>
      <c r="C32" s="60"/>
      <c r="D32" s="60"/>
      <c r="E32" s="60"/>
      <c r="F32" s="60"/>
      <c r="G32" s="60"/>
      <c r="H32" s="60"/>
      <c r="I32" s="60"/>
      <c r="L32" s="57"/>
      <c r="M32" s="14"/>
      <c r="N32" s="14"/>
      <c r="O32" s="14"/>
      <c r="P32" s="14"/>
      <c r="Q32" s="1"/>
      <c r="R32" s="74" t="s">
        <v>119</v>
      </c>
      <c r="S32" s="79" t="s">
        <v>961</v>
      </c>
      <c r="T32" s="79" t="s">
        <v>963</v>
      </c>
      <c r="U32" s="78"/>
    </row>
    <row r="33" spans="1:21">
      <c r="B33" s="14"/>
      <c r="C33" s="14"/>
      <c r="D33" s="14"/>
      <c r="E33" s="14"/>
      <c r="F33" s="14"/>
      <c r="G33" s="14"/>
      <c r="H33" s="14"/>
      <c r="I33" s="14"/>
      <c r="L33" s="57"/>
      <c r="M33" s="14"/>
      <c r="N33" s="14"/>
      <c r="O33" s="14"/>
      <c r="P33" s="14"/>
      <c r="Q33" s="1"/>
      <c r="R33" s="74" t="s">
        <v>119</v>
      </c>
      <c r="S33" s="79" t="s">
        <v>964</v>
      </c>
      <c r="T33" s="79" t="s">
        <v>965</v>
      </c>
      <c r="U33" s="78"/>
    </row>
    <row r="34" spans="1:21">
      <c r="B34" s="14"/>
      <c r="C34" s="14"/>
      <c r="D34" s="14"/>
      <c r="E34" s="14"/>
      <c r="F34" s="14"/>
      <c r="G34" s="14"/>
      <c r="H34" s="14"/>
      <c r="I34" s="14"/>
      <c r="L34" s="14"/>
      <c r="M34" s="14"/>
      <c r="N34" s="14"/>
      <c r="O34" s="14"/>
      <c r="P34" s="14"/>
      <c r="Q34" s="1"/>
      <c r="R34" s="74" t="s">
        <v>119</v>
      </c>
      <c r="S34" s="79" t="s">
        <v>964</v>
      </c>
      <c r="T34" s="79" t="s">
        <v>966</v>
      </c>
      <c r="U34" s="78"/>
    </row>
    <row r="35" spans="1:21" ht="13.5" thickBot="1">
      <c r="A35" s="63" t="s">
        <v>967</v>
      </c>
      <c r="B35" s="75" t="s">
        <v>968</v>
      </c>
      <c r="C35" s="75"/>
      <c r="D35" s="75"/>
      <c r="E35" s="75"/>
      <c r="F35" s="75"/>
      <c r="G35" s="75"/>
      <c r="H35" s="75"/>
      <c r="I35" s="75"/>
      <c r="L35" s="14"/>
      <c r="M35" s="14"/>
      <c r="N35" s="14"/>
      <c r="O35" s="14"/>
      <c r="P35" s="14"/>
      <c r="Q35" s="1"/>
      <c r="R35" s="74" t="s">
        <v>119</v>
      </c>
      <c r="S35" s="79" t="s">
        <v>969</v>
      </c>
      <c r="T35" s="79" t="s">
        <v>970</v>
      </c>
      <c r="U35" s="78"/>
    </row>
    <row r="36" spans="1:21">
      <c r="B36" s="14"/>
      <c r="C36" s="14"/>
      <c r="D36" s="14"/>
      <c r="E36" s="14"/>
      <c r="F36" s="14"/>
      <c r="G36" s="14"/>
      <c r="H36" s="14"/>
      <c r="I36" s="14"/>
      <c r="L36" s="14"/>
      <c r="M36" s="14"/>
      <c r="N36" s="14"/>
      <c r="O36" s="14"/>
      <c r="P36" s="14"/>
      <c r="Q36" s="1"/>
      <c r="R36" s="74" t="s">
        <v>119</v>
      </c>
      <c r="S36" s="79" t="s">
        <v>969</v>
      </c>
      <c r="T36" s="79" t="s">
        <v>971</v>
      </c>
      <c r="U36" s="78"/>
    </row>
    <row r="37" spans="1:21">
      <c r="A37" s="71" t="s">
        <v>972</v>
      </c>
      <c r="B37" s="74" t="s">
        <v>973</v>
      </c>
      <c r="C37" s="74" t="s">
        <v>974</v>
      </c>
      <c r="D37" s="74"/>
      <c r="E37" s="74"/>
      <c r="F37" s="74"/>
      <c r="G37" s="74"/>
      <c r="H37" s="74"/>
      <c r="I37" s="74"/>
      <c r="L37" s="14"/>
      <c r="M37" s="14"/>
      <c r="N37" s="14"/>
      <c r="O37" s="14"/>
      <c r="P37" s="14"/>
      <c r="Q37" s="1"/>
      <c r="R37" s="74" t="s">
        <v>119</v>
      </c>
      <c r="S37" s="79" t="s">
        <v>969</v>
      </c>
      <c r="T37" s="79" t="s">
        <v>975</v>
      </c>
      <c r="U37" s="78"/>
    </row>
    <row r="38" spans="1:21">
      <c r="A38" s="58" t="s">
        <v>976</v>
      </c>
      <c r="B38" s="74" t="s">
        <v>977</v>
      </c>
      <c r="C38" s="74" t="s">
        <v>978</v>
      </c>
      <c r="D38" s="74"/>
      <c r="E38" s="74"/>
      <c r="F38" s="74"/>
      <c r="G38" s="74"/>
      <c r="H38" s="74"/>
      <c r="I38" s="74"/>
      <c r="L38" s="14"/>
      <c r="M38" s="14"/>
      <c r="N38" s="14"/>
      <c r="O38" s="14"/>
      <c r="P38" s="14"/>
      <c r="Q38" s="1"/>
      <c r="R38" s="74" t="s">
        <v>119</v>
      </c>
      <c r="S38" s="79" t="s">
        <v>969</v>
      </c>
      <c r="T38" s="79" t="s">
        <v>979</v>
      </c>
      <c r="U38" s="78"/>
    </row>
    <row r="39" spans="1:21">
      <c r="B39" s="72" t="s">
        <v>980</v>
      </c>
      <c r="C39" s="72" t="s">
        <v>981</v>
      </c>
      <c r="D39" s="72"/>
      <c r="E39" s="72"/>
      <c r="F39" s="72"/>
      <c r="G39" s="72"/>
      <c r="H39" s="72"/>
      <c r="I39" s="72"/>
      <c r="L39" s="14"/>
      <c r="M39" s="14"/>
      <c r="N39" s="14"/>
      <c r="O39" s="14"/>
      <c r="P39" s="14"/>
      <c r="Q39" s="1"/>
      <c r="R39" s="74" t="s">
        <v>119</v>
      </c>
      <c r="S39" s="79" t="s">
        <v>969</v>
      </c>
      <c r="T39" s="79" t="s">
        <v>982</v>
      </c>
      <c r="U39" s="78"/>
    </row>
    <row r="40" spans="1:21">
      <c r="B40" s="74" t="s">
        <v>983</v>
      </c>
      <c r="C40" s="74"/>
      <c r="D40" s="74"/>
      <c r="E40" s="74"/>
      <c r="F40" s="74"/>
      <c r="G40" s="74"/>
      <c r="H40" s="74"/>
      <c r="I40" s="74"/>
      <c r="L40" s="14"/>
      <c r="M40" s="14"/>
      <c r="N40" s="14"/>
      <c r="O40" s="14"/>
      <c r="P40" s="14"/>
      <c r="Q40" s="1"/>
      <c r="R40" s="74" t="s">
        <v>119</v>
      </c>
      <c r="S40" s="79" t="s">
        <v>984</v>
      </c>
      <c r="T40" s="79" t="s">
        <v>985</v>
      </c>
      <c r="U40" s="78"/>
    </row>
    <row r="41" spans="1:21" ht="56.25" customHeight="1" thickBot="1">
      <c r="A41" s="73"/>
      <c r="B41" s="33" t="s">
        <v>986</v>
      </c>
      <c r="C41" s="286" t="s">
        <v>987</v>
      </c>
      <c r="D41" s="286"/>
      <c r="E41" s="286"/>
      <c r="F41" s="286"/>
      <c r="G41" s="286"/>
      <c r="H41" s="286"/>
      <c r="I41" s="286"/>
      <c r="L41" s="14"/>
      <c r="M41" s="14"/>
      <c r="N41" s="14"/>
      <c r="O41" s="14"/>
      <c r="P41" s="14"/>
      <c r="Q41" s="1"/>
      <c r="R41" s="74" t="s">
        <v>119</v>
      </c>
      <c r="S41" s="79" t="s">
        <v>984</v>
      </c>
      <c r="T41" s="79" t="s">
        <v>988</v>
      </c>
      <c r="U41" s="78"/>
    </row>
    <row r="42" spans="1:21" ht="14.25">
      <c r="A42" s="14"/>
      <c r="B42" s="14"/>
      <c r="C42" s="153" t="s">
        <v>989</v>
      </c>
      <c r="D42" s="14"/>
      <c r="E42" s="14"/>
      <c r="F42" s="14"/>
      <c r="G42" s="14"/>
      <c r="H42" s="14"/>
      <c r="I42" s="14"/>
      <c r="L42" s="14"/>
      <c r="M42" s="14"/>
      <c r="N42" s="14"/>
      <c r="O42" s="14"/>
      <c r="P42" s="14"/>
      <c r="Q42" s="1"/>
      <c r="R42" s="74" t="s">
        <v>119</v>
      </c>
      <c r="S42" s="79" t="s">
        <v>990</v>
      </c>
      <c r="T42" s="79" t="s">
        <v>991</v>
      </c>
      <c r="U42" s="78"/>
    </row>
    <row r="43" spans="1:21" ht="14.25">
      <c r="A43" s="14"/>
      <c r="B43" s="14"/>
      <c r="C43" s="153" t="s">
        <v>989</v>
      </c>
      <c r="D43" s="14"/>
      <c r="E43" s="14"/>
      <c r="F43" s="14"/>
      <c r="G43" s="14"/>
      <c r="H43" s="14"/>
      <c r="I43" s="14"/>
      <c r="L43" s="14"/>
      <c r="M43" s="14"/>
      <c r="N43" s="14"/>
      <c r="O43" s="14"/>
      <c r="P43" s="14"/>
      <c r="Q43" s="1"/>
      <c r="R43" s="74" t="s">
        <v>119</v>
      </c>
      <c r="S43" s="79" t="s">
        <v>990</v>
      </c>
      <c r="T43" s="79" t="s">
        <v>992</v>
      </c>
      <c r="U43" s="78"/>
    </row>
    <row r="44" spans="1:21" ht="14.25">
      <c r="A44" s="14"/>
      <c r="B44" s="14"/>
      <c r="C44" s="152"/>
      <c r="D44" s="14"/>
      <c r="E44" s="14"/>
      <c r="F44" s="14"/>
      <c r="G44" s="14"/>
      <c r="H44" s="14"/>
      <c r="I44" s="14"/>
      <c r="L44" s="14"/>
      <c r="M44" s="14"/>
      <c r="N44" s="14"/>
      <c r="O44" s="14"/>
      <c r="P44" s="14"/>
      <c r="Q44" s="1"/>
      <c r="R44" s="74" t="s">
        <v>119</v>
      </c>
      <c r="S44" s="79" t="s">
        <v>993</v>
      </c>
      <c r="T44" s="79" t="s">
        <v>994</v>
      </c>
      <c r="U44" s="78"/>
    </row>
    <row r="45" spans="1:21">
      <c r="A45" s="14"/>
      <c r="B45" s="14"/>
      <c r="C45" s="14"/>
      <c r="D45" s="14"/>
      <c r="E45" s="14"/>
      <c r="F45" s="14"/>
      <c r="G45" s="14"/>
      <c r="H45" s="14"/>
      <c r="I45" s="14"/>
      <c r="L45" s="14"/>
      <c r="M45" s="14"/>
      <c r="N45" s="14"/>
      <c r="O45" s="14"/>
      <c r="P45" s="14"/>
      <c r="Q45" s="1"/>
      <c r="R45" s="74" t="s">
        <v>119</v>
      </c>
      <c r="S45" s="79" t="s">
        <v>995</v>
      </c>
      <c r="T45" s="79" t="s">
        <v>996</v>
      </c>
      <c r="U45" s="78"/>
    </row>
    <row r="46" spans="1:21">
      <c r="A46" s="14"/>
      <c r="B46" s="14"/>
      <c r="C46" s="14"/>
      <c r="D46" s="14"/>
      <c r="E46" s="14"/>
      <c r="F46" s="14"/>
      <c r="G46" s="14"/>
      <c r="H46" s="14"/>
      <c r="I46" s="14"/>
      <c r="L46" s="14"/>
      <c r="M46" s="14"/>
      <c r="N46" s="14"/>
      <c r="O46" s="14"/>
      <c r="P46" s="14"/>
      <c r="Q46" s="1"/>
      <c r="R46" s="74" t="s">
        <v>119</v>
      </c>
      <c r="S46" s="79" t="s">
        <v>995</v>
      </c>
      <c r="T46" s="79" t="s">
        <v>997</v>
      </c>
      <c r="U46" s="78"/>
    </row>
    <row r="47" spans="1:21">
      <c r="A47" s="14"/>
      <c r="B47" s="14"/>
      <c r="C47" s="14"/>
      <c r="D47" s="14"/>
      <c r="E47" s="14"/>
      <c r="F47" s="14"/>
      <c r="G47" s="14"/>
      <c r="H47" s="14"/>
      <c r="I47" s="14"/>
      <c r="L47" s="14"/>
      <c r="M47" s="14"/>
      <c r="N47" s="14"/>
      <c r="O47" s="14"/>
      <c r="P47" s="14"/>
      <c r="Q47" s="1"/>
      <c r="R47" s="74" t="s">
        <v>119</v>
      </c>
      <c r="S47" s="79" t="s">
        <v>998</v>
      </c>
      <c r="T47" s="80" t="s">
        <v>999</v>
      </c>
      <c r="U47" s="78"/>
    </row>
    <row r="48" spans="1:21">
      <c r="A48" s="14"/>
      <c r="B48" s="14"/>
      <c r="C48" s="14"/>
      <c r="D48" s="14"/>
      <c r="E48" s="14"/>
      <c r="F48" s="14"/>
      <c r="G48" s="14"/>
      <c r="H48" s="14"/>
      <c r="I48" s="14"/>
      <c r="L48" s="14"/>
      <c r="M48" s="14"/>
      <c r="N48" s="14"/>
      <c r="O48" s="14"/>
      <c r="P48" s="14"/>
      <c r="Q48" s="1"/>
      <c r="R48" s="74" t="s">
        <v>119</v>
      </c>
      <c r="S48" s="79" t="s">
        <v>998</v>
      </c>
      <c r="T48" s="79" t="s">
        <v>1000</v>
      </c>
      <c r="U48" s="78"/>
    </row>
    <row r="49" spans="1:21">
      <c r="A49" s="14"/>
      <c r="B49" s="14"/>
      <c r="C49" s="14"/>
      <c r="D49" s="14"/>
      <c r="E49" s="14"/>
      <c r="F49" s="14"/>
      <c r="G49" s="14"/>
      <c r="H49" s="14"/>
      <c r="I49" s="14"/>
      <c r="L49" s="14"/>
      <c r="M49" s="14"/>
      <c r="N49" s="14"/>
      <c r="O49" s="14"/>
      <c r="P49" s="14"/>
      <c r="Q49" s="1"/>
      <c r="R49" s="74" t="s">
        <v>119</v>
      </c>
      <c r="S49" s="79" t="s">
        <v>236</v>
      </c>
      <c r="T49" s="79" t="s">
        <v>1001</v>
      </c>
      <c r="U49" s="78"/>
    </row>
    <row r="50" spans="1:21">
      <c r="A50" s="14"/>
      <c r="B50" s="14"/>
      <c r="C50" s="14"/>
      <c r="D50" s="14"/>
      <c r="E50" s="14"/>
      <c r="F50" s="14"/>
      <c r="G50" s="14"/>
      <c r="H50" s="14"/>
      <c r="I50" s="14"/>
      <c r="L50" s="14"/>
      <c r="M50" s="14"/>
      <c r="N50" s="14"/>
      <c r="O50" s="14"/>
      <c r="P50" s="14"/>
      <c r="Q50" s="1"/>
      <c r="R50" s="74" t="s">
        <v>119</v>
      </c>
      <c r="S50" s="79" t="s">
        <v>236</v>
      </c>
      <c r="T50" s="79" t="s">
        <v>1002</v>
      </c>
      <c r="U50" s="78"/>
    </row>
    <row r="51" spans="1:21">
      <c r="A51" s="14"/>
      <c r="B51" s="14"/>
      <c r="C51" s="14"/>
      <c r="D51" s="14"/>
      <c r="E51" s="14"/>
      <c r="F51" s="14"/>
      <c r="G51" s="14"/>
      <c r="H51" s="14"/>
      <c r="I51" s="14"/>
      <c r="L51" s="14"/>
      <c r="M51" s="14"/>
      <c r="N51" s="14"/>
      <c r="O51" s="14"/>
      <c r="P51" s="14"/>
      <c r="Q51" s="1"/>
      <c r="R51" s="74" t="s">
        <v>119</v>
      </c>
      <c r="S51" s="79" t="s">
        <v>236</v>
      </c>
      <c r="T51" s="79" t="s">
        <v>1003</v>
      </c>
      <c r="U51" s="78"/>
    </row>
    <row r="52" spans="1:21">
      <c r="A52" s="14"/>
      <c r="B52" s="14"/>
      <c r="C52" s="14"/>
      <c r="D52" s="14"/>
      <c r="E52" s="14"/>
      <c r="F52" s="14"/>
      <c r="G52" s="14"/>
      <c r="H52" s="14"/>
      <c r="I52" s="14"/>
      <c r="L52" s="14"/>
      <c r="M52" s="14"/>
      <c r="N52" s="14"/>
      <c r="O52" s="14"/>
      <c r="P52" s="14"/>
      <c r="Q52" s="1"/>
      <c r="R52" s="74" t="s">
        <v>119</v>
      </c>
      <c r="S52" s="79" t="s">
        <v>1004</v>
      </c>
      <c r="T52" s="79" t="s">
        <v>1005</v>
      </c>
      <c r="U52" s="78"/>
    </row>
    <row r="53" spans="1:21">
      <c r="A53" s="14"/>
      <c r="B53" s="14"/>
      <c r="C53" s="14"/>
      <c r="D53" s="14"/>
      <c r="E53" s="14"/>
      <c r="F53" s="14"/>
      <c r="G53" s="14"/>
      <c r="H53" s="14"/>
      <c r="I53" s="14"/>
      <c r="L53" s="14"/>
      <c r="M53" s="14"/>
      <c r="N53" s="14"/>
      <c r="O53" s="14"/>
      <c r="P53" s="14"/>
      <c r="Q53" s="1"/>
      <c r="R53" s="74" t="s">
        <v>119</v>
      </c>
      <c r="S53" s="79" t="s">
        <v>1006</v>
      </c>
      <c r="T53" s="79" t="s">
        <v>1007</v>
      </c>
      <c r="U53" s="78"/>
    </row>
    <row r="54" spans="1:21">
      <c r="A54" s="14"/>
      <c r="B54" s="14"/>
      <c r="C54" s="14"/>
      <c r="D54" s="14"/>
      <c r="E54" s="14"/>
      <c r="F54" s="14"/>
      <c r="G54" s="14"/>
      <c r="H54" s="14"/>
      <c r="I54" s="14"/>
      <c r="L54" s="14"/>
      <c r="M54" s="14"/>
      <c r="N54" s="14"/>
      <c r="O54" s="14"/>
      <c r="P54" s="14"/>
      <c r="Q54" s="1"/>
      <c r="R54" s="74" t="s">
        <v>119</v>
      </c>
      <c r="S54" s="79" t="s">
        <v>1006</v>
      </c>
      <c r="T54" s="79" t="s">
        <v>1008</v>
      </c>
      <c r="U54" s="78"/>
    </row>
    <row r="55" spans="1:21">
      <c r="A55" s="14"/>
      <c r="B55" s="14"/>
      <c r="C55" s="14"/>
      <c r="D55" s="14"/>
      <c r="E55" s="14"/>
      <c r="F55" s="14"/>
      <c r="G55" s="14"/>
      <c r="H55" s="14"/>
      <c r="I55" s="14"/>
      <c r="L55" s="14"/>
      <c r="M55" s="14"/>
      <c r="N55" s="14"/>
      <c r="O55" s="14"/>
      <c r="P55" s="14"/>
      <c r="Q55" s="1"/>
      <c r="R55" s="74" t="s">
        <v>119</v>
      </c>
      <c r="S55" s="79" t="s">
        <v>1006</v>
      </c>
      <c r="T55" s="79" t="s">
        <v>1009</v>
      </c>
      <c r="U55" s="78"/>
    </row>
    <row r="56" spans="1:21">
      <c r="A56" s="14"/>
      <c r="B56" s="14"/>
      <c r="C56" s="14"/>
      <c r="D56" s="14"/>
      <c r="E56" s="14"/>
      <c r="F56" s="14"/>
      <c r="G56" s="14"/>
      <c r="H56" s="14"/>
      <c r="I56" s="14"/>
      <c r="L56" s="14"/>
      <c r="M56" s="14"/>
      <c r="N56" s="14"/>
      <c r="O56" s="14"/>
      <c r="P56" s="14"/>
      <c r="Q56" s="1"/>
      <c r="R56" s="74" t="s">
        <v>119</v>
      </c>
      <c r="S56" s="79" t="s">
        <v>1010</v>
      </c>
      <c r="T56" s="79" t="s">
        <v>1011</v>
      </c>
      <c r="U56" s="78"/>
    </row>
    <row r="57" spans="1:21">
      <c r="A57" s="14"/>
      <c r="B57" s="14"/>
      <c r="C57" s="14"/>
      <c r="D57" s="14"/>
      <c r="E57" s="14"/>
      <c r="F57" s="14"/>
      <c r="G57" s="14"/>
      <c r="H57" s="14"/>
      <c r="I57" s="14"/>
      <c r="L57" s="14"/>
      <c r="M57" s="14"/>
      <c r="N57" s="14"/>
      <c r="O57" s="14"/>
      <c r="P57" s="14"/>
      <c r="Q57" s="1"/>
      <c r="R57" s="74" t="s">
        <v>119</v>
      </c>
      <c r="S57" s="79" t="s">
        <v>1012</v>
      </c>
      <c r="T57" s="79" t="s">
        <v>1013</v>
      </c>
      <c r="U57" s="78"/>
    </row>
    <row r="58" spans="1:21" ht="14.25">
      <c r="A58" s="14"/>
      <c r="B58" s="14"/>
      <c r="C58" s="14"/>
      <c r="D58" s="14"/>
      <c r="E58" s="14"/>
      <c r="F58" s="14"/>
      <c r="G58" s="14"/>
      <c r="H58" s="14"/>
      <c r="I58" s="14"/>
      <c r="L58" s="14"/>
      <c r="M58" s="14"/>
      <c r="N58" s="14"/>
      <c r="O58" s="14"/>
      <c r="P58" s="14"/>
      <c r="Q58" s="1"/>
      <c r="R58" s="74" t="s">
        <v>119</v>
      </c>
      <c r="S58" s="79" t="s">
        <v>1012</v>
      </c>
      <c r="T58" s="80" t="s">
        <v>1014</v>
      </c>
      <c r="U58" s="78"/>
    </row>
    <row r="59" spans="1:21">
      <c r="A59" s="14"/>
      <c r="B59" s="14"/>
      <c r="C59" s="14"/>
      <c r="D59" s="14"/>
      <c r="E59" s="14"/>
      <c r="F59" s="14"/>
      <c r="G59" s="14"/>
      <c r="H59" s="14"/>
      <c r="I59" s="14"/>
      <c r="L59" s="14"/>
      <c r="M59" s="14"/>
      <c r="N59" s="14"/>
      <c r="O59" s="14"/>
      <c r="P59" s="14"/>
      <c r="Q59" s="1"/>
      <c r="R59" s="74"/>
      <c r="S59" s="74"/>
      <c r="T59" s="74"/>
    </row>
    <row r="60" spans="1:21">
      <c r="A60" s="14"/>
      <c r="B60" s="14"/>
      <c r="C60" s="14"/>
      <c r="D60" s="14"/>
      <c r="E60" s="14"/>
      <c r="F60" s="14"/>
      <c r="G60" s="14"/>
      <c r="H60" s="14"/>
      <c r="I60" s="14"/>
      <c r="L60" s="14"/>
      <c r="M60" s="14"/>
      <c r="N60" s="14"/>
      <c r="O60" s="14"/>
      <c r="P60" s="14"/>
      <c r="Q60" s="1"/>
      <c r="R60" s="74" t="s">
        <v>120</v>
      </c>
      <c r="S60" s="79" t="s">
        <v>1015</v>
      </c>
      <c r="T60" s="79" t="s">
        <v>1016</v>
      </c>
      <c r="U60" s="78"/>
    </row>
    <row r="61" spans="1:21">
      <c r="A61" s="14"/>
      <c r="B61" s="14"/>
      <c r="C61" s="14"/>
      <c r="D61" s="14"/>
      <c r="E61" s="14"/>
      <c r="F61" s="14"/>
      <c r="G61" s="14"/>
      <c r="H61" s="14"/>
      <c r="I61" s="14"/>
      <c r="L61" s="14"/>
      <c r="M61" s="14"/>
      <c r="N61" s="14"/>
      <c r="O61" s="14"/>
      <c r="P61" s="14"/>
      <c r="Q61" s="1"/>
      <c r="R61" s="74" t="s">
        <v>120</v>
      </c>
      <c r="S61" s="79" t="s">
        <v>1017</v>
      </c>
      <c r="T61" s="79" t="s">
        <v>1018</v>
      </c>
      <c r="U61" s="78"/>
    </row>
    <row r="62" spans="1:21">
      <c r="A62" s="14"/>
      <c r="B62" s="14"/>
      <c r="C62" s="14"/>
      <c r="D62" s="14"/>
      <c r="E62" s="14"/>
      <c r="F62" s="14"/>
      <c r="G62" s="14"/>
      <c r="H62" s="14"/>
      <c r="I62" s="14"/>
      <c r="L62" s="14"/>
      <c r="M62" s="14"/>
      <c r="N62" s="14"/>
      <c r="O62" s="14"/>
      <c r="P62" s="14"/>
      <c r="Q62" s="1"/>
      <c r="R62" s="74" t="s">
        <v>120</v>
      </c>
      <c r="S62" s="79" t="s">
        <v>1017</v>
      </c>
      <c r="T62" s="79" t="s">
        <v>1019</v>
      </c>
      <c r="U62" s="78"/>
    </row>
    <row r="63" spans="1:21">
      <c r="A63" s="14"/>
      <c r="B63" s="14"/>
      <c r="C63" s="14"/>
      <c r="D63" s="14"/>
      <c r="E63" s="14"/>
      <c r="F63" s="14"/>
      <c r="G63" s="14"/>
      <c r="H63" s="14"/>
      <c r="I63" s="14"/>
      <c r="L63" s="14"/>
      <c r="M63" s="14"/>
      <c r="N63" s="14"/>
      <c r="O63" s="14"/>
      <c r="P63" s="14"/>
      <c r="Q63" s="1"/>
      <c r="R63" s="74" t="s">
        <v>120</v>
      </c>
      <c r="S63" s="79" t="s">
        <v>1020</v>
      </c>
      <c r="T63" s="79" t="s">
        <v>1021</v>
      </c>
      <c r="U63" s="78"/>
    </row>
    <row r="64" spans="1:21">
      <c r="A64" s="14"/>
      <c r="B64" s="14"/>
      <c r="C64" s="14"/>
      <c r="D64" s="14"/>
      <c r="E64" s="14"/>
      <c r="F64" s="14"/>
      <c r="G64" s="14"/>
      <c r="H64" s="14"/>
      <c r="I64" s="14"/>
      <c r="L64" s="14"/>
      <c r="M64" s="14"/>
      <c r="N64" s="14"/>
      <c r="O64" s="14"/>
      <c r="P64" s="14"/>
      <c r="Q64" s="1"/>
      <c r="R64" s="74" t="s">
        <v>120</v>
      </c>
      <c r="S64" s="79" t="s">
        <v>336</v>
      </c>
      <c r="T64" s="79" t="s">
        <v>1022</v>
      </c>
      <c r="U64" s="78"/>
    </row>
    <row r="65" spans="1:21">
      <c r="A65" s="14"/>
      <c r="B65" s="14"/>
      <c r="C65" s="14"/>
      <c r="D65" s="14"/>
      <c r="E65" s="14"/>
      <c r="F65" s="14"/>
      <c r="G65" s="14"/>
      <c r="H65" s="14"/>
      <c r="I65" s="14"/>
      <c r="L65" s="14"/>
      <c r="M65" s="14"/>
      <c r="N65" s="14"/>
      <c r="O65" s="14"/>
      <c r="P65" s="14"/>
      <c r="Q65" s="1"/>
      <c r="R65" s="74" t="s">
        <v>120</v>
      </c>
      <c r="S65" s="79" t="s">
        <v>1023</v>
      </c>
      <c r="T65" s="79" t="s">
        <v>1024</v>
      </c>
      <c r="U65" s="78"/>
    </row>
    <row r="66" spans="1:21">
      <c r="A66" s="14"/>
      <c r="B66" s="14"/>
      <c r="C66" s="14"/>
      <c r="D66" s="14"/>
      <c r="E66" s="14"/>
      <c r="F66" s="14"/>
      <c r="G66" s="14"/>
      <c r="H66" s="14"/>
      <c r="I66" s="14"/>
      <c r="L66" s="14"/>
      <c r="M66" s="14"/>
      <c r="N66" s="14"/>
      <c r="O66" s="14"/>
      <c r="P66" s="14"/>
      <c r="Q66" s="1"/>
      <c r="R66" s="74" t="s">
        <v>120</v>
      </c>
      <c r="S66" s="79" t="s">
        <v>1025</v>
      </c>
      <c r="T66" s="79" t="s">
        <v>1026</v>
      </c>
      <c r="U66" s="78"/>
    </row>
    <row r="67" spans="1:21">
      <c r="A67" s="14"/>
      <c r="B67" s="14"/>
      <c r="C67" s="14"/>
      <c r="D67" s="14"/>
      <c r="E67" s="14"/>
      <c r="F67" s="14"/>
      <c r="G67" s="14"/>
      <c r="H67" s="14"/>
      <c r="I67" s="14"/>
      <c r="L67" s="14"/>
      <c r="M67" s="14"/>
      <c r="N67" s="14"/>
      <c r="O67" s="14"/>
      <c r="P67" s="14"/>
      <c r="Q67" s="1"/>
      <c r="R67" s="74" t="s">
        <v>120</v>
      </c>
      <c r="S67" s="79" t="s">
        <v>1027</v>
      </c>
      <c r="T67" s="79" t="s">
        <v>1028</v>
      </c>
      <c r="U67" s="78"/>
    </row>
    <row r="68" spans="1:21">
      <c r="A68" s="14"/>
      <c r="B68" s="14"/>
      <c r="C68" s="14"/>
      <c r="D68" s="14"/>
      <c r="E68" s="14"/>
      <c r="F68" s="14"/>
      <c r="G68" s="14"/>
      <c r="H68" s="14"/>
      <c r="I68" s="14"/>
      <c r="L68" s="14"/>
      <c r="M68" s="14"/>
      <c r="N68" s="14"/>
      <c r="O68" s="14"/>
      <c r="P68" s="14"/>
      <c r="Q68" s="1"/>
      <c r="R68" s="74" t="s">
        <v>120</v>
      </c>
      <c r="S68" s="79" t="s">
        <v>1029</v>
      </c>
      <c r="T68" s="79" t="s">
        <v>1030</v>
      </c>
      <c r="U68" s="78"/>
    </row>
    <row r="69" spans="1:21">
      <c r="A69" s="14"/>
      <c r="B69" s="14"/>
      <c r="C69" s="14"/>
      <c r="D69" s="14"/>
      <c r="E69" s="14"/>
      <c r="F69" s="14"/>
      <c r="G69" s="14"/>
      <c r="H69" s="14"/>
      <c r="I69" s="14"/>
      <c r="L69" s="14"/>
      <c r="M69" s="14"/>
      <c r="N69" s="14"/>
      <c r="O69" s="14"/>
      <c r="P69" s="14"/>
      <c r="Q69" s="1"/>
      <c r="R69" s="74" t="s">
        <v>120</v>
      </c>
      <c r="S69" s="79" t="s">
        <v>1031</v>
      </c>
      <c r="T69" s="79" t="s">
        <v>1032</v>
      </c>
      <c r="U69" s="78"/>
    </row>
    <row r="70" spans="1:21">
      <c r="A70" s="14"/>
      <c r="B70" s="14"/>
      <c r="C70" s="14"/>
      <c r="D70" s="14"/>
      <c r="E70" s="14"/>
      <c r="F70" s="14"/>
      <c r="G70" s="14"/>
      <c r="H70" s="14"/>
      <c r="I70" s="14"/>
      <c r="L70" s="14"/>
      <c r="M70" s="14"/>
      <c r="N70" s="14"/>
      <c r="O70" s="14"/>
      <c r="P70" s="14"/>
      <c r="Q70" s="1"/>
      <c r="R70" s="74" t="s">
        <v>120</v>
      </c>
      <c r="S70" s="79" t="s">
        <v>1033</v>
      </c>
      <c r="T70" s="79" t="s">
        <v>1034</v>
      </c>
      <c r="U70" s="78"/>
    </row>
    <row r="71" spans="1:21">
      <c r="A71" s="14"/>
      <c r="B71" s="14"/>
      <c r="C71" s="14"/>
      <c r="D71" s="14"/>
      <c r="E71" s="14"/>
      <c r="F71" s="14"/>
      <c r="G71" s="14"/>
      <c r="H71" s="14"/>
      <c r="I71" s="14"/>
      <c r="L71" s="14"/>
      <c r="M71" s="14"/>
      <c r="N71" s="14"/>
      <c r="O71" s="14"/>
      <c r="P71" s="14"/>
      <c r="Q71" s="1"/>
      <c r="R71" s="74" t="s">
        <v>121</v>
      </c>
      <c r="S71" s="79" t="s">
        <v>322</v>
      </c>
      <c r="T71" s="79" t="s">
        <v>1035</v>
      </c>
      <c r="U71" s="78"/>
    </row>
    <row r="72" spans="1:21">
      <c r="A72" s="14"/>
      <c r="B72" s="14"/>
      <c r="C72" s="14"/>
      <c r="D72" s="14"/>
      <c r="E72" s="14"/>
      <c r="F72" s="14"/>
      <c r="G72" s="14"/>
      <c r="H72" s="14"/>
      <c r="I72" s="14"/>
      <c r="L72" s="14"/>
      <c r="M72" s="14"/>
      <c r="N72" s="14"/>
      <c r="O72" s="14"/>
      <c r="P72" s="14"/>
      <c r="Q72" s="1"/>
      <c r="R72" s="74" t="s">
        <v>121</v>
      </c>
      <c r="S72" s="79" t="s">
        <v>1036</v>
      </c>
      <c r="T72" s="79" t="s">
        <v>1037</v>
      </c>
      <c r="U72" s="78"/>
    </row>
    <row r="73" spans="1:21">
      <c r="A73" s="14"/>
      <c r="B73" s="14"/>
      <c r="C73" s="14"/>
      <c r="D73" s="14"/>
      <c r="E73" s="14"/>
      <c r="F73" s="14"/>
      <c r="G73" s="14"/>
      <c r="H73" s="14"/>
      <c r="I73" s="14"/>
      <c r="L73" s="14"/>
      <c r="M73" s="14"/>
      <c r="N73" s="14"/>
      <c r="O73" s="14"/>
      <c r="P73" s="14"/>
      <c r="Q73" s="1"/>
      <c r="R73" s="74" t="s">
        <v>121</v>
      </c>
      <c r="S73" s="79" t="s">
        <v>1036</v>
      </c>
      <c r="T73" s="79" t="s">
        <v>1038</v>
      </c>
      <c r="U73" s="78"/>
    </row>
    <row r="74" spans="1:21">
      <c r="A74" s="14"/>
      <c r="B74" s="14"/>
      <c r="C74" s="14"/>
      <c r="D74" s="14"/>
      <c r="E74" s="14"/>
      <c r="F74" s="14"/>
      <c r="G74" s="14"/>
      <c r="H74" s="14"/>
      <c r="I74" s="14"/>
      <c r="L74" s="14"/>
      <c r="M74" s="14"/>
      <c r="N74" s="14"/>
      <c r="O74" s="14"/>
      <c r="P74" s="14"/>
      <c r="Q74" s="1"/>
      <c r="R74" s="74" t="s">
        <v>121</v>
      </c>
      <c r="S74" s="79" t="s">
        <v>1039</v>
      </c>
      <c r="T74" s="79" t="s">
        <v>1040</v>
      </c>
      <c r="U74" s="78"/>
    </row>
    <row r="75" spans="1:21">
      <c r="A75" s="14"/>
      <c r="B75" s="14"/>
      <c r="C75" s="14"/>
      <c r="D75" s="14"/>
      <c r="E75" s="14"/>
      <c r="F75" s="14"/>
      <c r="G75" s="14"/>
      <c r="H75" s="14"/>
      <c r="I75" s="14"/>
      <c r="L75" s="14"/>
      <c r="M75" s="14"/>
      <c r="N75" s="14"/>
      <c r="O75" s="14"/>
      <c r="P75" s="14"/>
      <c r="Q75" s="1"/>
      <c r="R75" s="74" t="s">
        <v>121</v>
      </c>
      <c r="S75" s="79" t="s">
        <v>1039</v>
      </c>
      <c r="T75" s="79" t="s">
        <v>1041</v>
      </c>
      <c r="U75" s="78"/>
    </row>
    <row r="76" spans="1:21">
      <c r="A76" s="14"/>
      <c r="B76" s="14"/>
      <c r="C76" s="14"/>
      <c r="D76" s="14"/>
      <c r="E76" s="14"/>
      <c r="F76" s="14"/>
      <c r="G76" s="14"/>
      <c r="H76" s="14"/>
      <c r="I76" s="14"/>
      <c r="L76" s="14"/>
      <c r="M76" s="14"/>
      <c r="N76" s="14"/>
      <c r="O76" s="14"/>
      <c r="P76" s="14"/>
      <c r="Q76" s="1"/>
      <c r="R76" s="74" t="s">
        <v>121</v>
      </c>
      <c r="S76" s="79" t="s">
        <v>303</v>
      </c>
      <c r="T76" s="79" t="s">
        <v>1042</v>
      </c>
      <c r="U76" s="78"/>
    </row>
    <row r="77" spans="1:21">
      <c r="A77" s="14"/>
      <c r="B77" s="14"/>
      <c r="C77" s="14"/>
      <c r="D77" s="14"/>
      <c r="E77" s="14"/>
      <c r="F77" s="14"/>
      <c r="G77" s="14"/>
      <c r="H77" s="14"/>
      <c r="I77" s="14"/>
      <c r="L77" s="14"/>
      <c r="M77" s="14"/>
      <c r="N77" s="14"/>
      <c r="O77" s="14"/>
      <c r="P77" s="14"/>
      <c r="Q77" s="1"/>
      <c r="R77" s="74" t="s">
        <v>121</v>
      </c>
      <c r="S77" s="79" t="s">
        <v>329</v>
      </c>
      <c r="T77" s="79" t="s">
        <v>1043</v>
      </c>
      <c r="U77" s="78"/>
    </row>
    <row r="78" spans="1:21">
      <c r="A78" s="14"/>
      <c r="B78" s="14"/>
      <c r="C78" s="14"/>
      <c r="D78" s="14"/>
      <c r="E78" s="14"/>
      <c r="F78" s="14"/>
      <c r="G78" s="14"/>
      <c r="H78" s="14"/>
      <c r="I78" s="14"/>
      <c r="L78" s="14"/>
      <c r="M78" s="14"/>
      <c r="N78" s="14"/>
      <c r="O78" s="14"/>
      <c r="P78" s="14"/>
      <c r="Q78" s="1"/>
      <c r="R78" s="74" t="s">
        <v>121</v>
      </c>
      <c r="S78" s="79" t="s">
        <v>329</v>
      </c>
      <c r="T78" s="79" t="s">
        <v>1044</v>
      </c>
      <c r="U78" s="78"/>
    </row>
    <row r="79" spans="1:21">
      <c r="A79" s="14"/>
      <c r="B79" s="14"/>
      <c r="C79" s="14"/>
      <c r="D79" s="14"/>
      <c r="E79" s="14"/>
      <c r="F79" s="14"/>
      <c r="G79" s="14"/>
      <c r="H79" s="14"/>
      <c r="I79" s="14"/>
      <c r="L79" s="14"/>
      <c r="M79" s="14"/>
      <c r="N79" s="14"/>
      <c r="O79" s="14"/>
      <c r="P79" s="14"/>
      <c r="Q79" s="1"/>
      <c r="R79" s="74" t="s">
        <v>121</v>
      </c>
      <c r="S79" s="79" t="s">
        <v>1045</v>
      </c>
      <c r="T79" s="79" t="s">
        <v>1046</v>
      </c>
      <c r="U79" s="78"/>
    </row>
    <row r="80" spans="1:21">
      <c r="A80" s="14"/>
      <c r="B80" s="14"/>
      <c r="C80" s="14"/>
      <c r="D80" s="14"/>
      <c r="E80" s="14"/>
      <c r="F80" s="14"/>
      <c r="G80" s="14"/>
      <c r="H80" s="14"/>
      <c r="I80" s="14"/>
      <c r="L80" s="14"/>
      <c r="M80" s="14"/>
      <c r="N80" s="14"/>
      <c r="O80" s="14"/>
      <c r="P80" s="14"/>
      <c r="Q80" s="1"/>
      <c r="R80" s="74" t="s">
        <v>121</v>
      </c>
      <c r="S80" s="79" t="s">
        <v>1045</v>
      </c>
      <c r="T80" s="79" t="s">
        <v>1047</v>
      </c>
      <c r="U80" s="78"/>
    </row>
    <row r="81" spans="1:21">
      <c r="A81" s="14"/>
      <c r="B81" s="14"/>
      <c r="C81" s="14"/>
      <c r="D81" s="14"/>
      <c r="E81" s="14"/>
      <c r="F81" s="14"/>
      <c r="G81" s="14"/>
      <c r="H81" s="14"/>
      <c r="I81" s="14"/>
      <c r="L81" s="14"/>
      <c r="M81" s="14"/>
      <c r="N81" s="14"/>
      <c r="O81" s="14"/>
      <c r="P81" s="14"/>
      <c r="Q81" s="1"/>
      <c r="R81" s="74" t="s">
        <v>121</v>
      </c>
      <c r="S81" s="79" t="s">
        <v>1048</v>
      </c>
      <c r="T81" s="79" t="s">
        <v>1049</v>
      </c>
      <c r="U81" s="78"/>
    </row>
    <row r="82" spans="1:21">
      <c r="A82" s="14"/>
      <c r="B82" s="14"/>
      <c r="C82" s="14"/>
      <c r="D82" s="14"/>
      <c r="E82" s="14"/>
      <c r="F82" s="14"/>
      <c r="G82" s="14"/>
      <c r="H82" s="14"/>
      <c r="I82" s="14"/>
      <c r="L82" s="14"/>
      <c r="M82" s="14"/>
      <c r="N82" s="14"/>
      <c r="O82" s="14"/>
      <c r="P82" s="14"/>
      <c r="Q82" s="1"/>
      <c r="R82" s="74" t="s">
        <v>121</v>
      </c>
      <c r="S82" s="79" t="s">
        <v>1048</v>
      </c>
      <c r="T82" s="79" t="s">
        <v>1050</v>
      </c>
      <c r="U82" s="78"/>
    </row>
    <row r="83" spans="1:21">
      <c r="A83" s="14"/>
      <c r="B83" s="14"/>
      <c r="C83" s="14"/>
      <c r="D83" s="14"/>
      <c r="E83" s="14"/>
      <c r="F83" s="14"/>
      <c r="G83" s="14"/>
      <c r="H83" s="14"/>
      <c r="I83" s="14"/>
      <c r="L83" s="14"/>
      <c r="M83" s="14"/>
      <c r="N83" s="14"/>
      <c r="O83" s="14"/>
      <c r="P83" s="14"/>
      <c r="Q83" s="1"/>
      <c r="R83" s="74" t="s">
        <v>121</v>
      </c>
      <c r="S83" s="79" t="s">
        <v>1051</v>
      </c>
      <c r="T83" s="79" t="s">
        <v>1052</v>
      </c>
      <c r="U83" s="78"/>
    </row>
    <row r="84" spans="1:21">
      <c r="A84" s="14"/>
      <c r="B84" s="14"/>
      <c r="C84" s="14"/>
      <c r="D84" s="14"/>
      <c r="E84" s="14"/>
      <c r="F84" s="14"/>
      <c r="G84" s="14"/>
      <c r="H84" s="14"/>
      <c r="I84" s="14"/>
      <c r="L84" s="14"/>
      <c r="M84" s="14"/>
      <c r="N84" s="14"/>
      <c r="O84" s="14"/>
      <c r="P84" s="14"/>
      <c r="Q84" s="1"/>
      <c r="R84" s="74" t="s">
        <v>121</v>
      </c>
      <c r="S84" s="79" t="s">
        <v>1053</v>
      </c>
      <c r="T84" s="79" t="s">
        <v>1054</v>
      </c>
      <c r="U84" s="78"/>
    </row>
    <row r="85" spans="1:21">
      <c r="A85" s="14"/>
      <c r="B85" s="14"/>
      <c r="C85" s="14"/>
      <c r="D85" s="14"/>
      <c r="E85" s="14"/>
      <c r="F85" s="14"/>
      <c r="G85" s="14"/>
      <c r="H85" s="14"/>
      <c r="I85" s="14"/>
      <c r="L85" s="14"/>
      <c r="M85" s="14"/>
      <c r="N85" s="14"/>
      <c r="O85" s="14"/>
      <c r="P85" s="14"/>
      <c r="Q85" s="1"/>
      <c r="R85" s="74" t="s">
        <v>122</v>
      </c>
      <c r="S85" s="79" t="s">
        <v>1055</v>
      </c>
      <c r="T85" s="79" t="s">
        <v>1056</v>
      </c>
      <c r="U85" s="78"/>
    </row>
    <row r="86" spans="1:21">
      <c r="A86" s="14"/>
      <c r="B86" s="14"/>
      <c r="C86" s="14"/>
      <c r="D86" s="14"/>
      <c r="E86" s="14"/>
      <c r="F86" s="14"/>
      <c r="G86" s="14"/>
      <c r="H86" s="14"/>
      <c r="I86" s="14"/>
      <c r="L86" s="14"/>
      <c r="M86" s="14"/>
      <c r="N86" s="14"/>
      <c r="O86" s="14"/>
      <c r="P86" s="14"/>
      <c r="Q86" s="1"/>
      <c r="R86" s="74" t="s">
        <v>122</v>
      </c>
      <c r="S86" s="79" t="s">
        <v>1057</v>
      </c>
      <c r="T86" s="79" t="s">
        <v>1058</v>
      </c>
      <c r="U86" s="78"/>
    </row>
    <row r="87" spans="1:21">
      <c r="A87" s="14"/>
      <c r="B87" s="14"/>
      <c r="C87" s="14"/>
      <c r="D87" s="14"/>
      <c r="E87" s="14"/>
      <c r="F87" s="14"/>
      <c r="G87" s="14"/>
      <c r="H87" s="14"/>
      <c r="I87" s="14"/>
      <c r="L87" s="14"/>
      <c r="M87" s="14"/>
      <c r="N87" s="14"/>
      <c r="O87" s="14"/>
      <c r="P87" s="14"/>
      <c r="Q87" s="1"/>
      <c r="R87" s="74" t="s">
        <v>122</v>
      </c>
      <c r="S87" s="79" t="s">
        <v>1059</v>
      </c>
      <c r="T87" s="79" t="s">
        <v>1060</v>
      </c>
      <c r="U87" s="78"/>
    </row>
    <row r="88" spans="1:21">
      <c r="A88" s="14"/>
      <c r="B88" s="14"/>
      <c r="C88" s="14"/>
      <c r="D88" s="14"/>
      <c r="E88" s="14"/>
      <c r="F88" s="14"/>
      <c r="G88" s="14"/>
      <c r="H88" s="14"/>
      <c r="I88" s="14"/>
      <c r="L88" s="14"/>
      <c r="M88" s="14"/>
      <c r="N88" s="14"/>
      <c r="O88" s="14"/>
      <c r="P88" s="14"/>
      <c r="Q88" s="1"/>
      <c r="R88" s="74" t="s">
        <v>122</v>
      </c>
      <c r="S88" s="79" t="s">
        <v>1059</v>
      </c>
      <c r="T88" s="79" t="s">
        <v>1061</v>
      </c>
      <c r="U88" s="78"/>
    </row>
    <row r="89" spans="1:21">
      <c r="A89" s="14"/>
      <c r="B89" s="14"/>
      <c r="C89" s="14"/>
      <c r="D89" s="14"/>
      <c r="E89" s="14"/>
      <c r="F89" s="14"/>
      <c r="G89" s="14"/>
      <c r="H89" s="14"/>
      <c r="I89" s="14"/>
      <c r="L89" s="14"/>
      <c r="M89" s="14"/>
      <c r="N89" s="14"/>
      <c r="O89" s="14"/>
      <c r="P89" s="14"/>
      <c r="Q89" s="1"/>
      <c r="R89" s="74" t="s">
        <v>122</v>
      </c>
      <c r="S89" s="79" t="s">
        <v>474</v>
      </c>
      <c r="T89" s="79" t="s">
        <v>1062</v>
      </c>
      <c r="U89" s="78"/>
    </row>
    <row r="90" spans="1:21">
      <c r="A90" s="14"/>
      <c r="B90" s="14"/>
      <c r="C90" s="14"/>
      <c r="D90" s="14"/>
      <c r="E90" s="14"/>
      <c r="F90" s="14"/>
      <c r="G90" s="14"/>
      <c r="H90" s="14"/>
      <c r="I90" s="14"/>
      <c r="L90" s="14"/>
      <c r="M90" s="14"/>
      <c r="N90" s="14"/>
      <c r="O90" s="14"/>
      <c r="P90" s="14"/>
      <c r="Q90" s="1"/>
      <c r="R90" s="74" t="s">
        <v>122</v>
      </c>
      <c r="S90" s="79" t="s">
        <v>474</v>
      </c>
      <c r="T90" s="79" t="s">
        <v>1063</v>
      </c>
      <c r="U90" s="78"/>
    </row>
    <row r="91" spans="1:21">
      <c r="A91" s="14"/>
      <c r="B91" s="14"/>
      <c r="C91" s="14"/>
      <c r="D91" s="14"/>
      <c r="E91" s="14"/>
      <c r="F91" s="14"/>
      <c r="G91" s="14"/>
      <c r="H91" s="14"/>
      <c r="I91" s="14"/>
      <c r="L91" s="14"/>
      <c r="M91" s="14"/>
      <c r="N91" s="14"/>
      <c r="O91" s="14"/>
      <c r="P91" s="14"/>
      <c r="Q91" s="1"/>
      <c r="R91" s="74" t="s">
        <v>122</v>
      </c>
      <c r="S91" s="79" t="s">
        <v>1064</v>
      </c>
      <c r="T91" s="79" t="s">
        <v>1065</v>
      </c>
      <c r="U91" s="78"/>
    </row>
    <row r="92" spans="1:21">
      <c r="A92" s="14"/>
      <c r="B92" s="14"/>
      <c r="C92" s="14"/>
      <c r="D92" s="14"/>
      <c r="E92" s="14"/>
      <c r="F92" s="14"/>
      <c r="G92" s="14"/>
      <c r="H92" s="14"/>
      <c r="I92" s="14"/>
      <c r="L92" s="14"/>
      <c r="M92" s="14"/>
      <c r="N92" s="14"/>
      <c r="O92" s="14"/>
      <c r="P92" s="14"/>
      <c r="Q92" s="1"/>
      <c r="R92" s="74" t="s">
        <v>122</v>
      </c>
      <c r="S92" s="79" t="s">
        <v>1064</v>
      </c>
      <c r="T92" s="79" t="s">
        <v>1066</v>
      </c>
      <c r="U92" s="78"/>
    </row>
    <row r="93" spans="1:21">
      <c r="A93" s="14"/>
      <c r="B93" s="14"/>
      <c r="C93" s="14"/>
      <c r="D93" s="14"/>
      <c r="E93" s="14"/>
      <c r="F93" s="14"/>
      <c r="G93" s="14"/>
      <c r="H93" s="14"/>
      <c r="I93" s="14"/>
      <c r="L93" s="14"/>
      <c r="M93" s="14"/>
      <c r="N93" s="14"/>
      <c r="O93" s="14"/>
      <c r="P93" s="14"/>
      <c r="Q93" s="1"/>
      <c r="R93" s="74" t="s">
        <v>122</v>
      </c>
      <c r="S93" s="79" t="s">
        <v>469</v>
      </c>
      <c r="T93" s="79" t="s">
        <v>1067</v>
      </c>
      <c r="U93" s="78"/>
    </row>
    <row r="94" spans="1:21">
      <c r="A94" s="14"/>
      <c r="B94" s="14"/>
      <c r="C94" s="14"/>
      <c r="D94" s="14"/>
      <c r="E94" s="14"/>
      <c r="F94" s="14"/>
      <c r="G94" s="14"/>
      <c r="H94" s="14"/>
      <c r="I94" s="14"/>
      <c r="L94" s="14"/>
      <c r="M94" s="14"/>
      <c r="N94" s="14"/>
      <c r="O94" s="14"/>
      <c r="P94" s="14"/>
      <c r="Q94" s="1"/>
      <c r="R94" s="74" t="s">
        <v>122</v>
      </c>
      <c r="S94" s="79" t="s">
        <v>1068</v>
      </c>
      <c r="T94" s="79" t="s">
        <v>1069</v>
      </c>
      <c r="U94" s="78"/>
    </row>
    <row r="95" spans="1:21">
      <c r="A95" s="14"/>
      <c r="B95" s="14"/>
      <c r="C95" s="14"/>
      <c r="D95" s="14"/>
      <c r="E95" s="14"/>
      <c r="F95" s="14"/>
      <c r="G95" s="14"/>
      <c r="H95" s="14"/>
      <c r="I95" s="14"/>
      <c r="L95" s="14"/>
      <c r="M95" s="14"/>
      <c r="N95" s="14"/>
      <c r="O95" s="14"/>
      <c r="P95" s="14"/>
      <c r="Q95" s="1"/>
      <c r="R95" s="74" t="s">
        <v>122</v>
      </c>
      <c r="S95" s="79" t="s">
        <v>1070</v>
      </c>
      <c r="T95" s="79" t="s">
        <v>1071</v>
      </c>
      <c r="U95" s="78"/>
    </row>
    <row r="96" spans="1:21">
      <c r="A96" s="14"/>
      <c r="B96" s="14"/>
      <c r="C96" s="14"/>
      <c r="D96" s="14"/>
      <c r="E96" s="14"/>
      <c r="F96" s="14"/>
      <c r="G96" s="14"/>
      <c r="H96" s="14"/>
      <c r="I96" s="14"/>
      <c r="L96" s="14"/>
      <c r="M96" s="14"/>
      <c r="N96" s="14"/>
      <c r="O96" s="14"/>
      <c r="P96" s="14"/>
      <c r="Q96" s="1"/>
      <c r="R96" s="74" t="s">
        <v>123</v>
      </c>
      <c r="S96" s="79" t="s">
        <v>201</v>
      </c>
      <c r="T96" s="79" t="s">
        <v>1072</v>
      </c>
      <c r="U96" s="78"/>
    </row>
    <row r="97" spans="1:21">
      <c r="A97" s="14"/>
      <c r="B97" s="14"/>
      <c r="C97" s="14"/>
      <c r="D97" s="14"/>
      <c r="E97" s="14"/>
      <c r="F97" s="14"/>
      <c r="G97" s="14"/>
      <c r="H97" s="14"/>
      <c r="I97" s="14"/>
      <c r="L97" s="14"/>
      <c r="M97" s="14"/>
      <c r="N97" s="14"/>
      <c r="O97" s="14"/>
      <c r="P97" s="14"/>
      <c r="Q97" s="1"/>
      <c r="R97" s="74" t="s">
        <v>123</v>
      </c>
      <c r="S97" s="79" t="s">
        <v>201</v>
      </c>
      <c r="T97" s="79" t="s">
        <v>1073</v>
      </c>
      <c r="U97" s="78"/>
    </row>
    <row r="98" spans="1:21">
      <c r="A98" s="14"/>
      <c r="B98" s="14"/>
      <c r="C98" s="14"/>
      <c r="D98" s="14"/>
      <c r="E98" s="14"/>
      <c r="F98" s="14"/>
      <c r="G98" s="14"/>
      <c r="H98" s="14"/>
      <c r="I98" s="14"/>
      <c r="L98" s="14"/>
      <c r="M98" s="14"/>
      <c r="N98" s="14"/>
      <c r="O98" s="14"/>
      <c r="P98" s="14"/>
      <c r="Q98" s="1"/>
      <c r="R98" s="74" t="s">
        <v>123</v>
      </c>
      <c r="S98" s="79" t="s">
        <v>175</v>
      </c>
      <c r="T98" s="79" t="s">
        <v>1074</v>
      </c>
      <c r="U98" s="78"/>
    </row>
    <row r="99" spans="1:21">
      <c r="A99" s="14"/>
      <c r="B99" s="14"/>
      <c r="C99" s="14"/>
      <c r="D99" s="14"/>
      <c r="E99" s="14"/>
      <c r="F99" s="14"/>
      <c r="G99" s="14"/>
      <c r="H99" s="14"/>
      <c r="I99" s="14"/>
      <c r="L99" s="14"/>
      <c r="M99" s="14"/>
      <c r="N99" s="14"/>
      <c r="O99" s="14"/>
      <c r="P99" s="14"/>
      <c r="Q99" s="1"/>
      <c r="R99" s="74" t="s">
        <v>123</v>
      </c>
      <c r="S99" s="79" t="s">
        <v>314</v>
      </c>
      <c r="T99" s="79" t="s">
        <v>1075</v>
      </c>
      <c r="U99" s="78"/>
    </row>
    <row r="100" spans="1:21">
      <c r="A100" s="14"/>
      <c r="B100" s="14"/>
      <c r="C100" s="14"/>
      <c r="D100" s="14"/>
      <c r="E100" s="14"/>
      <c r="F100" s="14"/>
      <c r="G100" s="14"/>
      <c r="H100" s="14"/>
      <c r="I100" s="14"/>
      <c r="L100" s="14"/>
      <c r="M100" s="14"/>
      <c r="N100" s="14"/>
      <c r="O100" s="14"/>
      <c r="P100" s="14"/>
      <c r="Q100" s="1"/>
      <c r="R100" s="74" t="s">
        <v>123</v>
      </c>
      <c r="S100" s="79" t="s">
        <v>1076</v>
      </c>
      <c r="T100" s="79" t="s">
        <v>1077</v>
      </c>
      <c r="U100" s="78"/>
    </row>
    <row r="101" spans="1:21">
      <c r="A101" s="14"/>
      <c r="B101" s="14"/>
      <c r="C101" s="14"/>
      <c r="D101" s="14"/>
      <c r="E101" s="14"/>
      <c r="F101" s="14"/>
      <c r="G101" s="14"/>
      <c r="H101" s="14"/>
      <c r="I101" s="14"/>
      <c r="L101" s="14"/>
      <c r="M101" s="14"/>
      <c r="N101" s="14"/>
      <c r="O101" s="14"/>
      <c r="P101" s="14"/>
      <c r="Q101" s="1"/>
      <c r="R101" s="74" t="s">
        <v>123</v>
      </c>
      <c r="S101" s="79" t="s">
        <v>1078</v>
      </c>
      <c r="T101" s="80" t="s">
        <v>1079</v>
      </c>
      <c r="U101" s="78"/>
    </row>
    <row r="102" spans="1:21">
      <c r="A102" s="14"/>
      <c r="B102" s="14"/>
      <c r="C102" s="14"/>
      <c r="D102" s="14"/>
      <c r="E102" s="14"/>
      <c r="F102" s="14"/>
      <c r="G102" s="14"/>
      <c r="H102" s="14"/>
      <c r="I102" s="14"/>
      <c r="L102" s="14"/>
      <c r="M102" s="14"/>
      <c r="N102" s="14"/>
      <c r="O102" s="14"/>
      <c r="P102" s="14"/>
      <c r="Q102" s="1"/>
      <c r="R102" s="74" t="s">
        <v>124</v>
      </c>
      <c r="S102" s="79" t="s">
        <v>1080</v>
      </c>
      <c r="T102" s="79" t="s">
        <v>1081</v>
      </c>
      <c r="U102" s="78"/>
    </row>
    <row r="103" spans="1:21">
      <c r="A103" s="14"/>
      <c r="B103" s="14"/>
      <c r="C103" s="14"/>
      <c r="D103" s="14"/>
      <c r="E103" s="14"/>
      <c r="F103" s="14"/>
      <c r="G103" s="14"/>
      <c r="H103" s="14"/>
      <c r="I103" s="14"/>
      <c r="L103" s="14"/>
      <c r="M103" s="14"/>
      <c r="N103" s="14"/>
      <c r="O103" s="14"/>
      <c r="P103" s="14"/>
      <c r="Q103" s="1"/>
      <c r="R103" s="74" t="s">
        <v>124</v>
      </c>
      <c r="S103" s="79" t="s">
        <v>1082</v>
      </c>
      <c r="T103" s="79" t="s">
        <v>1083</v>
      </c>
      <c r="U103" s="78"/>
    </row>
    <row r="104" spans="1:21">
      <c r="A104" s="14"/>
      <c r="B104" s="14"/>
      <c r="C104" s="14"/>
      <c r="D104" s="14"/>
      <c r="E104" s="14"/>
      <c r="F104" s="14"/>
      <c r="G104" s="14"/>
      <c r="H104" s="14"/>
      <c r="I104" s="14"/>
      <c r="L104" s="14"/>
      <c r="M104" s="14"/>
      <c r="N104" s="14"/>
      <c r="O104" s="14"/>
      <c r="P104" s="14"/>
      <c r="Q104" s="1"/>
      <c r="R104" s="74" t="s">
        <v>124</v>
      </c>
      <c r="S104" s="79" t="s">
        <v>1084</v>
      </c>
      <c r="T104" s="79" t="s">
        <v>1085</v>
      </c>
      <c r="U104" s="78"/>
    </row>
    <row r="105" spans="1:21">
      <c r="A105" s="14"/>
      <c r="B105" s="14"/>
      <c r="C105" s="14"/>
      <c r="D105" s="14"/>
      <c r="E105" s="14"/>
      <c r="F105" s="14"/>
      <c r="G105" s="14"/>
      <c r="H105" s="14"/>
      <c r="I105" s="14"/>
      <c r="L105" s="14"/>
      <c r="M105" s="14"/>
      <c r="N105" s="14"/>
      <c r="O105" s="14"/>
      <c r="P105" s="14"/>
      <c r="Q105" s="1"/>
      <c r="R105" s="74" t="s">
        <v>124</v>
      </c>
      <c r="S105" s="79" t="s">
        <v>1086</v>
      </c>
      <c r="T105" s="79" t="s">
        <v>1087</v>
      </c>
      <c r="U105" s="78"/>
    </row>
    <row r="106" spans="1:21">
      <c r="A106" s="14"/>
      <c r="B106" s="14"/>
      <c r="C106" s="14"/>
      <c r="D106" s="14"/>
      <c r="E106" s="14"/>
      <c r="F106" s="14"/>
      <c r="G106" s="14"/>
      <c r="H106" s="14"/>
      <c r="I106" s="14"/>
      <c r="L106" s="14"/>
      <c r="M106" s="14"/>
      <c r="N106" s="14"/>
      <c r="O106" s="14"/>
      <c r="P106" s="14"/>
      <c r="Q106" s="1"/>
      <c r="R106" s="74" t="s">
        <v>124</v>
      </c>
      <c r="S106" s="79" t="s">
        <v>1086</v>
      </c>
      <c r="T106" s="79" t="s">
        <v>1088</v>
      </c>
      <c r="U106" s="78"/>
    </row>
    <row r="107" spans="1:21">
      <c r="A107" s="14"/>
      <c r="B107" s="14"/>
      <c r="C107" s="14"/>
      <c r="D107" s="14"/>
      <c r="E107" s="14"/>
      <c r="F107" s="14"/>
      <c r="G107" s="14"/>
      <c r="H107" s="14"/>
      <c r="I107" s="14"/>
      <c r="L107" s="14"/>
      <c r="M107" s="14"/>
      <c r="N107" s="14"/>
      <c r="O107" s="14"/>
      <c r="P107" s="14"/>
      <c r="Q107" s="1"/>
      <c r="R107" s="74" t="s">
        <v>124</v>
      </c>
      <c r="S107" s="79" t="s">
        <v>271</v>
      </c>
      <c r="T107" s="81" t="s">
        <v>1089</v>
      </c>
      <c r="U107" s="78"/>
    </row>
    <row r="108" spans="1:21">
      <c r="A108" s="14"/>
      <c r="B108" s="14"/>
      <c r="C108" s="14"/>
      <c r="D108" s="14"/>
      <c r="E108" s="14"/>
      <c r="F108" s="14"/>
      <c r="G108" s="14"/>
      <c r="H108" s="14"/>
      <c r="I108" s="14"/>
      <c r="L108" s="14"/>
      <c r="M108" s="14"/>
      <c r="N108" s="14"/>
      <c r="O108" s="14"/>
      <c r="P108" s="14"/>
      <c r="Q108" s="1"/>
      <c r="R108" s="74" t="s">
        <v>124</v>
      </c>
      <c r="S108" s="79" t="s">
        <v>271</v>
      </c>
      <c r="T108" s="79" t="s">
        <v>1090</v>
      </c>
      <c r="U108" s="78"/>
    </row>
    <row r="109" spans="1:21">
      <c r="A109" s="14"/>
      <c r="B109" s="14"/>
      <c r="C109" s="14"/>
      <c r="D109" s="14"/>
      <c r="E109" s="14"/>
      <c r="F109" s="14"/>
      <c r="G109" s="14"/>
      <c r="H109" s="14"/>
      <c r="I109" s="14"/>
      <c r="L109" s="14"/>
      <c r="M109" s="14"/>
      <c r="N109" s="14"/>
      <c r="O109" s="14"/>
      <c r="P109" s="14"/>
      <c r="Q109" s="1"/>
      <c r="R109" s="74" t="s">
        <v>124</v>
      </c>
      <c r="S109" s="79" t="s">
        <v>1091</v>
      </c>
      <c r="T109" s="79" t="s">
        <v>1092</v>
      </c>
      <c r="U109" s="78"/>
    </row>
    <row r="110" spans="1:21">
      <c r="A110" s="14"/>
      <c r="B110" s="14"/>
      <c r="C110" s="14"/>
      <c r="D110" s="14"/>
      <c r="E110" s="14"/>
      <c r="F110" s="14"/>
      <c r="G110" s="14"/>
      <c r="H110" s="14"/>
      <c r="I110" s="14"/>
      <c r="L110" s="14"/>
      <c r="M110" s="14"/>
      <c r="N110" s="14"/>
      <c r="O110" s="14"/>
      <c r="P110" s="14"/>
      <c r="Q110" s="1"/>
      <c r="R110" s="74" t="s">
        <v>124</v>
      </c>
      <c r="S110" s="79" t="s">
        <v>1093</v>
      </c>
      <c r="T110" s="79" t="s">
        <v>1094</v>
      </c>
      <c r="U110" s="78"/>
    </row>
    <row r="111" spans="1:21">
      <c r="A111" s="14"/>
      <c r="B111" s="14"/>
      <c r="C111" s="14"/>
      <c r="D111" s="14"/>
      <c r="E111" s="14"/>
      <c r="F111" s="14"/>
      <c r="G111" s="14"/>
      <c r="H111" s="14"/>
      <c r="I111" s="14"/>
      <c r="L111" s="14"/>
      <c r="M111" s="14"/>
      <c r="N111" s="14"/>
      <c r="O111" s="14"/>
      <c r="P111" s="14"/>
      <c r="Q111" s="1"/>
      <c r="R111" s="74" t="s">
        <v>124</v>
      </c>
      <c r="S111" s="79" t="s">
        <v>1095</v>
      </c>
      <c r="T111" s="79" t="s">
        <v>1096</v>
      </c>
      <c r="U111" s="78"/>
    </row>
    <row r="112" spans="1:21">
      <c r="A112" s="14"/>
      <c r="B112" s="14"/>
      <c r="C112" s="14"/>
      <c r="D112" s="14"/>
      <c r="E112" s="14"/>
      <c r="F112" s="14"/>
      <c r="G112" s="14"/>
      <c r="H112" s="14"/>
      <c r="I112" s="14"/>
      <c r="L112" s="14"/>
      <c r="M112" s="14"/>
      <c r="N112" s="14"/>
      <c r="O112" s="14"/>
      <c r="P112" s="14"/>
      <c r="Q112" s="1"/>
      <c r="R112" s="74" t="s">
        <v>124</v>
      </c>
      <c r="S112" s="79" t="s">
        <v>1095</v>
      </c>
      <c r="T112" s="79" t="s">
        <v>1097</v>
      </c>
      <c r="U112" s="78"/>
    </row>
    <row r="113" spans="1:21">
      <c r="A113" s="14"/>
      <c r="B113" s="14"/>
      <c r="C113" s="14"/>
      <c r="D113" s="14"/>
      <c r="E113" s="14"/>
      <c r="F113" s="14"/>
      <c r="G113" s="14"/>
      <c r="H113" s="14"/>
      <c r="I113" s="14"/>
      <c r="L113" s="14"/>
      <c r="M113" s="14"/>
      <c r="N113" s="14"/>
      <c r="O113" s="14"/>
      <c r="P113" s="14"/>
      <c r="Q113" s="1"/>
      <c r="R113" s="74" t="s">
        <v>124</v>
      </c>
      <c r="S113" s="79" t="s">
        <v>450</v>
      </c>
      <c r="T113" s="79" t="s">
        <v>1098</v>
      </c>
      <c r="U113" s="78"/>
    </row>
    <row r="114" spans="1:21">
      <c r="A114" s="14"/>
      <c r="B114" s="14"/>
      <c r="C114" s="14"/>
      <c r="D114" s="14"/>
      <c r="E114" s="14"/>
      <c r="F114" s="14"/>
      <c r="G114" s="14"/>
      <c r="H114" s="14"/>
      <c r="I114" s="14"/>
      <c r="L114" s="14"/>
      <c r="M114" s="14"/>
      <c r="N114" s="14"/>
      <c r="O114" s="14"/>
      <c r="P114" s="14"/>
      <c r="Q114" s="1"/>
      <c r="R114" s="74" t="s">
        <v>124</v>
      </c>
      <c r="S114" s="79" t="s">
        <v>450</v>
      </c>
      <c r="T114" s="79" t="s">
        <v>1099</v>
      </c>
      <c r="U114" s="78"/>
    </row>
    <row r="115" spans="1:21">
      <c r="A115" s="14"/>
      <c r="B115" s="14"/>
      <c r="C115" s="14"/>
      <c r="D115" s="14"/>
      <c r="E115" s="14"/>
      <c r="F115" s="14"/>
      <c r="G115" s="14"/>
      <c r="H115" s="14"/>
      <c r="I115" s="14"/>
      <c r="L115" s="14"/>
      <c r="M115" s="14"/>
      <c r="N115" s="14"/>
      <c r="O115" s="14"/>
      <c r="P115" s="14"/>
      <c r="Q115" s="1"/>
      <c r="R115" s="74" t="s">
        <v>124</v>
      </c>
      <c r="S115" s="79" t="s">
        <v>1100</v>
      </c>
      <c r="T115" s="79" t="s">
        <v>1101</v>
      </c>
      <c r="U115" s="78"/>
    </row>
    <row r="116" spans="1:21">
      <c r="A116" s="14"/>
      <c r="B116" s="14"/>
      <c r="C116" s="14"/>
      <c r="D116" s="14"/>
      <c r="E116" s="14"/>
      <c r="F116" s="14"/>
      <c r="G116" s="14"/>
      <c r="H116" s="14"/>
      <c r="I116" s="14"/>
      <c r="L116" s="14"/>
      <c r="M116" s="14"/>
      <c r="N116" s="14"/>
      <c r="O116" s="14"/>
      <c r="P116" s="14"/>
      <c r="Q116" s="1"/>
      <c r="R116" s="74" t="s">
        <v>124</v>
      </c>
      <c r="S116" s="79" t="s">
        <v>1100</v>
      </c>
      <c r="T116" s="79" t="s">
        <v>1102</v>
      </c>
      <c r="U116" s="78"/>
    </row>
    <row r="117" spans="1:21">
      <c r="A117" s="14"/>
      <c r="B117" s="14"/>
      <c r="C117" s="14"/>
      <c r="D117" s="14"/>
      <c r="E117" s="14"/>
      <c r="F117" s="14"/>
      <c r="G117" s="14"/>
      <c r="H117" s="14"/>
      <c r="I117" s="14"/>
      <c r="L117" s="14"/>
      <c r="M117" s="14"/>
      <c r="N117" s="14"/>
      <c r="O117" s="14"/>
      <c r="P117" s="14"/>
      <c r="Q117" s="1"/>
      <c r="R117" s="74" t="s">
        <v>124</v>
      </c>
      <c r="S117" s="79" t="s">
        <v>1103</v>
      </c>
      <c r="T117" s="79" t="s">
        <v>1104</v>
      </c>
      <c r="U117" s="78"/>
    </row>
    <row r="118" spans="1:21">
      <c r="A118" s="14"/>
      <c r="B118" s="14"/>
      <c r="C118" s="14"/>
      <c r="D118" s="14"/>
      <c r="E118" s="14"/>
      <c r="F118" s="14"/>
      <c r="G118" s="14"/>
      <c r="H118" s="14"/>
      <c r="I118" s="14"/>
      <c r="L118" s="14"/>
      <c r="M118" s="14"/>
      <c r="N118" s="14"/>
      <c r="O118" s="14"/>
      <c r="P118" s="14"/>
      <c r="Q118" s="1"/>
      <c r="R118" s="74" t="s">
        <v>124</v>
      </c>
      <c r="S118" s="79" t="s">
        <v>1105</v>
      </c>
      <c r="T118" s="79" t="s">
        <v>1106</v>
      </c>
      <c r="U118" s="78"/>
    </row>
    <row r="119" spans="1:21">
      <c r="A119" s="14"/>
      <c r="B119" s="14"/>
      <c r="C119" s="14"/>
      <c r="D119" s="14"/>
      <c r="E119" s="14"/>
      <c r="F119" s="14"/>
      <c r="G119" s="14"/>
      <c r="H119" s="14"/>
      <c r="I119" s="14"/>
      <c r="L119" s="14"/>
      <c r="M119" s="14"/>
      <c r="N119" s="14"/>
      <c r="O119" s="14"/>
      <c r="P119" s="14"/>
      <c r="Q119" s="1"/>
      <c r="R119" s="74" t="s">
        <v>125</v>
      </c>
      <c r="S119" s="79" t="s">
        <v>1107</v>
      </c>
      <c r="T119" s="79" t="s">
        <v>1108</v>
      </c>
      <c r="U119" s="78"/>
    </row>
    <row r="120" spans="1:21">
      <c r="A120" s="14"/>
      <c r="B120" s="14"/>
      <c r="C120" s="14"/>
      <c r="D120" s="14"/>
      <c r="E120" s="14"/>
      <c r="F120" s="14"/>
      <c r="G120" s="14"/>
      <c r="H120" s="14"/>
      <c r="I120" s="14"/>
      <c r="L120" s="14"/>
      <c r="M120" s="14"/>
      <c r="N120" s="14"/>
      <c r="O120" s="14"/>
      <c r="P120" s="14"/>
      <c r="Q120" s="1"/>
      <c r="R120" s="74" t="s">
        <v>125</v>
      </c>
      <c r="S120" s="79" t="s">
        <v>1107</v>
      </c>
      <c r="T120" s="79" t="s">
        <v>1109</v>
      </c>
      <c r="U120" s="78"/>
    </row>
    <row r="121" spans="1:21">
      <c r="A121" s="14"/>
      <c r="B121" s="14"/>
      <c r="C121" s="14"/>
      <c r="D121" s="14"/>
      <c r="E121" s="14"/>
      <c r="F121" s="14"/>
      <c r="G121" s="14"/>
      <c r="H121" s="14"/>
      <c r="I121" s="14"/>
      <c r="L121" s="14"/>
      <c r="M121" s="14"/>
      <c r="N121" s="14"/>
      <c r="O121" s="14"/>
      <c r="P121" s="14"/>
      <c r="Q121" s="1"/>
      <c r="R121" s="74" t="s">
        <v>125</v>
      </c>
      <c r="S121" s="79" t="s">
        <v>1110</v>
      </c>
      <c r="T121" s="79" t="s">
        <v>1111</v>
      </c>
      <c r="U121" s="78"/>
    </row>
    <row r="122" spans="1:21">
      <c r="A122" s="14"/>
      <c r="B122" s="14"/>
      <c r="C122" s="14"/>
      <c r="D122" s="14"/>
      <c r="E122" s="14"/>
      <c r="F122" s="14"/>
      <c r="G122" s="14"/>
      <c r="H122" s="14"/>
      <c r="I122" s="14"/>
      <c r="L122" s="14"/>
      <c r="M122" s="14"/>
      <c r="N122" s="14"/>
      <c r="O122" s="14"/>
      <c r="P122" s="14"/>
      <c r="Q122" s="1"/>
      <c r="R122" s="74" t="s">
        <v>125</v>
      </c>
      <c r="S122" s="79" t="s">
        <v>1110</v>
      </c>
      <c r="T122" s="79" t="s">
        <v>1112</v>
      </c>
      <c r="U122" s="78"/>
    </row>
    <row r="123" spans="1:21">
      <c r="A123" s="14"/>
      <c r="B123" s="14"/>
      <c r="C123" s="14"/>
      <c r="D123" s="14"/>
      <c r="E123" s="14"/>
      <c r="F123" s="14"/>
      <c r="G123" s="14"/>
      <c r="H123" s="14"/>
      <c r="I123" s="14"/>
      <c r="L123" s="14"/>
      <c r="M123" s="14"/>
      <c r="N123" s="14"/>
      <c r="O123" s="14"/>
      <c r="P123" s="14"/>
      <c r="Q123" s="1"/>
      <c r="R123" s="74" t="s">
        <v>125</v>
      </c>
      <c r="S123" s="79" t="s">
        <v>1113</v>
      </c>
      <c r="T123" s="79" t="s">
        <v>1114</v>
      </c>
      <c r="U123" s="78"/>
    </row>
    <row r="124" spans="1:21">
      <c r="A124" s="14"/>
      <c r="B124" s="14"/>
      <c r="C124" s="14"/>
      <c r="D124" s="14"/>
      <c r="E124" s="14"/>
      <c r="F124" s="14"/>
      <c r="G124" s="14"/>
      <c r="H124" s="14"/>
      <c r="I124" s="14"/>
      <c r="L124" s="14"/>
      <c r="M124" s="14"/>
      <c r="N124" s="14"/>
      <c r="O124" s="14"/>
      <c r="P124" s="14"/>
      <c r="Q124" s="1"/>
      <c r="R124" s="74" t="s">
        <v>125</v>
      </c>
      <c r="S124" s="79" t="s">
        <v>1113</v>
      </c>
      <c r="T124" s="79" t="s">
        <v>1115</v>
      </c>
      <c r="U124" s="78"/>
    </row>
    <row r="125" spans="1:21" ht="14.25">
      <c r="A125" s="14"/>
      <c r="B125" s="14"/>
      <c r="C125" s="14"/>
      <c r="D125" s="14"/>
      <c r="E125" s="14"/>
      <c r="F125" s="14"/>
      <c r="G125" s="14"/>
      <c r="H125" s="14"/>
      <c r="I125" s="14"/>
      <c r="L125" s="14"/>
      <c r="M125" s="14"/>
      <c r="N125" s="14"/>
      <c r="O125" s="14"/>
      <c r="P125" s="14"/>
      <c r="Q125" s="1"/>
      <c r="R125" s="74" t="s">
        <v>125</v>
      </c>
      <c r="S125" s="79" t="s">
        <v>1116</v>
      </c>
      <c r="T125" s="79" t="s">
        <v>1117</v>
      </c>
      <c r="U125" s="78"/>
    </row>
    <row r="126" spans="1:21">
      <c r="A126" s="14"/>
      <c r="B126" s="14"/>
      <c r="C126" s="14"/>
      <c r="D126" s="14"/>
      <c r="E126" s="14"/>
      <c r="F126" s="14"/>
      <c r="G126" s="14"/>
      <c r="H126" s="14"/>
      <c r="I126" s="14"/>
      <c r="L126" s="14"/>
      <c r="M126" s="14"/>
      <c r="N126" s="14"/>
      <c r="O126" s="14"/>
      <c r="P126" s="14"/>
      <c r="Q126" s="1"/>
      <c r="R126" s="74" t="s">
        <v>125</v>
      </c>
      <c r="S126" s="79" t="s">
        <v>1118</v>
      </c>
      <c r="T126" s="79" t="s">
        <v>1119</v>
      </c>
      <c r="U126" s="78"/>
    </row>
    <row r="127" spans="1:21">
      <c r="A127" s="14"/>
      <c r="B127" s="14"/>
      <c r="C127" s="14"/>
      <c r="D127" s="14"/>
      <c r="E127" s="14"/>
      <c r="F127" s="14"/>
      <c r="G127" s="14"/>
      <c r="H127" s="14"/>
      <c r="I127" s="14"/>
      <c r="L127" s="14"/>
      <c r="M127" s="14"/>
      <c r="N127" s="14"/>
      <c r="O127" s="14"/>
      <c r="P127" s="14"/>
      <c r="Q127" s="1"/>
      <c r="R127" s="74" t="s">
        <v>125</v>
      </c>
      <c r="S127" s="79" t="s">
        <v>1118</v>
      </c>
      <c r="T127" s="79" t="s">
        <v>1120</v>
      </c>
      <c r="U127" s="78"/>
    </row>
    <row r="128" spans="1:21">
      <c r="A128" s="14"/>
      <c r="B128" s="14"/>
      <c r="C128" s="14"/>
      <c r="D128" s="14"/>
      <c r="E128" s="14"/>
      <c r="F128" s="14"/>
      <c r="G128" s="14"/>
      <c r="H128" s="14"/>
      <c r="I128" s="14"/>
      <c r="L128" s="14"/>
      <c r="M128" s="14"/>
      <c r="N128" s="14"/>
      <c r="O128" s="14"/>
      <c r="P128" s="14"/>
      <c r="Q128" s="1"/>
      <c r="R128" s="74" t="s">
        <v>125</v>
      </c>
      <c r="S128" s="79" t="s">
        <v>1121</v>
      </c>
      <c r="T128" s="79" t="s">
        <v>1122</v>
      </c>
      <c r="U128" s="78"/>
    </row>
    <row r="129" spans="1:21">
      <c r="A129" s="14"/>
      <c r="B129" s="14"/>
      <c r="C129" s="14"/>
      <c r="D129" s="14"/>
      <c r="E129" s="14"/>
      <c r="F129" s="14"/>
      <c r="G129" s="14"/>
      <c r="H129" s="14"/>
      <c r="I129" s="14"/>
      <c r="L129" s="14"/>
      <c r="M129" s="14"/>
      <c r="N129" s="14"/>
      <c r="O129" s="14"/>
      <c r="P129" s="14"/>
      <c r="Q129" s="1"/>
      <c r="R129" s="74" t="s">
        <v>125</v>
      </c>
      <c r="S129" s="79" t="s">
        <v>1123</v>
      </c>
      <c r="T129" s="79" t="s">
        <v>1124</v>
      </c>
      <c r="U129" s="78"/>
    </row>
    <row r="130" spans="1:21">
      <c r="A130" s="14"/>
      <c r="B130" s="14"/>
      <c r="C130" s="14"/>
      <c r="D130" s="14"/>
      <c r="E130" s="14"/>
      <c r="F130" s="14"/>
      <c r="G130" s="14"/>
      <c r="H130" s="14"/>
      <c r="I130" s="14"/>
      <c r="L130" s="14"/>
      <c r="M130" s="14"/>
      <c r="N130" s="14"/>
      <c r="O130" s="14"/>
      <c r="P130" s="14"/>
      <c r="Q130" s="1"/>
      <c r="R130" s="74" t="s">
        <v>125</v>
      </c>
      <c r="S130" s="79" t="s">
        <v>1125</v>
      </c>
      <c r="T130" s="79" t="s">
        <v>1126</v>
      </c>
      <c r="U130" s="78"/>
    </row>
    <row r="131" spans="1:21">
      <c r="A131" s="14"/>
      <c r="B131" s="14"/>
      <c r="C131" s="14"/>
      <c r="D131" s="14"/>
      <c r="E131" s="14"/>
      <c r="F131" s="14"/>
      <c r="G131" s="14"/>
      <c r="H131" s="14"/>
      <c r="I131" s="14"/>
      <c r="L131" s="14"/>
      <c r="M131" s="14"/>
      <c r="N131" s="14"/>
      <c r="O131" s="14"/>
      <c r="P131" s="14"/>
      <c r="Q131" s="1"/>
      <c r="R131" s="74" t="s">
        <v>126</v>
      </c>
      <c r="S131" s="79" t="s">
        <v>1127</v>
      </c>
      <c r="T131" s="79" t="s">
        <v>1128</v>
      </c>
      <c r="U131" s="78"/>
    </row>
    <row r="132" spans="1:21">
      <c r="A132" s="14"/>
      <c r="B132" s="14"/>
      <c r="C132" s="14"/>
      <c r="D132" s="14"/>
      <c r="E132" s="14"/>
      <c r="F132" s="14"/>
      <c r="G132" s="14"/>
      <c r="H132" s="14"/>
      <c r="I132" s="14"/>
      <c r="L132" s="14"/>
      <c r="M132" s="14"/>
      <c r="N132" s="14"/>
      <c r="O132" s="14"/>
      <c r="P132" s="14"/>
      <c r="Q132" s="1"/>
      <c r="R132" s="74" t="s">
        <v>126</v>
      </c>
      <c r="S132" s="79" t="s">
        <v>1129</v>
      </c>
      <c r="T132" s="79" t="s">
        <v>1130</v>
      </c>
      <c r="U132" s="78"/>
    </row>
    <row r="133" spans="1:21">
      <c r="A133" s="14"/>
      <c r="B133" s="14"/>
      <c r="C133" s="14"/>
      <c r="D133" s="14"/>
      <c r="E133" s="14"/>
      <c r="F133" s="14"/>
      <c r="G133" s="14"/>
      <c r="H133" s="14"/>
      <c r="I133" s="14"/>
      <c r="L133" s="14"/>
      <c r="M133" s="14"/>
      <c r="N133" s="14"/>
      <c r="O133" s="14"/>
      <c r="P133" s="14"/>
      <c r="Q133" s="1"/>
      <c r="R133" s="74" t="s">
        <v>126</v>
      </c>
      <c r="S133" s="79" t="s">
        <v>1131</v>
      </c>
      <c r="T133" s="79" t="s">
        <v>1132</v>
      </c>
      <c r="U133" s="78"/>
    </row>
    <row r="134" spans="1:21">
      <c r="A134" s="14"/>
      <c r="B134" s="14"/>
      <c r="C134" s="14"/>
      <c r="D134" s="14"/>
      <c r="E134" s="14"/>
      <c r="F134" s="14"/>
      <c r="G134" s="14"/>
      <c r="H134" s="14"/>
      <c r="I134" s="14"/>
      <c r="L134" s="14"/>
      <c r="M134" s="14"/>
      <c r="N134" s="14"/>
      <c r="O134" s="14"/>
      <c r="P134" s="14"/>
      <c r="Q134" s="1"/>
      <c r="R134" s="74" t="s">
        <v>126</v>
      </c>
      <c r="S134" s="79" t="s">
        <v>1133</v>
      </c>
      <c r="T134" s="79" t="s">
        <v>1134</v>
      </c>
      <c r="U134" s="78"/>
    </row>
    <row r="135" spans="1:21">
      <c r="A135" s="14"/>
      <c r="B135" s="14"/>
      <c r="C135" s="14"/>
      <c r="D135" s="14"/>
      <c r="E135" s="14"/>
      <c r="F135" s="14"/>
      <c r="G135" s="14"/>
      <c r="H135" s="14"/>
      <c r="I135" s="14"/>
      <c r="L135" s="14"/>
      <c r="M135" s="14"/>
      <c r="N135" s="14"/>
      <c r="O135" s="14"/>
      <c r="P135" s="14"/>
      <c r="Q135" s="1"/>
      <c r="R135" s="74" t="s">
        <v>126</v>
      </c>
      <c r="S135" s="79" t="s">
        <v>1135</v>
      </c>
      <c r="T135" s="79" t="s">
        <v>1136</v>
      </c>
      <c r="U135" s="78"/>
    </row>
    <row r="136" spans="1:21">
      <c r="A136" s="14"/>
      <c r="B136" s="14"/>
      <c r="C136" s="14"/>
      <c r="D136" s="14"/>
      <c r="E136" s="14"/>
      <c r="F136" s="14"/>
      <c r="G136" s="14"/>
      <c r="H136" s="14"/>
      <c r="I136" s="14"/>
      <c r="L136" s="14"/>
      <c r="M136" s="14"/>
      <c r="N136" s="14"/>
      <c r="O136" s="14"/>
      <c r="P136" s="14"/>
      <c r="Q136" s="1"/>
      <c r="R136" s="74" t="s">
        <v>126</v>
      </c>
      <c r="S136" s="79" t="s">
        <v>1137</v>
      </c>
      <c r="T136" s="79" t="s">
        <v>1138</v>
      </c>
      <c r="U136" s="78"/>
    </row>
    <row r="137" spans="1:21">
      <c r="A137" s="14"/>
      <c r="B137" s="14"/>
      <c r="C137" s="14"/>
      <c r="D137" s="14"/>
      <c r="E137" s="14"/>
      <c r="F137" s="14"/>
      <c r="G137" s="14"/>
      <c r="H137" s="14"/>
      <c r="I137" s="14"/>
      <c r="L137" s="14"/>
      <c r="M137" s="14"/>
      <c r="N137" s="14"/>
      <c r="O137" s="14"/>
      <c r="P137" s="14"/>
      <c r="Q137" s="1"/>
      <c r="R137" s="74" t="s">
        <v>126</v>
      </c>
      <c r="S137" s="79" t="s">
        <v>1139</v>
      </c>
      <c r="T137" s="79" t="s">
        <v>1140</v>
      </c>
      <c r="U137" s="78"/>
    </row>
    <row r="138" spans="1:21">
      <c r="A138" s="14"/>
      <c r="B138" s="14"/>
      <c r="C138" s="14"/>
      <c r="D138" s="14"/>
      <c r="E138" s="14"/>
      <c r="F138" s="14"/>
      <c r="G138" s="14"/>
      <c r="H138" s="14"/>
      <c r="I138" s="14"/>
      <c r="L138" s="14"/>
      <c r="M138" s="14"/>
      <c r="N138" s="14"/>
      <c r="O138" s="14"/>
      <c r="P138" s="14"/>
      <c r="Q138" s="1"/>
      <c r="R138" s="74" t="s">
        <v>126</v>
      </c>
      <c r="S138" s="79"/>
      <c r="T138" s="79" t="s">
        <v>1141</v>
      </c>
      <c r="U138" s="78"/>
    </row>
    <row r="139" spans="1:21">
      <c r="A139" s="14"/>
      <c r="B139" s="14"/>
      <c r="C139" s="14"/>
      <c r="D139" s="14"/>
      <c r="E139" s="14"/>
      <c r="F139" s="14"/>
      <c r="G139" s="14"/>
      <c r="H139" s="14"/>
      <c r="I139" s="14"/>
      <c r="L139" s="14"/>
      <c r="M139" s="14"/>
      <c r="N139" s="14"/>
      <c r="O139" s="14"/>
      <c r="P139" s="14"/>
      <c r="Q139" s="1"/>
      <c r="R139" s="74" t="s">
        <v>126</v>
      </c>
      <c r="S139" s="79" t="s">
        <v>1142</v>
      </c>
      <c r="T139" s="79" t="s">
        <v>1143</v>
      </c>
      <c r="U139" s="78"/>
    </row>
    <row r="140" spans="1:21">
      <c r="A140" s="14"/>
      <c r="B140" s="14"/>
      <c r="C140" s="14"/>
      <c r="D140" s="14"/>
      <c r="E140" s="14"/>
      <c r="F140" s="14"/>
      <c r="G140" s="14"/>
      <c r="H140" s="14"/>
      <c r="I140" s="14"/>
      <c r="L140" s="14"/>
      <c r="M140" s="14"/>
      <c r="N140" s="14"/>
      <c r="O140" s="14"/>
      <c r="P140" s="14"/>
      <c r="Q140" s="1"/>
      <c r="R140" s="74" t="s">
        <v>126</v>
      </c>
      <c r="S140" s="79" t="s">
        <v>1144</v>
      </c>
      <c r="T140" s="79" t="s">
        <v>1145</v>
      </c>
      <c r="U140" s="78"/>
    </row>
    <row r="141" spans="1:21">
      <c r="A141" s="14"/>
      <c r="B141" s="14"/>
      <c r="C141" s="14"/>
      <c r="D141" s="14"/>
      <c r="E141" s="14"/>
      <c r="F141" s="14"/>
      <c r="G141" s="14"/>
      <c r="H141" s="14"/>
      <c r="I141" s="14"/>
      <c r="L141" s="14"/>
      <c r="M141" s="14"/>
      <c r="N141" s="14"/>
      <c r="O141" s="14"/>
      <c r="P141" s="14"/>
      <c r="Q141" s="1"/>
      <c r="R141" s="74" t="s">
        <v>126</v>
      </c>
      <c r="S141" s="79" t="s">
        <v>1146</v>
      </c>
      <c r="T141" s="79" t="s">
        <v>1147</v>
      </c>
      <c r="U141" s="78"/>
    </row>
    <row r="142" spans="1:21">
      <c r="A142" s="14"/>
      <c r="B142" s="14"/>
      <c r="C142" s="14"/>
      <c r="D142" s="14"/>
      <c r="E142" s="14"/>
      <c r="F142" s="14"/>
      <c r="G142" s="14"/>
      <c r="H142" s="14"/>
      <c r="I142" s="14"/>
      <c r="L142" s="14"/>
      <c r="M142" s="14"/>
      <c r="N142" s="14"/>
      <c r="O142" s="14"/>
      <c r="P142" s="14"/>
      <c r="Q142" s="1"/>
      <c r="R142" s="74" t="s">
        <v>127</v>
      </c>
      <c r="S142" s="79" t="s">
        <v>1148</v>
      </c>
      <c r="T142" s="79" t="s">
        <v>1149</v>
      </c>
      <c r="U142" s="78"/>
    </row>
    <row r="143" spans="1:21">
      <c r="A143" s="14"/>
      <c r="B143" s="14"/>
      <c r="C143" s="14"/>
      <c r="D143" s="14"/>
      <c r="E143" s="14"/>
      <c r="F143" s="14"/>
      <c r="G143" s="14"/>
      <c r="H143" s="14"/>
      <c r="I143" s="14"/>
      <c r="L143" s="14"/>
      <c r="M143" s="14"/>
      <c r="N143" s="14"/>
      <c r="O143" s="14"/>
      <c r="P143" s="14"/>
      <c r="Q143" s="1"/>
      <c r="R143" s="74" t="s">
        <v>127</v>
      </c>
      <c r="S143" s="79" t="s">
        <v>1150</v>
      </c>
      <c r="T143" s="79" t="s">
        <v>1151</v>
      </c>
      <c r="U143" s="78"/>
    </row>
    <row r="144" spans="1:21">
      <c r="A144" s="14"/>
      <c r="B144" s="14"/>
      <c r="C144" s="14"/>
      <c r="D144" s="14"/>
      <c r="E144" s="14"/>
      <c r="F144" s="14"/>
      <c r="G144" s="14"/>
      <c r="H144" s="14"/>
      <c r="I144" s="14"/>
      <c r="L144" s="14"/>
      <c r="M144" s="14"/>
      <c r="N144" s="14"/>
      <c r="O144" s="14"/>
      <c r="P144" s="14"/>
      <c r="Q144" s="1"/>
      <c r="R144" s="74" t="s">
        <v>127</v>
      </c>
      <c r="S144" s="79" t="s">
        <v>1152</v>
      </c>
      <c r="T144" s="79" t="s">
        <v>1153</v>
      </c>
      <c r="U144" s="78"/>
    </row>
    <row r="145" spans="1:21">
      <c r="A145" s="14"/>
      <c r="B145" s="14"/>
      <c r="C145" s="14"/>
      <c r="D145" s="14"/>
      <c r="E145" s="14"/>
      <c r="F145" s="14"/>
      <c r="G145" s="14"/>
      <c r="H145" s="14"/>
      <c r="I145" s="14"/>
      <c r="L145" s="14"/>
      <c r="M145" s="14"/>
      <c r="N145" s="14"/>
      <c r="O145" s="14"/>
      <c r="P145" s="14"/>
      <c r="Q145" s="1"/>
      <c r="R145" s="74" t="s">
        <v>127</v>
      </c>
      <c r="S145" s="79" t="s">
        <v>1152</v>
      </c>
      <c r="T145" s="79" t="s">
        <v>1154</v>
      </c>
      <c r="U145" s="78"/>
    </row>
    <row r="146" spans="1:21">
      <c r="A146" s="14"/>
      <c r="B146" s="14"/>
      <c r="C146" s="14"/>
      <c r="D146" s="14"/>
      <c r="E146" s="14"/>
      <c r="F146" s="14"/>
      <c r="G146" s="14"/>
      <c r="H146" s="14"/>
      <c r="I146" s="14"/>
      <c r="L146" s="14"/>
      <c r="M146" s="14"/>
      <c r="N146" s="14"/>
      <c r="O146" s="14"/>
      <c r="P146" s="14"/>
      <c r="Q146" s="1"/>
      <c r="R146" s="74" t="s">
        <v>127</v>
      </c>
      <c r="S146" s="79" t="s">
        <v>1155</v>
      </c>
      <c r="T146" s="79" t="s">
        <v>1156</v>
      </c>
      <c r="U146" s="78"/>
    </row>
    <row r="147" spans="1:21">
      <c r="A147" s="14"/>
      <c r="B147" s="14"/>
      <c r="C147" s="14"/>
      <c r="D147" s="14"/>
      <c r="E147" s="14"/>
      <c r="F147" s="14"/>
      <c r="G147" s="14"/>
      <c r="H147" s="14"/>
      <c r="I147" s="14"/>
      <c r="L147" s="14"/>
      <c r="M147" s="14"/>
      <c r="N147" s="14"/>
      <c r="O147" s="14"/>
      <c r="P147" s="14"/>
      <c r="Q147" s="1"/>
      <c r="R147" s="74" t="s">
        <v>127</v>
      </c>
      <c r="S147" s="79" t="s">
        <v>1157</v>
      </c>
      <c r="T147" s="79" t="s">
        <v>1158</v>
      </c>
      <c r="U147" s="78"/>
    </row>
    <row r="148" spans="1:21">
      <c r="A148" s="14"/>
      <c r="B148" s="14"/>
      <c r="C148" s="14"/>
      <c r="D148" s="14"/>
      <c r="E148" s="14"/>
      <c r="F148" s="14"/>
      <c r="G148" s="14"/>
      <c r="H148" s="14"/>
      <c r="I148" s="14"/>
      <c r="L148" s="14"/>
      <c r="M148" s="14"/>
      <c r="N148" s="14"/>
      <c r="O148" s="14"/>
      <c r="P148" s="14"/>
      <c r="Q148" s="1"/>
      <c r="R148" s="74" t="s">
        <v>127</v>
      </c>
      <c r="S148" s="79" t="s">
        <v>1157</v>
      </c>
      <c r="T148" s="79" t="s">
        <v>1159</v>
      </c>
      <c r="U148" s="78"/>
    </row>
    <row r="149" spans="1:21">
      <c r="A149" s="14"/>
      <c r="B149" s="14"/>
      <c r="C149" s="14"/>
      <c r="D149" s="14"/>
      <c r="E149" s="14"/>
      <c r="F149" s="14"/>
      <c r="G149" s="14"/>
      <c r="H149" s="14"/>
      <c r="I149" s="14"/>
      <c r="L149" s="14"/>
      <c r="M149" s="14"/>
      <c r="N149" s="14"/>
      <c r="O149" s="14"/>
      <c r="P149" s="14"/>
      <c r="Q149" s="1"/>
      <c r="R149" s="74" t="s">
        <v>127</v>
      </c>
      <c r="S149" s="79" t="s">
        <v>1160</v>
      </c>
      <c r="T149" s="79" t="s">
        <v>1161</v>
      </c>
      <c r="U149" s="78"/>
    </row>
    <row r="150" spans="1:21">
      <c r="A150" s="14"/>
      <c r="B150" s="14"/>
      <c r="C150" s="14"/>
      <c r="D150" s="14"/>
      <c r="E150" s="14"/>
      <c r="F150" s="14"/>
      <c r="G150" s="14"/>
      <c r="H150" s="14"/>
      <c r="I150" s="14"/>
      <c r="L150" s="14"/>
      <c r="M150" s="14"/>
      <c r="N150" s="14"/>
      <c r="O150" s="14"/>
      <c r="P150" s="14"/>
      <c r="Q150" s="1"/>
      <c r="R150" s="74" t="s">
        <v>127</v>
      </c>
      <c r="S150" s="79" t="s">
        <v>1160</v>
      </c>
      <c r="T150" s="79" t="s">
        <v>1162</v>
      </c>
      <c r="U150" s="78"/>
    </row>
    <row r="151" spans="1:21">
      <c r="A151" s="14"/>
      <c r="B151" s="14"/>
      <c r="C151" s="14"/>
      <c r="D151" s="14"/>
      <c r="E151" s="14"/>
      <c r="F151" s="14"/>
      <c r="G151" s="14"/>
      <c r="H151" s="14"/>
      <c r="I151" s="14"/>
      <c r="L151" s="14"/>
      <c r="M151" s="14"/>
      <c r="N151" s="14"/>
      <c r="O151" s="14"/>
      <c r="P151" s="14"/>
      <c r="Q151" s="1"/>
      <c r="R151" s="74" t="s">
        <v>127</v>
      </c>
      <c r="S151" s="79" t="s">
        <v>1163</v>
      </c>
      <c r="T151" s="79" t="s">
        <v>1164</v>
      </c>
      <c r="U151" s="78"/>
    </row>
    <row r="152" spans="1:21">
      <c r="A152" s="14"/>
      <c r="B152" s="14"/>
      <c r="C152" s="14"/>
      <c r="D152" s="14"/>
      <c r="E152" s="14"/>
      <c r="F152" s="14"/>
      <c r="G152" s="14"/>
      <c r="H152" s="14"/>
      <c r="I152" s="14"/>
      <c r="L152" s="14"/>
      <c r="M152" s="14"/>
      <c r="N152" s="14"/>
      <c r="O152" s="14"/>
      <c r="P152" s="14"/>
      <c r="Q152" s="1"/>
      <c r="R152" s="74" t="s">
        <v>127</v>
      </c>
      <c r="S152" s="79" t="s">
        <v>1163</v>
      </c>
      <c r="T152" s="79" t="s">
        <v>1165</v>
      </c>
      <c r="U152" s="78"/>
    </row>
    <row r="153" spans="1:21">
      <c r="A153" s="14"/>
      <c r="B153" s="14"/>
      <c r="C153" s="14"/>
      <c r="D153" s="14"/>
      <c r="E153" s="14"/>
      <c r="F153" s="14"/>
      <c r="G153" s="14"/>
      <c r="H153" s="14"/>
      <c r="I153" s="14"/>
      <c r="L153" s="14"/>
      <c r="M153" s="14"/>
      <c r="N153" s="14"/>
      <c r="O153" s="14"/>
      <c r="P153" s="14"/>
      <c r="Q153" s="1"/>
      <c r="R153" s="74" t="s">
        <v>127</v>
      </c>
      <c r="S153" s="79" t="s">
        <v>1166</v>
      </c>
      <c r="T153" s="79" t="s">
        <v>1167</v>
      </c>
      <c r="U153" s="78"/>
    </row>
    <row r="154" spans="1:21">
      <c r="A154" s="14"/>
      <c r="B154" s="14"/>
      <c r="C154" s="14"/>
      <c r="D154" s="14"/>
      <c r="E154" s="14"/>
      <c r="F154" s="14"/>
      <c r="G154" s="14"/>
      <c r="H154" s="14"/>
      <c r="I154" s="14"/>
      <c r="L154" s="14"/>
      <c r="M154" s="14"/>
      <c r="N154" s="14"/>
      <c r="O154" s="14"/>
      <c r="P154" s="14"/>
      <c r="Q154" s="1"/>
      <c r="R154" s="74" t="s">
        <v>127</v>
      </c>
      <c r="S154" s="79" t="s">
        <v>1168</v>
      </c>
      <c r="T154" s="79" t="s">
        <v>1169</v>
      </c>
      <c r="U154" s="78"/>
    </row>
    <row r="155" spans="1:21">
      <c r="A155" s="14"/>
      <c r="B155" s="14"/>
      <c r="C155" s="14"/>
      <c r="D155" s="14"/>
      <c r="E155" s="14"/>
      <c r="F155" s="14"/>
      <c r="G155" s="14"/>
      <c r="H155" s="14"/>
      <c r="I155" s="14"/>
      <c r="L155" s="14"/>
      <c r="M155" s="14"/>
      <c r="N155" s="14"/>
      <c r="O155" s="14"/>
      <c r="P155" s="14"/>
      <c r="Q155" s="1"/>
      <c r="R155" s="74" t="s">
        <v>127</v>
      </c>
      <c r="S155" s="79" t="s">
        <v>1168</v>
      </c>
      <c r="T155" s="79" t="s">
        <v>1170</v>
      </c>
      <c r="U155" s="78"/>
    </row>
    <row r="156" spans="1:21">
      <c r="A156" s="14"/>
      <c r="B156" s="14"/>
      <c r="C156" s="14"/>
      <c r="D156" s="14"/>
      <c r="E156" s="14"/>
      <c r="F156" s="14"/>
      <c r="G156" s="14"/>
      <c r="H156" s="14"/>
      <c r="I156" s="14"/>
      <c r="L156" s="14"/>
      <c r="M156" s="14"/>
      <c r="N156" s="14"/>
      <c r="O156" s="14"/>
      <c r="P156" s="14"/>
      <c r="Q156" s="1"/>
      <c r="R156" s="74" t="s">
        <v>127</v>
      </c>
      <c r="S156" s="79" t="s">
        <v>1171</v>
      </c>
      <c r="T156" s="79" t="s">
        <v>1172</v>
      </c>
      <c r="U156" s="78"/>
    </row>
    <row r="157" spans="1:21">
      <c r="A157" s="14"/>
      <c r="B157" s="14"/>
      <c r="C157" s="14"/>
      <c r="D157" s="14"/>
      <c r="E157" s="14"/>
      <c r="F157" s="14"/>
      <c r="G157" s="14"/>
      <c r="H157" s="14"/>
      <c r="I157" s="14"/>
      <c r="L157" s="14"/>
      <c r="M157" s="14"/>
      <c r="N157" s="14"/>
      <c r="O157" s="14"/>
      <c r="P157" s="14"/>
      <c r="Q157" s="1"/>
      <c r="R157" s="74" t="s">
        <v>128</v>
      </c>
      <c r="S157" s="79" t="s">
        <v>1173</v>
      </c>
      <c r="T157" s="79" t="s">
        <v>1174</v>
      </c>
      <c r="U157" s="78"/>
    </row>
    <row r="158" spans="1:21">
      <c r="A158" s="14"/>
      <c r="B158" s="14"/>
      <c r="C158" s="14"/>
      <c r="D158" s="14"/>
      <c r="E158" s="14"/>
      <c r="F158" s="14"/>
      <c r="G158" s="14"/>
      <c r="H158" s="14"/>
      <c r="I158" s="14"/>
      <c r="L158" s="14"/>
      <c r="M158" s="14"/>
      <c r="N158" s="14"/>
      <c r="O158" s="14"/>
      <c r="P158" s="14"/>
      <c r="Q158" s="1"/>
      <c r="R158" s="74" t="s">
        <v>128</v>
      </c>
      <c r="S158" s="79" t="s">
        <v>1175</v>
      </c>
      <c r="T158" s="79" t="s">
        <v>1176</v>
      </c>
      <c r="U158" s="78"/>
    </row>
    <row r="159" spans="1:21">
      <c r="A159" s="14"/>
      <c r="B159" s="14"/>
      <c r="C159" s="14"/>
      <c r="D159" s="14"/>
      <c r="E159" s="14"/>
      <c r="F159" s="14"/>
      <c r="G159" s="14"/>
      <c r="H159" s="14"/>
      <c r="I159" s="14"/>
      <c r="L159" s="14"/>
      <c r="M159" s="14"/>
      <c r="N159" s="14"/>
      <c r="O159" s="14"/>
      <c r="P159" s="14"/>
      <c r="Q159" s="1"/>
      <c r="R159" s="74" t="s">
        <v>128</v>
      </c>
      <c r="S159" s="79" t="s">
        <v>1175</v>
      </c>
      <c r="T159" s="79" t="s">
        <v>1177</v>
      </c>
      <c r="U159" s="78"/>
    </row>
    <row r="160" spans="1:21">
      <c r="A160" s="14"/>
      <c r="B160" s="14"/>
      <c r="C160" s="14"/>
      <c r="D160" s="14"/>
      <c r="E160" s="14"/>
      <c r="F160" s="14"/>
      <c r="G160" s="14"/>
      <c r="H160" s="14"/>
      <c r="I160" s="14"/>
      <c r="L160" s="14"/>
      <c r="M160" s="14"/>
      <c r="N160" s="14"/>
      <c r="O160" s="14"/>
      <c r="P160" s="14"/>
      <c r="Q160" s="1"/>
      <c r="R160" s="74" t="s">
        <v>128</v>
      </c>
      <c r="S160" s="79" t="s">
        <v>426</v>
      </c>
      <c r="T160" s="79" t="s">
        <v>1178</v>
      </c>
      <c r="U160" s="78"/>
    </row>
    <row r="161" spans="1:21">
      <c r="A161" s="14"/>
      <c r="B161" s="14"/>
      <c r="C161" s="14"/>
      <c r="D161" s="14"/>
      <c r="E161" s="14"/>
      <c r="F161" s="14"/>
      <c r="G161" s="14"/>
      <c r="H161" s="14"/>
      <c r="I161" s="14"/>
      <c r="L161" s="14"/>
      <c r="M161" s="14"/>
      <c r="N161" s="14"/>
      <c r="O161" s="14"/>
      <c r="P161" s="14"/>
      <c r="Q161" s="1"/>
      <c r="R161" s="74" t="s">
        <v>128</v>
      </c>
      <c r="S161" s="79" t="s">
        <v>412</v>
      </c>
      <c r="T161" s="79" t="s">
        <v>1179</v>
      </c>
      <c r="U161" s="78"/>
    </row>
    <row r="162" spans="1:21">
      <c r="A162" s="14"/>
      <c r="B162" s="14"/>
      <c r="C162" s="14"/>
      <c r="D162" s="14"/>
      <c r="E162" s="14"/>
      <c r="F162" s="14"/>
      <c r="G162" s="14"/>
      <c r="H162" s="14"/>
      <c r="I162" s="14"/>
      <c r="L162" s="14"/>
      <c r="M162" s="14"/>
      <c r="N162" s="14"/>
      <c r="O162" s="14"/>
      <c r="P162" s="14"/>
      <c r="Q162" s="1"/>
      <c r="R162" s="74" t="s">
        <v>128</v>
      </c>
      <c r="S162" s="79" t="s">
        <v>412</v>
      </c>
      <c r="T162" s="79" t="s">
        <v>1180</v>
      </c>
      <c r="U162" s="78"/>
    </row>
    <row r="163" spans="1:21">
      <c r="A163" s="14"/>
      <c r="B163" s="14"/>
      <c r="C163" s="14"/>
      <c r="D163" s="14"/>
      <c r="E163" s="14"/>
      <c r="F163" s="14"/>
      <c r="G163" s="14"/>
      <c r="H163" s="14"/>
      <c r="I163" s="14"/>
      <c r="L163" s="14"/>
      <c r="M163" s="14"/>
      <c r="N163" s="14"/>
      <c r="O163" s="14"/>
      <c r="P163" s="14"/>
      <c r="Q163" s="1"/>
      <c r="R163" s="74" t="s">
        <v>128</v>
      </c>
      <c r="S163" s="79" t="s">
        <v>1181</v>
      </c>
      <c r="T163" s="79" t="s">
        <v>1182</v>
      </c>
      <c r="U163" s="78"/>
    </row>
    <row r="164" spans="1:21">
      <c r="A164" s="14"/>
      <c r="B164" s="14"/>
      <c r="C164" s="14"/>
      <c r="D164" s="14"/>
      <c r="E164" s="14"/>
      <c r="F164" s="14"/>
      <c r="G164" s="14"/>
      <c r="H164" s="14"/>
      <c r="I164" s="14"/>
      <c r="L164" s="14"/>
      <c r="M164" s="14"/>
      <c r="N164" s="14"/>
      <c r="O164" s="14"/>
      <c r="P164" s="14"/>
      <c r="Q164" s="1"/>
      <c r="R164" s="74" t="s">
        <v>128</v>
      </c>
      <c r="S164" s="79" t="s">
        <v>1183</v>
      </c>
      <c r="T164" s="79" t="s">
        <v>1184</v>
      </c>
      <c r="U164" s="78"/>
    </row>
    <row r="165" spans="1:21">
      <c r="A165" s="14"/>
      <c r="B165" s="14"/>
      <c r="C165" s="14"/>
      <c r="D165" s="14"/>
      <c r="E165" s="14"/>
      <c r="F165" s="14"/>
      <c r="G165" s="14"/>
      <c r="H165" s="14"/>
      <c r="I165" s="14"/>
      <c r="L165" s="14"/>
      <c r="M165" s="14"/>
      <c r="N165" s="14"/>
      <c r="O165" s="14"/>
      <c r="P165" s="14"/>
      <c r="Q165" s="1"/>
      <c r="R165" s="74" t="s">
        <v>128</v>
      </c>
      <c r="S165" s="79" t="s">
        <v>1185</v>
      </c>
      <c r="T165" s="79" t="s">
        <v>1186</v>
      </c>
      <c r="U165" s="78"/>
    </row>
    <row r="166" spans="1:21">
      <c r="A166" s="14"/>
      <c r="B166" s="14"/>
      <c r="C166" s="14"/>
      <c r="D166" s="14"/>
      <c r="E166" s="14"/>
      <c r="F166" s="14"/>
      <c r="G166" s="14"/>
      <c r="H166" s="14"/>
      <c r="I166" s="14"/>
      <c r="L166" s="14"/>
      <c r="M166" s="14"/>
      <c r="N166" s="14"/>
      <c r="O166" s="14"/>
      <c r="P166" s="14"/>
      <c r="Q166" s="1"/>
      <c r="R166" s="74" t="s">
        <v>128</v>
      </c>
      <c r="S166" s="79" t="s">
        <v>1187</v>
      </c>
      <c r="T166" s="79" t="s">
        <v>1188</v>
      </c>
      <c r="U166" s="78"/>
    </row>
    <row r="167" spans="1:21">
      <c r="A167" s="14"/>
      <c r="B167" s="14"/>
      <c r="C167" s="14"/>
      <c r="D167" s="14"/>
      <c r="E167" s="14"/>
      <c r="F167" s="14"/>
      <c r="G167" s="14"/>
      <c r="H167" s="14"/>
      <c r="I167" s="14"/>
      <c r="L167" s="14"/>
      <c r="M167" s="14"/>
      <c r="N167" s="14"/>
      <c r="O167" s="14"/>
      <c r="P167" s="14"/>
      <c r="Q167" s="1"/>
      <c r="R167" s="74" t="s">
        <v>128</v>
      </c>
      <c r="S167" s="79" t="s">
        <v>1189</v>
      </c>
      <c r="T167" s="79" t="s">
        <v>1190</v>
      </c>
      <c r="U167" s="78"/>
    </row>
    <row r="168" spans="1:21">
      <c r="A168" s="14"/>
      <c r="B168" s="14"/>
      <c r="C168" s="14"/>
      <c r="D168" s="14"/>
      <c r="E168" s="14"/>
      <c r="F168" s="14"/>
      <c r="G168" s="14"/>
      <c r="H168" s="14"/>
      <c r="I168" s="14"/>
      <c r="L168" s="14"/>
      <c r="M168" s="14"/>
      <c r="N168" s="14"/>
      <c r="O168" s="14"/>
      <c r="P168" s="14"/>
      <c r="Q168" s="1"/>
      <c r="R168" s="74" t="s">
        <v>128</v>
      </c>
      <c r="S168" s="79" t="s">
        <v>1191</v>
      </c>
      <c r="T168" s="79" t="s">
        <v>1192</v>
      </c>
      <c r="U168" s="78"/>
    </row>
    <row r="169" spans="1:21">
      <c r="A169" s="14"/>
      <c r="B169" s="14"/>
      <c r="C169" s="14"/>
      <c r="D169" s="14"/>
      <c r="E169" s="14"/>
      <c r="F169" s="14"/>
      <c r="G169" s="14"/>
      <c r="H169" s="14"/>
      <c r="I169" s="14"/>
      <c r="L169" s="14"/>
      <c r="M169" s="14"/>
      <c r="N169" s="14"/>
      <c r="O169" s="14"/>
      <c r="P169" s="14"/>
      <c r="Q169" s="1"/>
      <c r="R169" s="74" t="s">
        <v>128</v>
      </c>
      <c r="S169" s="79" t="s">
        <v>1193</v>
      </c>
      <c r="T169" s="79" t="s">
        <v>1194</v>
      </c>
      <c r="U169" s="78"/>
    </row>
    <row r="170" spans="1:21">
      <c r="A170" s="14"/>
      <c r="B170" s="14"/>
      <c r="C170" s="14"/>
      <c r="D170" s="14"/>
      <c r="E170" s="14"/>
      <c r="F170" s="14"/>
      <c r="G170" s="14"/>
      <c r="H170" s="14"/>
      <c r="I170" s="14"/>
      <c r="L170" s="14"/>
      <c r="M170" s="14"/>
      <c r="N170" s="14"/>
      <c r="O170" s="14"/>
      <c r="P170" s="14"/>
      <c r="Q170" s="1"/>
      <c r="R170" s="74" t="s">
        <v>129</v>
      </c>
      <c r="S170" s="79" t="s">
        <v>1195</v>
      </c>
      <c r="T170" s="79" t="s">
        <v>1196</v>
      </c>
      <c r="U170" s="78"/>
    </row>
    <row r="171" spans="1:21">
      <c r="A171" s="14"/>
      <c r="B171" s="14"/>
      <c r="C171" s="14"/>
      <c r="D171" s="14"/>
      <c r="E171" s="14"/>
      <c r="F171" s="14"/>
      <c r="G171" s="14"/>
      <c r="H171" s="14"/>
      <c r="I171" s="14"/>
      <c r="L171" s="14"/>
      <c r="M171" s="14"/>
      <c r="N171" s="14"/>
      <c r="O171" s="14"/>
      <c r="P171" s="14"/>
      <c r="Q171" s="1"/>
      <c r="R171" s="74" t="s">
        <v>129</v>
      </c>
      <c r="S171" s="79" t="s">
        <v>1195</v>
      </c>
      <c r="T171" s="79" t="s">
        <v>1197</v>
      </c>
      <c r="U171" s="78"/>
    </row>
    <row r="172" spans="1:21">
      <c r="A172" s="14"/>
      <c r="B172" s="14"/>
      <c r="C172" s="14"/>
      <c r="D172" s="14"/>
      <c r="E172" s="14"/>
      <c r="F172" s="14"/>
      <c r="G172" s="14"/>
      <c r="H172" s="14"/>
      <c r="I172" s="14"/>
      <c r="L172" s="14"/>
      <c r="M172" s="14"/>
      <c r="N172" s="14"/>
      <c r="O172" s="14"/>
      <c r="P172" s="14"/>
      <c r="Q172" s="1"/>
      <c r="R172" s="74" t="s">
        <v>129</v>
      </c>
      <c r="S172" s="79" t="s">
        <v>1195</v>
      </c>
      <c r="T172" s="79" t="s">
        <v>1198</v>
      </c>
      <c r="U172" s="78"/>
    </row>
    <row r="173" spans="1:21">
      <c r="A173" s="14"/>
      <c r="B173" s="14"/>
      <c r="C173" s="14"/>
      <c r="D173" s="14"/>
      <c r="E173" s="14"/>
      <c r="F173" s="14"/>
      <c r="G173" s="14"/>
      <c r="H173" s="14"/>
      <c r="I173" s="14"/>
      <c r="L173" s="14"/>
      <c r="M173" s="14"/>
      <c r="N173" s="14"/>
      <c r="O173" s="14"/>
      <c r="P173" s="14"/>
      <c r="Q173" s="1"/>
      <c r="R173" s="74" t="s">
        <v>129</v>
      </c>
      <c r="S173" s="79" t="s">
        <v>216</v>
      </c>
      <c r="T173" s="79" t="s">
        <v>1199</v>
      </c>
      <c r="U173" s="78"/>
    </row>
    <row r="174" spans="1:21">
      <c r="A174" s="14"/>
      <c r="B174" s="14"/>
      <c r="C174" s="14"/>
      <c r="D174" s="14"/>
      <c r="E174" s="14"/>
      <c r="F174" s="14"/>
      <c r="G174" s="14"/>
      <c r="H174" s="14"/>
      <c r="I174" s="14"/>
      <c r="L174" s="14"/>
      <c r="M174" s="14"/>
      <c r="N174" s="14"/>
      <c r="O174" s="14"/>
      <c r="P174" s="14"/>
      <c r="Q174" s="1"/>
      <c r="R174" s="74" t="s">
        <v>129</v>
      </c>
      <c r="S174" s="79" t="s">
        <v>216</v>
      </c>
      <c r="T174" s="82" t="s">
        <v>1200</v>
      </c>
      <c r="U174" s="78"/>
    </row>
    <row r="175" spans="1:21">
      <c r="A175" s="14"/>
      <c r="B175" s="14"/>
      <c r="C175" s="14"/>
      <c r="D175" s="14"/>
      <c r="E175" s="14"/>
      <c r="F175" s="14"/>
      <c r="G175" s="14"/>
      <c r="H175" s="14"/>
      <c r="I175" s="14"/>
      <c r="L175" s="14"/>
      <c r="M175" s="14"/>
      <c r="N175" s="14"/>
      <c r="O175" s="14"/>
      <c r="P175" s="14"/>
      <c r="Q175" s="1"/>
      <c r="R175" s="74" t="s">
        <v>129</v>
      </c>
      <c r="S175" s="79" t="s">
        <v>1201</v>
      </c>
      <c r="T175" s="79" t="s">
        <v>1202</v>
      </c>
      <c r="U175" s="78"/>
    </row>
    <row r="176" spans="1:21">
      <c r="A176" s="14"/>
      <c r="B176" s="14"/>
      <c r="C176" s="14"/>
      <c r="D176" s="14"/>
      <c r="E176" s="14"/>
      <c r="F176" s="14"/>
      <c r="G176" s="14"/>
      <c r="H176" s="14"/>
      <c r="I176" s="14"/>
      <c r="L176" s="14"/>
      <c r="M176" s="14"/>
      <c r="N176" s="14"/>
      <c r="O176" s="14"/>
      <c r="P176" s="14"/>
      <c r="Q176" s="1"/>
      <c r="R176" s="74"/>
      <c r="S176" s="79"/>
      <c r="T176" s="79"/>
      <c r="U176" s="78"/>
    </row>
    <row r="177" spans="1:21">
      <c r="A177" s="14"/>
      <c r="B177" s="14"/>
      <c r="C177" s="14"/>
      <c r="D177" s="14"/>
      <c r="E177" s="14"/>
      <c r="F177" s="14"/>
      <c r="G177" s="14"/>
      <c r="H177" s="14"/>
      <c r="I177" s="14"/>
      <c r="L177" s="14"/>
      <c r="M177" s="14"/>
      <c r="N177" s="14"/>
      <c r="O177" s="14"/>
      <c r="P177" s="14"/>
      <c r="Q177" s="1"/>
      <c r="R177" s="74" t="s">
        <v>129</v>
      </c>
      <c r="S177" s="79" t="s">
        <v>1203</v>
      </c>
      <c r="T177" s="79" t="s">
        <v>1204</v>
      </c>
      <c r="U177" s="78"/>
    </row>
    <row r="178" spans="1:21">
      <c r="A178" s="14"/>
      <c r="B178" s="14"/>
      <c r="C178" s="14"/>
      <c r="D178" s="14"/>
      <c r="E178" s="14"/>
      <c r="F178" s="14"/>
      <c r="G178" s="14"/>
      <c r="H178" s="14"/>
      <c r="I178" s="14"/>
      <c r="L178" s="14"/>
      <c r="M178" s="14"/>
      <c r="N178" s="14"/>
      <c r="O178" s="14"/>
      <c r="P178" s="14"/>
      <c r="Q178" s="1"/>
      <c r="R178" s="74" t="s">
        <v>129</v>
      </c>
      <c r="S178" s="79" t="s">
        <v>1205</v>
      </c>
      <c r="T178" s="79" t="s">
        <v>1206</v>
      </c>
      <c r="U178" s="78"/>
    </row>
    <row r="179" spans="1:21">
      <c r="A179" s="14"/>
      <c r="B179" s="14"/>
      <c r="C179" s="14"/>
      <c r="D179" s="14"/>
      <c r="E179" s="14"/>
      <c r="F179" s="14"/>
      <c r="G179" s="14"/>
      <c r="H179" s="14"/>
      <c r="I179" s="14"/>
      <c r="L179" s="14"/>
      <c r="M179" s="14"/>
      <c r="N179" s="14"/>
      <c r="O179" s="14"/>
      <c r="P179" s="14"/>
      <c r="Q179" s="1"/>
      <c r="R179" s="74" t="s">
        <v>130</v>
      </c>
      <c r="S179" s="79" t="s">
        <v>1207</v>
      </c>
      <c r="T179" s="79" t="s">
        <v>1208</v>
      </c>
      <c r="U179" s="78"/>
    </row>
    <row r="180" spans="1:21" ht="25.5">
      <c r="A180" s="14"/>
      <c r="B180" s="14"/>
      <c r="C180" s="14"/>
      <c r="D180" s="14"/>
      <c r="E180" s="14"/>
      <c r="F180" s="14"/>
      <c r="G180" s="14"/>
      <c r="H180" s="14"/>
      <c r="I180" s="14"/>
      <c r="L180" s="14"/>
      <c r="M180" s="14"/>
      <c r="N180" s="14"/>
      <c r="O180" s="14"/>
      <c r="P180" s="14"/>
      <c r="Q180" s="1"/>
      <c r="R180" s="74" t="s">
        <v>130</v>
      </c>
      <c r="S180" s="79" t="s">
        <v>1209</v>
      </c>
      <c r="T180" s="83" t="s">
        <v>1210</v>
      </c>
      <c r="U180" s="78"/>
    </row>
    <row r="181" spans="1:21">
      <c r="A181" s="14"/>
      <c r="B181" s="14"/>
      <c r="C181" s="14"/>
      <c r="D181" s="14"/>
      <c r="E181" s="14"/>
      <c r="F181" s="14"/>
      <c r="G181" s="14"/>
      <c r="H181" s="14"/>
      <c r="I181" s="14"/>
      <c r="L181" s="14"/>
      <c r="M181" s="14"/>
      <c r="N181" s="14"/>
      <c r="O181" s="14"/>
      <c r="P181" s="14"/>
      <c r="Q181" s="1"/>
      <c r="R181" s="74" t="s">
        <v>130</v>
      </c>
      <c r="S181" s="79" t="s">
        <v>1211</v>
      </c>
      <c r="T181" s="79" t="s">
        <v>1212</v>
      </c>
      <c r="U181" s="78"/>
    </row>
    <row r="182" spans="1:21">
      <c r="A182" s="14"/>
      <c r="B182" s="14"/>
      <c r="C182" s="14"/>
      <c r="D182" s="14"/>
      <c r="E182" s="14"/>
      <c r="F182" s="14"/>
      <c r="G182" s="14"/>
      <c r="H182" s="14"/>
      <c r="I182" s="14"/>
      <c r="L182" s="14"/>
      <c r="M182" s="14"/>
      <c r="N182" s="14"/>
      <c r="O182" s="14"/>
      <c r="P182" s="14"/>
      <c r="Q182" s="1"/>
      <c r="R182" s="74" t="s">
        <v>130</v>
      </c>
      <c r="S182" s="79" t="s">
        <v>1213</v>
      </c>
      <c r="T182" s="79" t="s">
        <v>1214</v>
      </c>
      <c r="U182" s="78"/>
    </row>
    <row r="183" spans="1:21">
      <c r="A183" s="14"/>
      <c r="B183" s="14"/>
      <c r="C183" s="14"/>
      <c r="D183" s="14"/>
      <c r="E183" s="14"/>
      <c r="F183" s="14"/>
      <c r="G183" s="14"/>
      <c r="H183" s="14"/>
      <c r="I183" s="14"/>
      <c r="L183" s="14"/>
      <c r="M183" s="14"/>
      <c r="N183" s="14"/>
      <c r="O183" s="14"/>
      <c r="P183" s="14"/>
      <c r="Q183" s="1"/>
      <c r="R183" s="74" t="s">
        <v>130</v>
      </c>
      <c r="S183" s="79" t="s">
        <v>1215</v>
      </c>
      <c r="T183" s="79" t="s">
        <v>1216</v>
      </c>
      <c r="U183" s="78"/>
    </row>
    <row r="184" spans="1:21" ht="14.25">
      <c r="A184" s="14"/>
      <c r="B184" s="14"/>
      <c r="C184" s="14"/>
      <c r="D184" s="14"/>
      <c r="E184" s="14"/>
      <c r="F184" s="14"/>
      <c r="G184" s="14"/>
      <c r="H184" s="14"/>
      <c r="I184" s="14"/>
      <c r="L184" s="14"/>
      <c r="M184" s="14"/>
      <c r="N184" s="14"/>
      <c r="O184" s="14"/>
      <c r="P184" s="14"/>
      <c r="Q184" s="1"/>
      <c r="R184" s="74" t="s">
        <v>130</v>
      </c>
      <c r="S184" s="79" t="s">
        <v>1217</v>
      </c>
      <c r="T184" s="79" t="s">
        <v>1218</v>
      </c>
      <c r="U184" s="78"/>
    </row>
    <row r="185" spans="1:21">
      <c r="A185" s="14"/>
      <c r="B185" s="14"/>
      <c r="C185" s="14"/>
      <c r="D185" s="14"/>
      <c r="E185" s="14"/>
      <c r="F185" s="14"/>
      <c r="G185" s="14"/>
      <c r="H185" s="14"/>
      <c r="I185" s="14"/>
      <c r="L185" s="14"/>
      <c r="M185" s="14"/>
      <c r="N185" s="14"/>
      <c r="O185" s="14"/>
      <c r="P185" s="14"/>
      <c r="Q185" s="1"/>
      <c r="R185" s="74" t="s">
        <v>130</v>
      </c>
      <c r="S185" s="79" t="s">
        <v>1219</v>
      </c>
      <c r="T185" s="79" t="s">
        <v>1220</v>
      </c>
      <c r="U185" s="78"/>
    </row>
    <row r="186" spans="1:21">
      <c r="A186" s="14"/>
      <c r="B186" s="14"/>
      <c r="C186" s="14"/>
      <c r="D186" s="14"/>
      <c r="E186" s="14"/>
      <c r="F186" s="14"/>
      <c r="G186" s="14"/>
      <c r="H186" s="14"/>
      <c r="I186" s="14"/>
      <c r="L186" s="14"/>
      <c r="M186" s="14"/>
      <c r="N186" s="14"/>
      <c r="O186" s="14"/>
      <c r="P186" s="14"/>
      <c r="Q186" s="1"/>
      <c r="R186" s="74" t="s">
        <v>130</v>
      </c>
      <c r="S186" s="79" t="s">
        <v>1221</v>
      </c>
      <c r="T186" s="79" t="s">
        <v>1222</v>
      </c>
      <c r="U186" s="78"/>
    </row>
    <row r="187" spans="1:21">
      <c r="A187" s="14"/>
      <c r="B187" s="14"/>
      <c r="C187" s="14"/>
      <c r="D187" s="14"/>
      <c r="E187" s="14"/>
      <c r="F187" s="14"/>
      <c r="G187" s="14"/>
      <c r="H187" s="14"/>
      <c r="I187" s="14"/>
      <c r="L187" s="14"/>
      <c r="M187" s="14"/>
      <c r="N187" s="14"/>
      <c r="O187" s="14"/>
      <c r="P187" s="14"/>
      <c r="Q187" s="1"/>
      <c r="R187" s="74" t="s">
        <v>130</v>
      </c>
      <c r="S187" s="79" t="s">
        <v>1223</v>
      </c>
      <c r="T187" s="79" t="s">
        <v>1224</v>
      </c>
      <c r="U187" s="78"/>
    </row>
    <row r="188" spans="1:21">
      <c r="A188" s="14"/>
      <c r="B188" s="14"/>
      <c r="C188" s="14"/>
      <c r="D188" s="14"/>
      <c r="E188" s="14"/>
      <c r="F188" s="14"/>
      <c r="G188" s="14"/>
      <c r="H188" s="14"/>
      <c r="I188" s="14"/>
      <c r="L188" s="14"/>
      <c r="M188" s="14"/>
      <c r="N188" s="14"/>
      <c r="O188" s="14"/>
      <c r="P188" s="14"/>
      <c r="Q188" s="1"/>
      <c r="R188" s="74" t="s">
        <v>130</v>
      </c>
      <c r="S188" s="79" t="s">
        <v>1225</v>
      </c>
      <c r="T188" s="79" t="s">
        <v>1226</v>
      </c>
      <c r="U188" s="78"/>
    </row>
    <row r="189" spans="1:21">
      <c r="A189" s="14"/>
      <c r="B189" s="14"/>
      <c r="C189" s="14"/>
      <c r="D189" s="14"/>
      <c r="E189" s="14"/>
      <c r="F189" s="14"/>
      <c r="G189" s="14"/>
      <c r="H189" s="14"/>
      <c r="I189" s="14"/>
      <c r="L189" s="14"/>
      <c r="M189" s="14"/>
      <c r="N189" s="14"/>
      <c r="O189" s="14"/>
      <c r="P189" s="14"/>
      <c r="Q189" s="1"/>
      <c r="R189" s="74" t="s">
        <v>131</v>
      </c>
      <c r="S189" s="79" t="s">
        <v>242</v>
      </c>
      <c r="T189" s="79" t="s">
        <v>1227</v>
      </c>
      <c r="U189" s="78"/>
    </row>
    <row r="190" spans="1:21">
      <c r="A190" s="14"/>
      <c r="B190" s="14"/>
      <c r="C190" s="14"/>
      <c r="D190" s="14"/>
      <c r="E190" s="14"/>
      <c r="F190" s="14"/>
      <c r="G190" s="14"/>
      <c r="H190" s="14"/>
      <c r="I190" s="14"/>
      <c r="L190" s="14"/>
      <c r="M190" s="14"/>
      <c r="N190" s="14"/>
      <c r="O190" s="14"/>
      <c r="P190" s="14"/>
      <c r="Q190" s="1"/>
      <c r="R190" s="74" t="s">
        <v>131</v>
      </c>
      <c r="S190" s="79" t="s">
        <v>242</v>
      </c>
      <c r="T190" s="79" t="s">
        <v>1228</v>
      </c>
      <c r="U190" s="78"/>
    </row>
    <row r="191" spans="1:21">
      <c r="A191" s="14"/>
      <c r="B191" s="14"/>
      <c r="C191" s="14"/>
      <c r="D191" s="14"/>
      <c r="E191" s="14"/>
      <c r="F191" s="14"/>
      <c r="G191" s="14"/>
      <c r="H191" s="14"/>
      <c r="I191" s="14"/>
      <c r="L191" s="14"/>
      <c r="M191" s="14"/>
      <c r="N191" s="14"/>
      <c r="O191" s="14"/>
      <c r="P191" s="14"/>
      <c r="Q191" s="1"/>
      <c r="R191" s="74" t="s">
        <v>131</v>
      </c>
      <c r="S191" s="79" t="s">
        <v>250</v>
      </c>
      <c r="T191" s="79" t="s">
        <v>1229</v>
      </c>
      <c r="U191" s="78"/>
    </row>
    <row r="192" spans="1:21">
      <c r="A192" s="14"/>
      <c r="B192" s="14"/>
      <c r="C192" s="14"/>
      <c r="D192" s="14"/>
      <c r="E192" s="14"/>
      <c r="F192" s="14"/>
      <c r="G192" s="14"/>
      <c r="H192" s="14"/>
      <c r="I192" s="14"/>
      <c r="L192" s="14"/>
      <c r="M192" s="14"/>
      <c r="N192" s="14"/>
      <c r="O192" s="14"/>
      <c r="P192" s="14"/>
      <c r="Q192" s="1"/>
      <c r="R192" s="74" t="s">
        <v>131</v>
      </c>
      <c r="S192" s="79" t="s">
        <v>1230</v>
      </c>
      <c r="T192" s="79" t="s">
        <v>1231</v>
      </c>
      <c r="U192" s="78"/>
    </row>
    <row r="193" spans="1:21">
      <c r="A193" s="14"/>
      <c r="B193" s="14"/>
      <c r="C193" s="14"/>
      <c r="D193" s="14"/>
      <c r="E193" s="14"/>
      <c r="F193" s="14"/>
      <c r="G193" s="14"/>
      <c r="H193" s="14"/>
      <c r="I193" s="14"/>
      <c r="L193" s="14"/>
      <c r="M193" s="14"/>
      <c r="N193" s="14"/>
      <c r="O193" s="14"/>
      <c r="P193" s="14"/>
      <c r="Q193" s="1"/>
      <c r="R193" s="74" t="s">
        <v>131</v>
      </c>
      <c r="S193" s="79" t="s">
        <v>1232</v>
      </c>
      <c r="T193" s="79" t="s">
        <v>1233</v>
      </c>
      <c r="U193" s="78"/>
    </row>
    <row r="194" spans="1:21">
      <c r="A194" s="14"/>
      <c r="B194" s="14"/>
      <c r="C194" s="14"/>
      <c r="D194" s="14"/>
      <c r="E194" s="14"/>
      <c r="F194" s="14"/>
      <c r="G194" s="14"/>
      <c r="H194" s="14"/>
      <c r="I194" s="14"/>
      <c r="L194" s="14"/>
      <c r="M194" s="14"/>
      <c r="N194" s="14"/>
      <c r="O194" s="14"/>
      <c r="P194" s="14"/>
      <c r="Q194" s="1"/>
      <c r="R194" s="74" t="s">
        <v>131</v>
      </c>
      <c r="S194" s="79" t="s">
        <v>1232</v>
      </c>
      <c r="T194" s="79" t="s">
        <v>1234</v>
      </c>
      <c r="U194" s="78"/>
    </row>
    <row r="195" spans="1:21">
      <c r="A195" s="14"/>
      <c r="B195" s="14"/>
      <c r="C195" s="14"/>
      <c r="D195" s="14"/>
      <c r="E195" s="14"/>
      <c r="F195" s="14"/>
      <c r="G195" s="14"/>
      <c r="H195" s="14"/>
      <c r="I195" s="14"/>
      <c r="L195" s="14"/>
      <c r="M195" s="14"/>
      <c r="N195" s="14"/>
      <c r="O195" s="14"/>
      <c r="P195" s="14"/>
      <c r="Q195" s="1"/>
      <c r="R195" s="74" t="s">
        <v>131</v>
      </c>
      <c r="S195" s="79" t="s">
        <v>358</v>
      </c>
      <c r="T195" s="79" t="s">
        <v>1235</v>
      </c>
      <c r="U195" s="78"/>
    </row>
    <row r="196" spans="1:21">
      <c r="A196" s="14"/>
      <c r="B196" s="14"/>
      <c r="C196" s="14"/>
      <c r="D196" s="14"/>
      <c r="E196" s="14"/>
      <c r="F196" s="14"/>
      <c r="G196" s="14"/>
      <c r="H196" s="14"/>
      <c r="I196" s="14"/>
      <c r="L196" s="14"/>
      <c r="M196" s="14"/>
      <c r="N196" s="14"/>
      <c r="O196" s="14"/>
      <c r="P196" s="14"/>
      <c r="Q196" s="1"/>
      <c r="R196" s="74" t="s">
        <v>131</v>
      </c>
      <c r="S196" s="79" t="s">
        <v>1236</v>
      </c>
      <c r="T196" s="79" t="s">
        <v>1237</v>
      </c>
      <c r="U196" s="78"/>
    </row>
    <row r="197" spans="1:21">
      <c r="A197" s="14"/>
      <c r="B197" s="14"/>
      <c r="C197" s="14"/>
      <c r="D197" s="14"/>
      <c r="E197" s="14"/>
      <c r="F197" s="14"/>
      <c r="G197" s="14"/>
      <c r="H197" s="14"/>
      <c r="I197" s="14"/>
      <c r="L197" s="14"/>
      <c r="M197" s="14"/>
      <c r="N197" s="14"/>
      <c r="O197" s="14"/>
      <c r="P197" s="14"/>
      <c r="Q197" s="1"/>
      <c r="R197" s="74" t="s">
        <v>131</v>
      </c>
      <c r="S197" s="79" t="s">
        <v>1238</v>
      </c>
      <c r="T197" s="79" t="s">
        <v>1239</v>
      </c>
      <c r="U197" s="78"/>
    </row>
    <row r="198" spans="1:21">
      <c r="A198" s="14"/>
      <c r="B198" s="14"/>
      <c r="C198" s="14"/>
      <c r="D198" s="14"/>
      <c r="E198" s="14"/>
      <c r="F198" s="14"/>
      <c r="G198" s="14"/>
      <c r="H198" s="14"/>
      <c r="I198" s="14"/>
      <c r="L198" s="14"/>
      <c r="M198" s="14"/>
      <c r="N198" s="14"/>
      <c r="O198" s="14"/>
      <c r="P198" s="14"/>
      <c r="Q198" s="1"/>
      <c r="R198" s="74" t="s">
        <v>131</v>
      </c>
      <c r="S198" s="79" t="s">
        <v>366</v>
      </c>
      <c r="T198" s="79" t="s">
        <v>1240</v>
      </c>
      <c r="U198" s="78"/>
    </row>
    <row r="199" spans="1:21">
      <c r="A199" s="14"/>
      <c r="B199" s="14"/>
      <c r="C199" s="14"/>
      <c r="D199" s="14"/>
      <c r="E199" s="14"/>
      <c r="F199" s="14"/>
      <c r="G199" s="14"/>
      <c r="H199" s="14"/>
      <c r="I199" s="14"/>
      <c r="L199" s="14"/>
      <c r="M199" s="14"/>
      <c r="N199" s="14"/>
      <c r="O199" s="14"/>
      <c r="P199" s="14"/>
      <c r="Q199" s="1"/>
      <c r="R199" s="74" t="s">
        <v>131</v>
      </c>
      <c r="S199" s="79" t="s">
        <v>1241</v>
      </c>
      <c r="T199" s="79" t="s">
        <v>1242</v>
      </c>
      <c r="U199" s="78"/>
    </row>
    <row r="200" spans="1:21">
      <c r="A200" s="14"/>
      <c r="B200" s="14"/>
      <c r="C200" s="14"/>
      <c r="D200" s="14"/>
      <c r="E200" s="14"/>
      <c r="F200" s="14"/>
      <c r="G200" s="14"/>
      <c r="H200" s="14"/>
      <c r="I200" s="14"/>
      <c r="L200" s="14"/>
      <c r="M200" s="14"/>
      <c r="N200" s="14"/>
      <c r="O200" s="14"/>
      <c r="P200" s="14"/>
      <c r="Q200" s="1"/>
      <c r="R200" s="74" t="s">
        <v>131</v>
      </c>
      <c r="S200" s="79" t="s">
        <v>1243</v>
      </c>
      <c r="T200" s="79" t="s">
        <v>1244</v>
      </c>
      <c r="U200" s="78"/>
    </row>
    <row r="201" spans="1:21">
      <c r="A201" s="14"/>
      <c r="B201" s="14"/>
      <c r="C201" s="14"/>
      <c r="D201" s="14"/>
      <c r="E201" s="14"/>
      <c r="F201" s="14"/>
      <c r="G201" s="14"/>
      <c r="H201" s="14"/>
      <c r="I201" s="14"/>
      <c r="L201" s="14"/>
      <c r="M201" s="14"/>
      <c r="N201" s="14"/>
      <c r="O201" s="14"/>
      <c r="P201" s="14"/>
      <c r="Q201" s="1"/>
      <c r="R201" s="74" t="s">
        <v>131</v>
      </c>
      <c r="S201" s="79" t="s">
        <v>1245</v>
      </c>
      <c r="T201" s="79" t="s">
        <v>1246</v>
      </c>
      <c r="U201" s="78"/>
    </row>
    <row r="202" spans="1:21">
      <c r="A202" s="14"/>
      <c r="B202" s="14"/>
      <c r="C202" s="14"/>
      <c r="D202" s="14"/>
      <c r="E202" s="14"/>
      <c r="F202" s="14"/>
      <c r="G202" s="14"/>
      <c r="H202" s="14"/>
      <c r="I202" s="14"/>
      <c r="L202" s="14"/>
      <c r="M202" s="14"/>
      <c r="N202" s="14"/>
      <c r="O202" s="14"/>
      <c r="P202" s="14"/>
      <c r="Q202" s="1"/>
      <c r="R202" s="74" t="s">
        <v>131</v>
      </c>
      <c r="S202" s="79" t="s">
        <v>1247</v>
      </c>
      <c r="T202" s="79" t="s">
        <v>1248</v>
      </c>
      <c r="U202" s="78"/>
    </row>
    <row r="203" spans="1:21">
      <c r="A203" s="14"/>
      <c r="B203" s="14"/>
      <c r="C203" s="14"/>
      <c r="D203" s="14"/>
      <c r="E203" s="14"/>
      <c r="F203" s="14"/>
      <c r="G203" s="14"/>
      <c r="H203" s="14"/>
      <c r="I203" s="14"/>
      <c r="L203" s="14"/>
      <c r="M203" s="14"/>
      <c r="N203" s="14"/>
      <c r="O203" s="14"/>
      <c r="P203" s="14"/>
      <c r="Q203" s="1"/>
      <c r="R203" s="74" t="s">
        <v>132</v>
      </c>
      <c r="S203" s="79" t="s">
        <v>1249</v>
      </c>
      <c r="T203" s="79" t="s">
        <v>1250</v>
      </c>
      <c r="U203" s="78"/>
    </row>
    <row r="204" spans="1:21">
      <c r="A204" s="14"/>
      <c r="B204" s="14"/>
      <c r="C204" s="14"/>
      <c r="D204" s="14"/>
      <c r="E204" s="14"/>
      <c r="F204" s="14"/>
      <c r="G204" s="14"/>
      <c r="H204" s="14"/>
      <c r="I204" s="14"/>
      <c r="L204" s="14"/>
      <c r="M204" s="14"/>
      <c r="N204" s="14"/>
      <c r="O204" s="14"/>
      <c r="P204" s="14"/>
      <c r="Q204" s="1"/>
      <c r="R204" s="74" t="s">
        <v>132</v>
      </c>
      <c r="S204" s="79" t="s">
        <v>1249</v>
      </c>
      <c r="T204" s="79" t="s">
        <v>1251</v>
      </c>
      <c r="U204" s="78"/>
    </row>
    <row r="205" spans="1:21">
      <c r="A205" s="14"/>
      <c r="B205" s="14"/>
      <c r="C205" s="14"/>
      <c r="D205" s="14"/>
      <c r="E205" s="14"/>
      <c r="F205" s="14"/>
      <c r="G205" s="14"/>
      <c r="H205" s="14"/>
      <c r="I205" s="14"/>
      <c r="L205" s="14"/>
      <c r="M205" s="14"/>
      <c r="N205" s="14"/>
      <c r="O205" s="14"/>
      <c r="P205" s="14"/>
      <c r="Q205" s="1"/>
      <c r="R205" s="74" t="s">
        <v>132</v>
      </c>
      <c r="S205" s="79" t="s">
        <v>1249</v>
      </c>
      <c r="T205" s="79" t="s">
        <v>1252</v>
      </c>
      <c r="U205" s="78"/>
    </row>
    <row r="206" spans="1:21">
      <c r="A206" s="14"/>
      <c r="B206" s="14"/>
      <c r="C206" s="14"/>
      <c r="D206" s="14"/>
      <c r="E206" s="14"/>
      <c r="F206" s="14"/>
      <c r="G206" s="14"/>
      <c r="H206" s="14"/>
      <c r="I206" s="14"/>
      <c r="L206" s="14"/>
      <c r="M206" s="14"/>
      <c r="N206" s="14"/>
      <c r="O206" s="14"/>
      <c r="P206" s="14"/>
      <c r="Q206" s="1"/>
      <c r="R206" s="74" t="s">
        <v>132</v>
      </c>
      <c r="S206" s="79" t="s">
        <v>1249</v>
      </c>
      <c r="T206" s="79" t="s">
        <v>1253</v>
      </c>
      <c r="U206" s="78"/>
    </row>
    <row r="207" spans="1:21">
      <c r="A207" s="14"/>
      <c r="B207" s="14"/>
      <c r="C207" s="14"/>
      <c r="D207" s="14"/>
      <c r="E207" s="14"/>
      <c r="F207" s="14"/>
      <c r="G207" s="14"/>
      <c r="H207" s="14"/>
      <c r="I207" s="14"/>
      <c r="L207" s="14"/>
      <c r="M207" s="14"/>
      <c r="N207" s="14"/>
      <c r="O207" s="14"/>
      <c r="P207" s="14"/>
      <c r="Q207" s="1"/>
      <c r="R207" s="74" t="s">
        <v>132</v>
      </c>
      <c r="S207" s="79" t="s">
        <v>1254</v>
      </c>
      <c r="T207" s="79" t="s">
        <v>1255</v>
      </c>
      <c r="U207" s="78"/>
    </row>
    <row r="208" spans="1:21">
      <c r="A208" s="14"/>
      <c r="B208" s="14"/>
      <c r="C208" s="14"/>
      <c r="D208" s="14"/>
      <c r="E208" s="14"/>
      <c r="F208" s="14"/>
      <c r="G208" s="14"/>
      <c r="H208" s="14"/>
      <c r="I208" s="14"/>
      <c r="L208" s="14"/>
      <c r="M208" s="14"/>
      <c r="N208" s="14"/>
      <c r="O208" s="14"/>
      <c r="P208" s="14"/>
      <c r="Q208" s="1"/>
      <c r="R208" s="74" t="s">
        <v>132</v>
      </c>
      <c r="S208" s="79" t="s">
        <v>1254</v>
      </c>
      <c r="T208" s="79" t="s">
        <v>1256</v>
      </c>
      <c r="U208" s="78"/>
    </row>
    <row r="209" spans="1:21">
      <c r="A209" s="14"/>
      <c r="B209" s="14"/>
      <c r="C209" s="14"/>
      <c r="D209" s="14"/>
      <c r="E209" s="14"/>
      <c r="F209" s="14"/>
      <c r="G209" s="14"/>
      <c r="H209" s="14"/>
      <c r="I209" s="14"/>
      <c r="L209" s="14"/>
      <c r="M209" s="14"/>
      <c r="N209" s="14"/>
      <c r="O209" s="14"/>
      <c r="P209" s="14"/>
      <c r="Q209" s="1"/>
      <c r="R209" s="74" t="s">
        <v>132</v>
      </c>
      <c r="S209" s="79" t="s">
        <v>1254</v>
      </c>
      <c r="T209" s="79" t="s">
        <v>1257</v>
      </c>
      <c r="U209" s="78"/>
    </row>
    <row r="210" spans="1:21">
      <c r="A210" s="14"/>
      <c r="B210" s="14"/>
      <c r="C210" s="14"/>
      <c r="D210" s="14"/>
      <c r="E210" s="14"/>
      <c r="F210" s="14"/>
      <c r="G210" s="14"/>
      <c r="H210" s="14"/>
      <c r="I210" s="14"/>
      <c r="L210" s="14"/>
      <c r="M210" s="14"/>
      <c r="N210" s="14"/>
      <c r="O210" s="14"/>
      <c r="P210" s="14"/>
      <c r="Q210" s="1"/>
      <c r="R210" s="74" t="s">
        <v>132</v>
      </c>
      <c r="S210" s="79" t="s">
        <v>1258</v>
      </c>
      <c r="T210" s="79" t="s">
        <v>1259</v>
      </c>
      <c r="U210" s="78"/>
    </row>
    <row r="211" spans="1:21">
      <c r="A211" s="14"/>
      <c r="B211" s="14"/>
      <c r="C211" s="14"/>
      <c r="D211" s="14"/>
      <c r="E211" s="14"/>
      <c r="F211" s="14"/>
      <c r="G211" s="14"/>
      <c r="H211" s="14"/>
      <c r="I211" s="14"/>
      <c r="L211" s="14"/>
      <c r="M211" s="14"/>
      <c r="N211" s="14"/>
      <c r="O211" s="14"/>
      <c r="P211" s="14"/>
      <c r="Q211" s="1"/>
      <c r="R211" s="74" t="s">
        <v>132</v>
      </c>
      <c r="S211" s="79" t="s">
        <v>1258</v>
      </c>
      <c r="T211" s="79" t="s">
        <v>1260</v>
      </c>
      <c r="U211" s="78"/>
    </row>
    <row r="212" spans="1:21">
      <c r="A212" s="14"/>
      <c r="B212" s="14"/>
      <c r="C212" s="14"/>
      <c r="D212" s="14"/>
      <c r="E212" s="14"/>
      <c r="F212" s="14"/>
      <c r="G212" s="14"/>
      <c r="H212" s="14"/>
      <c r="I212" s="14"/>
      <c r="L212" s="14"/>
      <c r="M212" s="14"/>
      <c r="N212" s="14"/>
      <c r="O212" s="14"/>
      <c r="P212" s="14"/>
      <c r="Q212" s="1"/>
      <c r="R212" s="74" t="s">
        <v>132</v>
      </c>
      <c r="S212" s="79" t="s">
        <v>1258</v>
      </c>
      <c r="T212" s="79" t="s">
        <v>1261</v>
      </c>
      <c r="U212" s="78"/>
    </row>
    <row r="213" spans="1:21">
      <c r="A213" s="14"/>
      <c r="B213" s="14"/>
      <c r="C213" s="14"/>
      <c r="D213" s="14"/>
      <c r="E213" s="14"/>
      <c r="F213" s="14"/>
      <c r="G213" s="14"/>
      <c r="H213" s="14"/>
      <c r="I213" s="14"/>
      <c r="L213" s="14"/>
      <c r="M213" s="14"/>
      <c r="N213" s="14"/>
      <c r="O213" s="14"/>
      <c r="P213" s="14"/>
      <c r="Q213" s="1"/>
      <c r="R213" s="74" t="s">
        <v>132</v>
      </c>
      <c r="S213" s="79" t="s">
        <v>1262</v>
      </c>
      <c r="T213" s="79" t="s">
        <v>1263</v>
      </c>
      <c r="U213" s="78"/>
    </row>
    <row r="214" spans="1:21">
      <c r="A214" s="14"/>
      <c r="B214" s="14"/>
      <c r="C214" s="14"/>
      <c r="D214" s="14"/>
      <c r="E214" s="14"/>
      <c r="F214" s="14"/>
      <c r="G214" s="14"/>
      <c r="H214" s="14"/>
      <c r="I214" s="14"/>
      <c r="L214" s="14"/>
      <c r="M214" s="14"/>
      <c r="N214" s="14"/>
      <c r="O214" s="14"/>
      <c r="P214" s="14"/>
      <c r="Q214" s="1"/>
      <c r="R214" s="74" t="s">
        <v>132</v>
      </c>
      <c r="S214" s="79" t="s">
        <v>1262</v>
      </c>
      <c r="T214" s="79" t="s">
        <v>1264</v>
      </c>
      <c r="U214" s="78"/>
    </row>
    <row r="215" spans="1:21">
      <c r="A215" s="14"/>
      <c r="B215" s="14"/>
      <c r="C215" s="14"/>
      <c r="D215" s="14"/>
      <c r="E215" s="14"/>
      <c r="F215" s="14"/>
      <c r="G215" s="14"/>
      <c r="H215" s="14"/>
      <c r="I215" s="14"/>
      <c r="L215" s="14"/>
      <c r="M215" s="14"/>
      <c r="N215" s="14"/>
      <c r="O215" s="14"/>
      <c r="P215" s="14"/>
      <c r="Q215" s="1"/>
      <c r="R215" s="74" t="s">
        <v>132</v>
      </c>
      <c r="S215" s="79" t="s">
        <v>1265</v>
      </c>
      <c r="T215" s="79" t="s">
        <v>1266</v>
      </c>
      <c r="U215" s="78"/>
    </row>
    <row r="216" spans="1:21">
      <c r="A216" s="14"/>
      <c r="B216" s="14"/>
      <c r="C216" s="14"/>
      <c r="D216" s="14"/>
      <c r="E216" s="14"/>
      <c r="F216" s="14"/>
      <c r="G216" s="14"/>
      <c r="H216" s="14"/>
      <c r="I216" s="14"/>
      <c r="L216" s="14"/>
      <c r="M216" s="14"/>
      <c r="N216" s="14"/>
      <c r="O216" s="14"/>
      <c r="P216" s="14"/>
      <c r="Q216" s="1"/>
      <c r="R216" s="74" t="s">
        <v>132</v>
      </c>
      <c r="S216" s="79" t="s">
        <v>1265</v>
      </c>
      <c r="T216" s="79" t="s">
        <v>1267</v>
      </c>
      <c r="U216" s="78"/>
    </row>
    <row r="217" spans="1:21">
      <c r="A217" s="14"/>
      <c r="B217" s="14"/>
      <c r="C217" s="14"/>
      <c r="D217" s="14"/>
      <c r="E217" s="14"/>
      <c r="F217" s="14"/>
      <c r="G217" s="14"/>
      <c r="H217" s="14"/>
      <c r="I217" s="14"/>
      <c r="L217" s="14"/>
      <c r="M217" s="14"/>
      <c r="N217" s="14"/>
      <c r="O217" s="14"/>
      <c r="P217" s="14"/>
      <c r="Q217" s="1"/>
      <c r="R217" s="74" t="s">
        <v>132</v>
      </c>
      <c r="S217" s="79" t="s">
        <v>1268</v>
      </c>
      <c r="T217" s="79" t="s">
        <v>1269</v>
      </c>
      <c r="U217" s="78"/>
    </row>
    <row r="218" spans="1:21">
      <c r="A218" s="14"/>
      <c r="B218" s="14"/>
      <c r="C218" s="14"/>
      <c r="D218" s="14"/>
      <c r="E218" s="14"/>
      <c r="F218" s="14"/>
      <c r="G218" s="14"/>
      <c r="H218" s="14"/>
      <c r="I218" s="14"/>
      <c r="L218" s="14"/>
      <c r="M218" s="14"/>
      <c r="N218" s="14"/>
      <c r="O218" s="14"/>
      <c r="P218" s="14"/>
      <c r="Q218" s="1"/>
      <c r="R218" s="74" t="s">
        <v>132</v>
      </c>
      <c r="S218" s="79" t="s">
        <v>1268</v>
      </c>
      <c r="T218" s="79" t="s">
        <v>1270</v>
      </c>
      <c r="U218" s="78"/>
    </row>
    <row r="219" spans="1:21">
      <c r="A219" s="14"/>
      <c r="B219" s="14"/>
      <c r="C219" s="14"/>
      <c r="D219" s="14"/>
      <c r="E219" s="14"/>
      <c r="F219" s="14"/>
      <c r="G219" s="14"/>
      <c r="H219" s="14"/>
      <c r="I219" s="14"/>
      <c r="L219" s="14"/>
      <c r="M219" s="14"/>
      <c r="N219" s="14"/>
      <c r="O219" s="14"/>
      <c r="P219" s="14"/>
      <c r="Q219" s="1"/>
      <c r="R219" s="74" t="s">
        <v>132</v>
      </c>
      <c r="S219" s="79" t="s">
        <v>1271</v>
      </c>
      <c r="T219" s="79" t="s">
        <v>1272</v>
      </c>
      <c r="U219" s="78"/>
    </row>
    <row r="220" spans="1:21">
      <c r="A220" s="14"/>
      <c r="B220" s="14"/>
      <c r="C220" s="14"/>
      <c r="D220" s="14"/>
      <c r="E220" s="14"/>
      <c r="F220" s="14"/>
      <c r="G220" s="14"/>
      <c r="H220" s="14"/>
      <c r="I220" s="14"/>
      <c r="L220" s="14"/>
      <c r="M220" s="14"/>
      <c r="N220" s="14"/>
      <c r="O220" s="14"/>
      <c r="P220" s="14"/>
      <c r="Q220" s="1"/>
      <c r="R220" s="74" t="s">
        <v>132</v>
      </c>
      <c r="S220" s="79" t="s">
        <v>1271</v>
      </c>
      <c r="T220" s="79" t="s">
        <v>1273</v>
      </c>
      <c r="U220" s="78"/>
    </row>
    <row r="221" spans="1:21">
      <c r="A221" s="14"/>
      <c r="B221" s="14"/>
      <c r="C221" s="14"/>
      <c r="D221" s="14"/>
      <c r="E221" s="14"/>
      <c r="F221" s="14"/>
      <c r="G221" s="14"/>
      <c r="H221" s="14"/>
      <c r="I221" s="14"/>
      <c r="L221" s="14"/>
      <c r="M221" s="14"/>
      <c r="N221" s="14"/>
      <c r="O221" s="14"/>
      <c r="P221" s="14"/>
      <c r="Q221" s="1"/>
      <c r="R221" s="74" t="s">
        <v>132</v>
      </c>
      <c r="S221" s="79" t="s">
        <v>1274</v>
      </c>
      <c r="T221" s="79" t="s">
        <v>1275</v>
      </c>
      <c r="U221" s="78"/>
    </row>
    <row r="222" spans="1:21">
      <c r="A222" s="14"/>
      <c r="B222" s="14"/>
      <c r="C222" s="14"/>
      <c r="D222" s="14"/>
      <c r="E222" s="14"/>
      <c r="F222" s="14"/>
      <c r="G222" s="14"/>
      <c r="H222" s="14"/>
      <c r="I222" s="14"/>
      <c r="L222" s="14"/>
      <c r="M222" s="14"/>
      <c r="N222" s="14"/>
      <c r="O222" s="14"/>
      <c r="P222" s="14"/>
      <c r="Q222" s="1"/>
      <c r="R222" s="74" t="s">
        <v>132</v>
      </c>
      <c r="S222" s="79" t="s">
        <v>1276</v>
      </c>
      <c r="T222" s="79" t="s">
        <v>1277</v>
      </c>
      <c r="U222" s="78"/>
    </row>
    <row r="223" spans="1:21">
      <c r="A223" s="14"/>
      <c r="B223" s="14"/>
      <c r="C223" s="14"/>
      <c r="D223" s="14"/>
      <c r="E223" s="14"/>
      <c r="F223" s="14"/>
      <c r="G223" s="14"/>
      <c r="H223" s="14"/>
      <c r="I223" s="14"/>
      <c r="L223" s="14"/>
      <c r="M223" s="14"/>
      <c r="N223" s="14"/>
      <c r="O223" s="14"/>
      <c r="P223" s="14"/>
      <c r="Q223" s="1"/>
      <c r="R223" s="74" t="s">
        <v>132</v>
      </c>
      <c r="S223" s="79" t="s">
        <v>1278</v>
      </c>
      <c r="T223" s="79" t="s">
        <v>1279</v>
      </c>
      <c r="U223" s="78"/>
    </row>
    <row r="224" spans="1:21">
      <c r="A224" s="14"/>
      <c r="B224" s="14"/>
      <c r="C224" s="14"/>
      <c r="D224" s="14"/>
      <c r="E224" s="14"/>
      <c r="F224" s="14"/>
      <c r="G224" s="14"/>
      <c r="H224" s="14"/>
      <c r="I224" s="14"/>
      <c r="L224" s="14"/>
      <c r="M224" s="14"/>
      <c r="N224" s="14"/>
      <c r="O224" s="14"/>
      <c r="P224" s="14"/>
      <c r="Q224" s="1"/>
      <c r="R224" s="74" t="s">
        <v>132</v>
      </c>
      <c r="S224" s="79" t="s">
        <v>1278</v>
      </c>
      <c r="T224" s="79" t="s">
        <v>1280</v>
      </c>
      <c r="U224" s="78"/>
    </row>
    <row r="225" spans="1:21">
      <c r="A225" s="14"/>
      <c r="B225" s="14"/>
      <c r="C225" s="14"/>
      <c r="D225" s="14"/>
      <c r="E225" s="14"/>
      <c r="F225" s="14"/>
      <c r="G225" s="14"/>
      <c r="H225" s="14"/>
      <c r="I225" s="14"/>
      <c r="L225" s="14"/>
      <c r="M225" s="14"/>
      <c r="N225" s="14"/>
      <c r="O225" s="14"/>
      <c r="P225" s="14"/>
      <c r="Q225" s="1"/>
      <c r="R225" s="74" t="s">
        <v>132</v>
      </c>
      <c r="S225" s="79" t="s">
        <v>1281</v>
      </c>
      <c r="T225" s="79" t="s">
        <v>1282</v>
      </c>
      <c r="U225" s="78"/>
    </row>
    <row r="226" spans="1:21">
      <c r="A226" s="14"/>
      <c r="B226" s="14"/>
      <c r="C226" s="14"/>
      <c r="D226" s="14"/>
      <c r="E226" s="14"/>
      <c r="F226" s="14"/>
      <c r="G226" s="14"/>
      <c r="H226" s="14"/>
      <c r="I226" s="14"/>
      <c r="L226" s="14"/>
      <c r="M226" s="14"/>
      <c r="N226" s="14"/>
      <c r="O226" s="14"/>
      <c r="P226" s="14"/>
      <c r="Q226" s="1"/>
      <c r="R226" s="74" t="s">
        <v>132</v>
      </c>
      <c r="S226" s="79" t="s">
        <v>1283</v>
      </c>
      <c r="T226" s="79" t="s">
        <v>1284</v>
      </c>
      <c r="U226" s="78"/>
    </row>
    <row r="227" spans="1:21">
      <c r="A227" s="14"/>
      <c r="B227" s="14"/>
      <c r="C227" s="14"/>
      <c r="D227" s="14"/>
      <c r="E227" s="14"/>
      <c r="F227" s="14"/>
      <c r="G227" s="14"/>
      <c r="H227" s="14"/>
      <c r="I227" s="14"/>
      <c r="L227" s="14"/>
      <c r="M227" s="14"/>
      <c r="N227" s="14"/>
      <c r="O227" s="14"/>
      <c r="P227" s="14"/>
      <c r="Q227" s="1"/>
      <c r="R227" s="74" t="s">
        <v>133</v>
      </c>
      <c r="S227" s="79" t="s">
        <v>1285</v>
      </c>
      <c r="T227" s="79" t="s">
        <v>1286</v>
      </c>
      <c r="U227" s="78"/>
    </row>
    <row r="228" spans="1:21">
      <c r="A228" s="14"/>
      <c r="B228" s="14"/>
      <c r="C228" s="14"/>
      <c r="D228" s="14"/>
      <c r="E228" s="14"/>
      <c r="F228" s="14"/>
      <c r="G228" s="14"/>
      <c r="H228" s="14"/>
      <c r="I228" s="14"/>
      <c r="L228" s="14"/>
      <c r="M228" s="14"/>
      <c r="N228" s="14"/>
      <c r="O228" s="14"/>
      <c r="P228" s="14"/>
      <c r="Q228" s="1"/>
      <c r="R228" s="74" t="s">
        <v>133</v>
      </c>
      <c r="S228" s="79" t="s">
        <v>1285</v>
      </c>
      <c r="T228" s="79" t="s">
        <v>1287</v>
      </c>
      <c r="U228" s="78"/>
    </row>
    <row r="229" spans="1:21">
      <c r="A229" s="14"/>
      <c r="B229" s="14"/>
      <c r="C229" s="14"/>
      <c r="D229" s="14"/>
      <c r="E229" s="14"/>
      <c r="F229" s="14"/>
      <c r="G229" s="14"/>
      <c r="H229" s="14"/>
      <c r="I229" s="14"/>
      <c r="L229" s="14"/>
      <c r="M229" s="14"/>
      <c r="N229" s="14"/>
      <c r="O229" s="14"/>
      <c r="P229" s="14"/>
      <c r="Q229" s="1"/>
      <c r="R229" s="74" t="s">
        <v>133</v>
      </c>
      <c r="S229" s="79" t="s">
        <v>1288</v>
      </c>
      <c r="T229" s="79" t="s">
        <v>1289</v>
      </c>
      <c r="U229" s="78"/>
    </row>
    <row r="230" spans="1:21">
      <c r="A230" s="14"/>
      <c r="B230" s="14"/>
      <c r="C230" s="14"/>
      <c r="D230" s="14"/>
      <c r="E230" s="14"/>
      <c r="F230" s="14"/>
      <c r="G230" s="14"/>
      <c r="H230" s="14"/>
      <c r="I230" s="14"/>
      <c r="L230" s="14"/>
      <c r="M230" s="14"/>
      <c r="N230" s="14"/>
      <c r="O230" s="14"/>
      <c r="P230" s="14"/>
      <c r="Q230" s="1"/>
      <c r="R230" s="74" t="s">
        <v>133</v>
      </c>
      <c r="S230" s="79" t="s">
        <v>1290</v>
      </c>
      <c r="T230" s="79" t="s">
        <v>1291</v>
      </c>
      <c r="U230" s="78"/>
    </row>
    <row r="231" spans="1:21">
      <c r="A231" s="14"/>
      <c r="B231" s="14"/>
      <c r="C231" s="14"/>
      <c r="D231" s="14"/>
      <c r="E231" s="14"/>
      <c r="F231" s="14"/>
      <c r="G231" s="14"/>
      <c r="H231" s="14"/>
      <c r="I231" s="14"/>
      <c r="L231" s="14"/>
      <c r="M231" s="14"/>
      <c r="N231" s="14"/>
      <c r="O231" s="14"/>
      <c r="P231" s="14"/>
      <c r="Q231" s="1"/>
      <c r="R231" s="74" t="s">
        <v>133</v>
      </c>
      <c r="S231" s="79" t="s">
        <v>1290</v>
      </c>
      <c r="T231" s="79" t="s">
        <v>1292</v>
      </c>
      <c r="U231" s="78"/>
    </row>
    <row r="232" spans="1:21">
      <c r="A232" s="14"/>
      <c r="B232" s="14"/>
      <c r="C232" s="14"/>
      <c r="D232" s="14"/>
      <c r="E232" s="14"/>
      <c r="F232" s="14"/>
      <c r="G232" s="14"/>
      <c r="H232" s="14"/>
      <c r="I232" s="14"/>
      <c r="L232" s="14"/>
      <c r="M232" s="14"/>
      <c r="N232" s="14"/>
      <c r="O232" s="14"/>
      <c r="P232" s="14"/>
      <c r="Q232" s="1"/>
      <c r="R232" s="74" t="s">
        <v>133</v>
      </c>
      <c r="S232" s="79" t="s">
        <v>1293</v>
      </c>
      <c r="T232" s="79" t="s">
        <v>1294</v>
      </c>
      <c r="U232" s="78"/>
    </row>
    <row r="233" spans="1:21">
      <c r="A233" s="14"/>
      <c r="B233" s="14"/>
      <c r="C233" s="14"/>
      <c r="D233" s="14"/>
      <c r="E233" s="14"/>
      <c r="F233" s="14"/>
      <c r="G233" s="14"/>
      <c r="H233" s="14"/>
      <c r="I233" s="14"/>
      <c r="L233" s="14"/>
      <c r="M233" s="14"/>
      <c r="N233" s="14"/>
      <c r="O233" s="14"/>
      <c r="P233" s="14"/>
      <c r="Q233" s="1"/>
      <c r="R233" s="74" t="s">
        <v>133</v>
      </c>
      <c r="S233" s="79" t="s">
        <v>1295</v>
      </c>
      <c r="T233" s="79" t="s">
        <v>1296</v>
      </c>
      <c r="U233" s="78"/>
    </row>
    <row r="234" spans="1:21" ht="15.75">
      <c r="A234" s="14"/>
      <c r="B234" s="14"/>
      <c r="C234" s="14"/>
      <c r="D234" s="14"/>
      <c r="E234" s="14"/>
      <c r="F234" s="14"/>
      <c r="G234" s="14"/>
      <c r="H234" s="14"/>
      <c r="I234" s="14"/>
      <c r="L234" s="14"/>
      <c r="M234" s="14"/>
      <c r="N234" s="14"/>
      <c r="O234" s="14"/>
      <c r="P234" s="14"/>
      <c r="Q234" s="1"/>
      <c r="R234" s="74" t="s">
        <v>133</v>
      </c>
      <c r="S234" s="79" t="s">
        <v>1297</v>
      </c>
      <c r="T234" s="83" t="s">
        <v>1298</v>
      </c>
      <c r="U234" s="78"/>
    </row>
    <row r="235" spans="1:21">
      <c r="A235" s="14"/>
      <c r="B235" s="14"/>
      <c r="C235" s="14"/>
      <c r="D235" s="14"/>
      <c r="E235" s="14"/>
      <c r="F235" s="14"/>
      <c r="G235" s="14"/>
      <c r="H235" s="14"/>
      <c r="I235" s="14"/>
      <c r="L235" s="14"/>
      <c r="M235" s="14"/>
      <c r="N235" s="14"/>
      <c r="O235" s="14"/>
      <c r="P235" s="14"/>
      <c r="Q235" s="1"/>
      <c r="R235" s="74"/>
      <c r="S235" s="79"/>
      <c r="T235" s="79"/>
      <c r="U235" s="78"/>
    </row>
    <row r="236" spans="1:21">
      <c r="A236" s="14"/>
      <c r="B236" s="14"/>
      <c r="C236" s="14"/>
      <c r="D236" s="14"/>
      <c r="E236" s="14"/>
      <c r="F236" s="14"/>
      <c r="G236" s="14"/>
      <c r="H236" s="14"/>
      <c r="I236" s="14"/>
      <c r="L236" s="14"/>
      <c r="M236" s="14"/>
      <c r="N236" s="14"/>
      <c r="O236" s="14"/>
      <c r="P236" s="14"/>
      <c r="Q236" s="1"/>
      <c r="R236" s="74" t="s">
        <v>133</v>
      </c>
      <c r="S236" s="79" t="s">
        <v>1299</v>
      </c>
      <c r="T236" s="79" t="s">
        <v>1300</v>
      </c>
      <c r="U236" s="78"/>
    </row>
    <row r="237" spans="1:21">
      <c r="A237" s="14"/>
      <c r="B237" s="14"/>
      <c r="C237" s="14"/>
      <c r="D237" s="14"/>
      <c r="E237" s="14"/>
      <c r="F237" s="14"/>
      <c r="G237" s="14"/>
      <c r="H237" s="14"/>
      <c r="I237" s="14"/>
      <c r="L237" s="14"/>
      <c r="M237" s="14"/>
      <c r="N237" s="14"/>
      <c r="O237" s="14"/>
      <c r="P237" s="14"/>
      <c r="Q237" s="1"/>
      <c r="R237" s="74" t="s">
        <v>133</v>
      </c>
      <c r="S237" s="79" t="s">
        <v>1301</v>
      </c>
      <c r="T237" s="79" t="s">
        <v>1302</v>
      </c>
      <c r="U237" s="78"/>
    </row>
    <row r="238" spans="1:21">
      <c r="A238" s="14"/>
      <c r="B238" s="14"/>
      <c r="C238" s="14"/>
      <c r="D238" s="14"/>
      <c r="E238" s="14"/>
      <c r="F238" s="14"/>
      <c r="G238" s="14"/>
      <c r="H238" s="14"/>
      <c r="I238" s="14"/>
      <c r="L238" s="14"/>
      <c r="M238" s="14"/>
      <c r="N238" s="14"/>
      <c r="O238" s="14"/>
      <c r="P238" s="14"/>
      <c r="Q238" s="1"/>
      <c r="R238" s="74" t="s">
        <v>133</v>
      </c>
      <c r="S238" s="79" t="s">
        <v>1303</v>
      </c>
      <c r="T238" s="79" t="s">
        <v>1304</v>
      </c>
      <c r="U238" s="78"/>
    </row>
    <row r="239" spans="1:21">
      <c r="A239" s="14"/>
      <c r="B239" s="14"/>
      <c r="C239" s="14"/>
      <c r="D239" s="14"/>
      <c r="E239" s="14"/>
      <c r="F239" s="14"/>
      <c r="G239" s="14"/>
      <c r="H239" s="14"/>
      <c r="I239" s="14"/>
      <c r="L239" s="14"/>
      <c r="M239" s="14"/>
      <c r="N239" s="14"/>
      <c r="O239" s="14"/>
      <c r="P239" s="14"/>
      <c r="Q239" s="1"/>
      <c r="R239" s="74" t="s">
        <v>133</v>
      </c>
      <c r="S239" s="79" t="s">
        <v>1305</v>
      </c>
      <c r="T239" s="79" t="s">
        <v>1306</v>
      </c>
      <c r="U239" s="78"/>
    </row>
    <row r="240" spans="1:21">
      <c r="A240" s="14"/>
      <c r="B240" s="14"/>
      <c r="C240" s="14"/>
      <c r="D240" s="14"/>
      <c r="E240" s="14"/>
      <c r="F240" s="14"/>
      <c r="G240" s="14"/>
      <c r="H240" s="14"/>
      <c r="I240" s="14"/>
      <c r="L240" s="14"/>
      <c r="M240" s="14"/>
      <c r="N240" s="14"/>
      <c r="O240" s="14"/>
      <c r="P240" s="14"/>
      <c r="Q240" s="1"/>
      <c r="R240" s="74" t="s">
        <v>133</v>
      </c>
      <c r="S240" s="79" t="s">
        <v>1307</v>
      </c>
      <c r="T240" s="79" t="s">
        <v>1308</v>
      </c>
      <c r="U240" s="78"/>
    </row>
    <row r="241" spans="1:21">
      <c r="A241" s="14"/>
      <c r="B241" s="14"/>
      <c r="C241" s="14"/>
      <c r="D241" s="14"/>
      <c r="E241" s="14"/>
      <c r="F241" s="14"/>
      <c r="G241" s="14"/>
      <c r="H241" s="14"/>
      <c r="I241" s="14"/>
      <c r="L241" s="14"/>
      <c r="M241" s="14"/>
      <c r="N241" s="14"/>
      <c r="O241" s="14"/>
      <c r="P241" s="14"/>
      <c r="Q241" s="1"/>
      <c r="R241" s="74" t="s">
        <v>133</v>
      </c>
      <c r="S241" s="79" t="s">
        <v>1309</v>
      </c>
      <c r="T241" s="79" t="s">
        <v>1310</v>
      </c>
      <c r="U241" s="78"/>
    </row>
    <row r="242" spans="1:21">
      <c r="A242" s="14"/>
      <c r="B242" s="14"/>
      <c r="C242" s="14"/>
      <c r="D242" s="14"/>
      <c r="E242" s="14"/>
      <c r="F242" s="14"/>
      <c r="G242" s="14"/>
      <c r="H242" s="14"/>
      <c r="I242" s="14"/>
      <c r="L242" s="14"/>
      <c r="M242" s="14"/>
      <c r="N242" s="14"/>
      <c r="O242" s="14"/>
      <c r="P242" s="14"/>
      <c r="Q242" s="1"/>
      <c r="R242" s="74" t="s">
        <v>133</v>
      </c>
      <c r="S242" s="79" t="s">
        <v>1311</v>
      </c>
      <c r="T242" s="79" t="s">
        <v>1312</v>
      </c>
      <c r="U242" s="78"/>
    </row>
    <row r="243" spans="1:21">
      <c r="A243" s="14"/>
      <c r="B243" s="14"/>
      <c r="C243" s="14"/>
      <c r="D243" s="14"/>
      <c r="E243" s="14"/>
      <c r="F243" s="14"/>
      <c r="G243" s="14"/>
      <c r="H243" s="14"/>
      <c r="I243" s="14"/>
      <c r="L243" s="14"/>
      <c r="M243" s="14"/>
      <c r="N243" s="14"/>
      <c r="O243" s="14"/>
      <c r="P243" s="14"/>
      <c r="Q243" s="1"/>
      <c r="R243" s="74" t="s">
        <v>133</v>
      </c>
      <c r="S243" s="79" t="s">
        <v>1313</v>
      </c>
      <c r="T243" s="79" t="s">
        <v>1314</v>
      </c>
      <c r="U243" s="78"/>
    </row>
    <row r="244" spans="1:21">
      <c r="A244" s="14"/>
      <c r="B244" s="14"/>
      <c r="C244" s="14"/>
      <c r="D244" s="14"/>
      <c r="E244" s="14"/>
      <c r="F244" s="14"/>
      <c r="G244" s="14"/>
      <c r="H244" s="14"/>
      <c r="I244" s="14"/>
      <c r="L244" s="14"/>
      <c r="M244" s="14"/>
      <c r="N244" s="14"/>
      <c r="O244" s="14"/>
      <c r="P244" s="14"/>
      <c r="Q244" s="1"/>
      <c r="R244" s="74" t="s">
        <v>133</v>
      </c>
      <c r="S244" s="79" t="s">
        <v>1315</v>
      </c>
      <c r="T244" s="79" t="s">
        <v>1316</v>
      </c>
      <c r="U244" s="78"/>
    </row>
    <row r="245" spans="1:21">
      <c r="A245" s="14"/>
      <c r="B245" s="14"/>
      <c r="C245" s="14"/>
      <c r="D245" s="14"/>
      <c r="E245" s="14"/>
      <c r="F245" s="14"/>
      <c r="G245" s="14"/>
      <c r="H245" s="14"/>
      <c r="I245" s="14"/>
      <c r="L245" s="14"/>
      <c r="M245" s="14"/>
      <c r="N245" s="14"/>
      <c r="O245" s="14"/>
      <c r="P245" s="14"/>
      <c r="Q245" s="1"/>
      <c r="R245" s="74" t="s">
        <v>133</v>
      </c>
      <c r="S245" s="79" t="s">
        <v>1317</v>
      </c>
      <c r="T245" s="79" t="s">
        <v>1318</v>
      </c>
      <c r="U245" s="78"/>
    </row>
    <row r="246" spans="1:21">
      <c r="A246" s="14"/>
      <c r="B246" s="14"/>
      <c r="C246" s="14"/>
      <c r="D246" s="14"/>
      <c r="E246" s="14"/>
      <c r="F246" s="14"/>
      <c r="G246" s="14"/>
      <c r="H246" s="14"/>
      <c r="I246" s="14"/>
      <c r="L246" s="14"/>
      <c r="M246" s="14"/>
      <c r="N246" s="14"/>
      <c r="O246" s="14"/>
      <c r="P246" s="14"/>
      <c r="Q246" s="1"/>
      <c r="R246" s="74" t="s">
        <v>133</v>
      </c>
      <c r="S246" s="79" t="s">
        <v>1319</v>
      </c>
      <c r="T246" s="79" t="s">
        <v>1320</v>
      </c>
      <c r="U246" s="78"/>
    </row>
    <row r="247" spans="1:21">
      <c r="A247" s="14"/>
      <c r="B247" s="14"/>
      <c r="C247" s="14"/>
      <c r="D247" s="14"/>
      <c r="E247" s="14"/>
      <c r="F247" s="14"/>
      <c r="G247" s="14"/>
      <c r="H247" s="14"/>
      <c r="I247" s="14"/>
      <c r="L247" s="14"/>
      <c r="M247" s="14"/>
      <c r="N247" s="14"/>
      <c r="O247" s="14"/>
      <c r="P247" s="14"/>
      <c r="Q247" s="1"/>
      <c r="R247" s="74" t="s">
        <v>133</v>
      </c>
      <c r="S247" s="79" t="s">
        <v>1321</v>
      </c>
      <c r="T247" s="79" t="s">
        <v>1322</v>
      </c>
      <c r="U247" s="78"/>
    </row>
    <row r="248" spans="1:21">
      <c r="L248" s="14"/>
      <c r="M248" s="14"/>
      <c r="N248" s="14"/>
      <c r="O248" s="14"/>
      <c r="P248" s="14"/>
      <c r="Q248" s="1"/>
      <c r="R248" s="74" t="s">
        <v>133</v>
      </c>
      <c r="S248" s="79" t="s">
        <v>1321</v>
      </c>
      <c r="T248" s="79" t="s">
        <v>1323</v>
      </c>
      <c r="U248" s="78"/>
    </row>
    <row r="249" spans="1:21">
      <c r="L249" s="14"/>
      <c r="M249" s="14"/>
      <c r="N249" s="14"/>
      <c r="O249" s="14"/>
      <c r="P249" s="14"/>
      <c r="Q249" s="1"/>
      <c r="R249" s="74" t="s">
        <v>133</v>
      </c>
      <c r="S249" s="79" t="s">
        <v>1321</v>
      </c>
      <c r="T249" s="79" t="s">
        <v>1324</v>
      </c>
      <c r="U249" s="78"/>
    </row>
    <row r="250" spans="1:21">
      <c r="L250" s="14"/>
      <c r="M250" s="14"/>
      <c r="N250" s="14"/>
      <c r="O250" s="14"/>
      <c r="P250" s="14"/>
      <c r="Q250" s="1"/>
      <c r="R250" s="74" t="s">
        <v>133</v>
      </c>
      <c r="S250" s="79" t="s">
        <v>1325</v>
      </c>
      <c r="T250" s="79" t="s">
        <v>1326</v>
      </c>
      <c r="U250" s="78"/>
    </row>
    <row r="251" spans="1:21" ht="13.5" thickBot="1">
      <c r="L251" s="14"/>
      <c r="M251" s="14"/>
      <c r="N251" s="14"/>
      <c r="O251" s="14"/>
      <c r="P251" s="14"/>
      <c r="Q251" s="1"/>
      <c r="R251" s="84" t="s">
        <v>133</v>
      </c>
      <c r="S251" s="85" t="s">
        <v>1325</v>
      </c>
      <c r="T251" s="85" t="s">
        <v>1327</v>
      </c>
      <c r="U251" s="78"/>
    </row>
    <row r="252" spans="1:21">
      <c r="L252" s="14"/>
      <c r="M252" s="14"/>
      <c r="N252" s="14"/>
      <c r="O252" s="14"/>
      <c r="P252" s="14"/>
    </row>
    <row r="253" spans="1:21">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defaultColWidth="9.140625" defaultRowHeight="12.75"/>
  <cols>
    <col min="1" max="1" width="29.42578125" style="8" customWidth="1"/>
    <col min="2" max="2" width="32.140625" style="8" customWidth="1"/>
    <col min="3" max="3" width="25.7109375" style="8" customWidth="1"/>
    <col min="4" max="4" width="27.28515625" style="8" customWidth="1"/>
    <col min="5" max="5" width="25.7109375" style="8" customWidth="1"/>
    <col min="6" max="6" width="3.7109375" style="14" customWidth="1"/>
    <col min="7" max="9" width="25.7109375" style="8" customWidth="1"/>
    <col min="10" max="10" width="3.7109375" style="8" customWidth="1"/>
    <col min="11" max="13" width="25.7109375" style="8" customWidth="1"/>
    <col min="14" max="14" width="3.7109375" style="8" customWidth="1"/>
    <col min="15" max="17" width="25.7109375" style="8" customWidth="1"/>
    <col min="18" max="18" width="3.7109375" style="8" customWidth="1"/>
    <col min="19" max="21" width="25.7109375" style="8" customWidth="1"/>
    <col min="22" max="22" width="3.7109375" style="8" customWidth="1"/>
    <col min="23" max="25" width="25.7109375" style="8" customWidth="1"/>
    <col min="26" max="26" width="3.7109375" style="8" customWidth="1"/>
    <col min="27" max="29" width="25.7109375" style="8" customWidth="1"/>
    <col min="30" max="30" width="3.7109375" style="8" customWidth="1"/>
    <col min="31" max="33" width="25.7109375" style="8" customWidth="1"/>
    <col min="34" max="34" width="3.7109375" style="8" customWidth="1"/>
    <col min="35" max="37" width="25.7109375" style="8" customWidth="1"/>
    <col min="38" max="38" width="3.7109375" style="8" customWidth="1"/>
    <col min="39" max="41" width="25.7109375" style="8" customWidth="1"/>
    <col min="42" max="55" width="9.140625" style="14"/>
    <col min="56" max="16384" width="9.140625" style="8"/>
  </cols>
  <sheetData>
    <row r="1" spans="1:5" s="14" customFormat="1" ht="12.75" customHeight="1">
      <c r="A1" s="328" t="s">
        <v>9</v>
      </c>
      <c r="B1" s="59"/>
      <c r="C1" s="148"/>
      <c r="D1" s="148"/>
      <c r="E1" s="149"/>
    </row>
    <row r="2" spans="1:5" s="14" customFormat="1" ht="15.75">
      <c r="A2" s="328"/>
      <c r="B2" s="59" t="s">
        <v>10</v>
      </c>
      <c r="C2" s="144" t="s">
        <v>11</v>
      </c>
      <c r="D2" s="145" t="s">
        <v>12</v>
      </c>
    </row>
    <row r="3" spans="1:5" s="14" customFormat="1" ht="12.75" customHeight="1">
      <c r="A3" s="146"/>
    </row>
    <row r="4" spans="1:5" s="14" customFormat="1">
      <c r="A4" s="9" t="s">
        <v>13</v>
      </c>
      <c r="B4" s="10" t="s">
        <v>14</v>
      </c>
    </row>
    <row r="5" spans="1:5" s="14" customFormat="1">
      <c r="B5" s="59" t="s">
        <v>15</v>
      </c>
      <c r="C5" s="87"/>
      <c r="D5" s="14" t="s">
        <v>16</v>
      </c>
      <c r="E5" s="87"/>
    </row>
    <row r="6" spans="1:5" s="14" customFormat="1">
      <c r="B6" s="59" t="s">
        <v>17</v>
      </c>
      <c r="C6" s="87"/>
      <c r="D6" s="14" t="s">
        <v>18</v>
      </c>
      <c r="E6" s="87"/>
    </row>
    <row r="7" spans="1:5" s="14" customFormat="1">
      <c r="B7" s="59" t="s">
        <v>19</v>
      </c>
      <c r="C7" s="88" t="s">
        <v>20</v>
      </c>
    </row>
    <row r="8" spans="1:5" s="14" customFormat="1">
      <c r="B8" s="59" t="s">
        <v>21</v>
      </c>
      <c r="C8" s="14" t="s">
        <v>22</v>
      </c>
      <c r="D8" s="14" t="s">
        <v>23</v>
      </c>
    </row>
    <row r="9" spans="1:5" s="14" customFormat="1">
      <c r="B9" s="59"/>
      <c r="C9" s="147"/>
      <c r="D9" s="147"/>
      <c r="E9" s="14" t="s">
        <v>24</v>
      </c>
    </row>
    <row r="10" spans="1:5" s="14" customFormat="1">
      <c r="B10" s="59" t="s">
        <v>25</v>
      </c>
      <c r="C10" s="14" t="s">
        <v>22</v>
      </c>
      <c r="D10" s="14" t="s">
        <v>23</v>
      </c>
    </row>
    <row r="11" spans="1:5" s="14" customFormat="1">
      <c r="B11" s="59" t="s">
        <v>26</v>
      </c>
      <c r="C11" s="147" t="s">
        <v>27</v>
      </c>
      <c r="D11" s="147" t="s">
        <v>27</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33.75">
      <c r="A18" s="9" t="s">
        <v>3</v>
      </c>
      <c r="B18" s="10" t="s">
        <v>34</v>
      </c>
      <c r="C18" s="88" t="s">
        <v>173</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287" t="s">
        <v>5</v>
      </c>
      <c r="B20" s="11" t="s">
        <v>38</v>
      </c>
      <c r="C20" s="88" t="s">
        <v>39</v>
      </c>
      <c r="E20" s="94" t="s">
        <v>40</v>
      </c>
      <c r="O20" s="57"/>
    </row>
    <row r="21" spans="1:41 16384:16384" s="14" customFormat="1">
      <c r="A21" s="287"/>
      <c r="B21" s="17"/>
    </row>
    <row r="22" spans="1:41 16384:16384">
      <c r="A22" s="287"/>
      <c r="C22" s="320" t="s">
        <v>41</v>
      </c>
      <c r="D22" s="321"/>
      <c r="E22" s="322"/>
      <c r="G22" s="311" t="s">
        <v>42</v>
      </c>
      <c r="H22" s="312"/>
      <c r="I22" s="313"/>
      <c r="K22" s="311" t="s">
        <v>42</v>
      </c>
      <c r="L22" s="312"/>
      <c r="M22" s="313"/>
      <c r="O22" s="311" t="s">
        <v>42</v>
      </c>
      <c r="P22" s="312"/>
      <c r="Q22" s="313"/>
      <c r="S22" s="311" t="s">
        <v>42</v>
      </c>
      <c r="T22" s="312"/>
      <c r="U22" s="313"/>
      <c r="W22" s="311" t="s">
        <v>42</v>
      </c>
      <c r="X22" s="312"/>
      <c r="Y22" s="313"/>
      <c r="AA22" s="311" t="s">
        <v>42</v>
      </c>
      <c r="AB22" s="312"/>
      <c r="AC22" s="313"/>
      <c r="AE22" s="311" t="s">
        <v>42</v>
      </c>
      <c r="AF22" s="312"/>
      <c r="AG22" s="313"/>
      <c r="AI22" s="311" t="s">
        <v>42</v>
      </c>
      <c r="AJ22" s="312"/>
      <c r="AK22" s="313"/>
      <c r="AM22" s="311" t="s">
        <v>42</v>
      </c>
      <c r="AN22" s="312"/>
      <c r="AO22" s="313"/>
    </row>
    <row r="23" spans="1:41 16384:16384">
      <c r="A23" s="287"/>
      <c r="B23" s="150" t="str">
        <f>IF(C20="Start with impact category","Select Impact category &gt;&gt;","")</f>
        <v/>
      </c>
      <c r="C23" s="305"/>
      <c r="D23" s="306"/>
      <c r="E23" s="307"/>
      <c r="F23" s="101" t="str">
        <f>IF($B$23="Select Impact category &gt;&gt;", "&gt;&gt;","")</f>
        <v/>
      </c>
      <c r="G23" s="305"/>
      <c r="H23" s="306"/>
      <c r="I23" s="307"/>
      <c r="J23" s="101" t="str">
        <f>IF($B$23="Select Impact category &gt;&gt;", "&gt;&gt;","")</f>
        <v/>
      </c>
      <c r="K23" s="305"/>
      <c r="L23" s="306"/>
      <c r="M23" s="307"/>
      <c r="N23" s="101" t="str">
        <f>IF($B$23="Select Impact category &gt;&gt;", "&gt;&gt;","")</f>
        <v/>
      </c>
      <c r="O23" s="305"/>
      <c r="P23" s="306"/>
      <c r="Q23" s="307"/>
      <c r="R23" s="101" t="str">
        <f>IF($B$23="Select Impact category &gt;&gt;", "&gt;&gt;","")</f>
        <v/>
      </c>
      <c r="S23" s="305"/>
      <c r="T23" s="306"/>
      <c r="U23" s="307"/>
      <c r="V23" s="101" t="str">
        <f>IF($B$23="Select Impact category &gt;&gt;", "&gt;&gt;","")</f>
        <v/>
      </c>
      <c r="W23" s="305"/>
      <c r="X23" s="306"/>
      <c r="Y23" s="307"/>
      <c r="Z23" s="101" t="str">
        <f>IF($B$23="Select Impact category &gt;&gt;", "&gt;&gt;","")</f>
        <v/>
      </c>
      <c r="AA23" s="305"/>
      <c r="AB23" s="306"/>
      <c r="AC23" s="307"/>
      <c r="AD23" s="101" t="str">
        <f>IF($B$23="Select Impact category &gt;&gt;", "&gt;&gt;","")</f>
        <v/>
      </c>
      <c r="AE23" s="305"/>
      <c r="AF23" s="306"/>
      <c r="AG23" s="307"/>
      <c r="AH23" s="101" t="str">
        <f>IF($B$23="Select Impact category &gt;&gt;", "&gt;&gt;","")</f>
        <v/>
      </c>
      <c r="AI23" s="305"/>
      <c r="AJ23" s="306"/>
      <c r="AK23" s="307"/>
      <c r="AL23" s="101" t="str">
        <f>IF($B$23="Select Impact category &gt;&gt;", "&gt;&gt;","")</f>
        <v/>
      </c>
      <c r="AM23" s="305"/>
      <c r="AN23" s="306"/>
      <c r="AO23" s="307"/>
    </row>
    <row r="24" spans="1:41 16384:16384" ht="12.75" customHeight="1">
      <c r="A24" s="287"/>
      <c r="B24" s="150" t="str">
        <f>IF(C20="Start with SDG","Select SDG &gt;&gt;","")</f>
        <v>Select SDG &gt;&gt;</v>
      </c>
      <c r="C24" s="308" t="s">
        <v>129</v>
      </c>
      <c r="D24" s="309"/>
      <c r="E24" s="310"/>
      <c r="F24" s="101" t="str">
        <f>IF($B$24="Select SDG &gt;&gt;","&gt;&gt;","")</f>
        <v>&gt;&gt;</v>
      </c>
      <c r="G24" s="308" t="s">
        <v>122</v>
      </c>
      <c r="H24" s="309"/>
      <c r="I24" s="310"/>
      <c r="J24" s="101" t="str">
        <f>IF($B$24="Select SDG &gt;&gt;","&gt;&gt;","")</f>
        <v>&gt;&gt;</v>
      </c>
      <c r="K24" s="308" t="s">
        <v>302</v>
      </c>
      <c r="L24" s="309"/>
      <c r="M24" s="310"/>
      <c r="N24" s="101" t="str">
        <f>IF($B$24="Select SDG &gt;&gt;","&gt;&gt;","")</f>
        <v>&gt;&gt;</v>
      </c>
      <c r="O24" s="308" t="s">
        <v>124</v>
      </c>
      <c r="P24" s="309"/>
      <c r="Q24" s="310"/>
      <c r="R24" s="101" t="str">
        <f>IF($B$24="Select SDG &gt;&gt;","&gt;&gt;","")</f>
        <v>&gt;&gt;</v>
      </c>
      <c r="S24" s="308" t="s">
        <v>124</v>
      </c>
      <c r="T24" s="309"/>
      <c r="U24" s="310"/>
      <c r="V24" s="101" t="str">
        <f>IF($B$24="Select SDG &gt;&gt;","&gt;&gt;","")</f>
        <v>&gt;&gt;</v>
      </c>
      <c r="W24" s="308"/>
      <c r="X24" s="309"/>
      <c r="Y24" s="310"/>
      <c r="Z24" s="101" t="str">
        <f>IF($B$24="Select SDG &gt;&gt;","&gt;&gt;","")</f>
        <v>&gt;&gt;</v>
      </c>
      <c r="AA24" s="308"/>
      <c r="AB24" s="309"/>
      <c r="AC24" s="310"/>
      <c r="AD24" s="101" t="str">
        <f>IF($B$24="Select SDG &gt;&gt;","&gt;&gt;","")</f>
        <v>&gt;&gt;</v>
      </c>
      <c r="AE24" s="308"/>
      <c r="AF24" s="309"/>
      <c r="AG24" s="310"/>
      <c r="AH24" s="101" t="str">
        <f>IF($B$24="Select SDG &gt;&gt;","&gt;&gt;","")</f>
        <v>&gt;&gt;</v>
      </c>
      <c r="AI24" s="308"/>
      <c r="AJ24" s="309"/>
      <c r="AK24" s="310"/>
      <c r="AL24" s="101" t="str">
        <f>IF($B$24="Select SDG &gt;&gt;","&gt;&gt;","")</f>
        <v>&gt;&gt;</v>
      </c>
      <c r="AM24" s="308"/>
      <c r="AN24" s="309"/>
      <c r="AO24" s="310"/>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02"/>
      <c r="D26" s="303"/>
      <c r="E26" s="304"/>
      <c r="F26" s="101" t="str">
        <f>IF($B$26="Select Monitoring indicator &gt;&gt;", "&gt;&gt;","")</f>
        <v/>
      </c>
      <c r="G26" s="302"/>
      <c r="H26" s="303"/>
      <c r="I26" s="304"/>
      <c r="J26" s="101" t="str">
        <f>IF($B$26="Select Monitoring indicator &gt;&gt;","&gt;&gt;","")</f>
        <v/>
      </c>
      <c r="K26" s="302"/>
      <c r="L26" s="303"/>
      <c r="M26" s="304"/>
      <c r="N26" s="101" t="str">
        <f>IF($B$26="Select Monitoring indicator &gt;&gt;","&gt;&gt;","")</f>
        <v/>
      </c>
      <c r="O26" s="302"/>
      <c r="P26" s="303"/>
      <c r="Q26" s="304"/>
      <c r="R26" s="101" t="str">
        <f>IF($B$26="Select Monitoring indicator &gt;&gt;","&gt;&gt;","")</f>
        <v/>
      </c>
      <c r="S26" s="302"/>
      <c r="T26" s="303"/>
      <c r="U26" s="304"/>
      <c r="V26" s="101" t="str">
        <f>IF($B$26="Select Monitoring indicator &gt;&gt;","&gt;&gt;","")</f>
        <v/>
      </c>
      <c r="W26" s="302"/>
      <c r="X26" s="303"/>
      <c r="Y26" s="304"/>
      <c r="Z26" s="101" t="str">
        <f>IF($B$26="Select Monitoring indicator &gt;&gt;","&gt;&gt;","")</f>
        <v/>
      </c>
      <c r="AA26" s="302"/>
      <c r="AB26" s="303"/>
      <c r="AC26" s="304"/>
      <c r="AD26" s="101" t="str">
        <f>IF($B$26="Select Monitoring indicator &gt;&gt;","&gt;&gt;","")</f>
        <v/>
      </c>
      <c r="AE26" s="302"/>
      <c r="AF26" s="303"/>
      <c r="AG26" s="304"/>
      <c r="AH26" s="101" t="str">
        <f>IF($B$26="Select Monitoring indicator &gt;&gt;","&gt;&gt;","")</f>
        <v/>
      </c>
      <c r="AI26" s="302"/>
      <c r="AJ26" s="303"/>
      <c r="AK26" s="304"/>
      <c r="AL26" s="101" t="str">
        <f>IF($B$26="Select Monitoring indicator &gt;&gt;","&gt;&gt;","")</f>
        <v/>
      </c>
      <c r="AM26" s="302"/>
      <c r="AN26" s="303"/>
      <c r="AO26" s="304"/>
    </row>
    <row r="27" spans="1:41 16384:16384" ht="12.75" customHeight="1">
      <c r="B27" s="151" t="str">
        <f>IF(C24&lt;&gt;"","Select Monitoring indicator &gt;&gt;","")</f>
        <v>Select Monitoring indicator &gt;&gt;</v>
      </c>
      <c r="C27" s="302" t="s">
        <v>218</v>
      </c>
      <c r="D27" s="303"/>
      <c r="E27" s="304"/>
      <c r="F27" s="101" t="str">
        <f>IF($B$27="Select Monitoring indicator &gt;&gt;","&gt;&gt;","")</f>
        <v>&gt;&gt;</v>
      </c>
      <c r="G27" s="302" t="s">
        <v>1060</v>
      </c>
      <c r="H27" s="303"/>
      <c r="I27" s="304"/>
      <c r="J27" s="101" t="str">
        <f>IF($B$27="Select Monitoring indicator &gt;&gt;","&gt;&gt;","")</f>
        <v>&gt;&gt;</v>
      </c>
      <c r="K27" s="302" t="s">
        <v>330</v>
      </c>
      <c r="L27" s="303"/>
      <c r="M27" s="304"/>
      <c r="N27" s="101" t="str">
        <f>IF($B$27="Select Monitoring indicator &gt;&gt;","&gt;&gt;","")</f>
        <v>&gt;&gt;</v>
      </c>
      <c r="O27" s="302" t="s">
        <v>273</v>
      </c>
      <c r="P27" s="303"/>
      <c r="Q27" s="304"/>
      <c r="R27" s="101" t="str">
        <f>IF($B$27="Select Monitoring indicator &gt;&gt;","&gt;&gt;","")</f>
        <v>&gt;&gt;</v>
      </c>
      <c r="S27" s="302"/>
      <c r="T27" s="303"/>
      <c r="U27" s="304"/>
      <c r="V27" s="101" t="str">
        <f>IF($B$27="Select Monitoring indicator &gt;&gt;","&gt;&gt;","")</f>
        <v>&gt;&gt;</v>
      </c>
      <c r="W27" s="302"/>
      <c r="X27" s="303"/>
      <c r="Y27" s="304"/>
      <c r="Z27" s="101" t="str">
        <f>IF($B$27="Select Monitoring indicator &gt;&gt;","&gt;&gt;","")</f>
        <v>&gt;&gt;</v>
      </c>
      <c r="AA27" s="302"/>
      <c r="AB27" s="303"/>
      <c r="AC27" s="304"/>
      <c r="AD27" s="101" t="str">
        <f>IF($B$27="Select Monitoring indicator &gt;&gt;","&gt;&gt;","")</f>
        <v>&gt;&gt;</v>
      </c>
      <c r="AE27" s="302"/>
      <c r="AF27" s="303"/>
      <c r="AG27" s="304"/>
      <c r="AH27" s="101" t="str">
        <f>IF($B$27="Select Monitoring indicator &gt;&gt;","&gt;&gt;","")</f>
        <v>&gt;&gt;</v>
      </c>
      <c r="AI27" s="302"/>
      <c r="AJ27" s="303"/>
      <c r="AK27" s="304"/>
      <c r="AL27" s="101" t="str">
        <f>IF($B$27="Select Monitoring indicator &gt;&gt;","&gt;&gt;","")</f>
        <v>&gt;&gt;</v>
      </c>
      <c r="AM27" s="302"/>
      <c r="AN27" s="303"/>
      <c r="AO27" s="304"/>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5"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300" t="str" cm="1">
        <f t="array" ref="C30">IFERROR(_xlfn.IFS(C23&lt;&gt;"",IFERROR(INDEX(BA!$J$4:$J$952,MATCH(C26,BA!$P$4:$P$952,0)),""),C24&lt;&gt;"",IFERROR(INDEX(BA!$J$4:$J$952,MATCH(C27,BA!$P$4:$P$952,0)),"")),"")</f>
        <v>GSDM-I13.2.1</v>
      </c>
      <c r="D30" s="285"/>
      <c r="E30" s="301"/>
      <c r="G30" s="300" t="str" cm="1">
        <f t="array" ref="G30">IFERROR(_xlfn.IFS(G23&lt;&gt;"",IFERROR(INDEX(BA!$J$4:$J$952,MATCH(G26,BA!$P$4:$P$952,0)),""),G24&lt;&gt;"",IFERROR(INDEX(BA!$J$4:$J$952,MATCH(G27,BA!$P$4:$P$952,0)),"")),"")</f>
        <v>GSDG-I6.3.1</v>
      </c>
      <c r="H30" s="285"/>
      <c r="I30" s="301"/>
      <c r="K30" s="300" t="str" cm="1">
        <f t="array" ref="K30">IFERROR(_xlfn.IFS(K23&lt;&gt;"",IFERROR(INDEX(BA!$J$4:$J$952,MATCH(K26,BA!$P$4:$P$952,0)),""),K24&lt;&gt;"",IFERROR(INDEX(BA!$J$4:$J$952,MATCH(K27,BA!$P$4:$P$952,0)),"")),"")</f>
        <v>GSDM-I5.5.1</v>
      </c>
      <c r="L30" s="285"/>
      <c r="M30" s="301"/>
      <c r="O30" s="300" t="str" cm="1">
        <f t="array" ref="O30">IFERROR(_xlfn.IFS(O23&lt;&gt;"",IFERROR(INDEX(BA!$J$4:$J$952,MATCH(O26,BA!$P$4:$P$952,0)),""),O24&lt;&gt;"",IFERROR(INDEX(BA!$J$4:$J$952,MATCH(O27,BA!$P$4:$P$952,0)),"")),"")</f>
        <v>GSDM-I8.5.1</v>
      </c>
      <c r="P30" s="285"/>
      <c r="Q30" s="301"/>
      <c r="S30" s="300" t="str" cm="1">
        <f t="array" ref="S30">IFERROR(_xlfn.IFS(S23&lt;&gt;"",IFERROR(INDEX(BA!$J$4:$J$952,MATCH(S26,BA!$P$4:$P$952,0)),""),S24&lt;&gt;"",IFERROR(INDEX(BA!$J$4:$J$952,MATCH(S27,BA!$P$4:$P$952,0)),"")),"")</f>
        <v/>
      </c>
      <c r="T30" s="285"/>
      <c r="U30" s="301"/>
      <c r="W30" s="300" t="str" cm="1">
        <f t="array" ref="W30">IFERROR(_xlfn.IFS(W23&lt;&gt;"",IFERROR(INDEX(BA!$J$4:$J$952,MATCH(W26,BA!$P$4:$P$952,0)),""),W24&lt;&gt;"",IFERROR(INDEX(BA!$J$4:$J$952,MATCH(W27,BA!$P$4:$P$952,0)),"")),"")</f>
        <v/>
      </c>
      <c r="X30" s="285"/>
      <c r="Y30" s="301"/>
      <c r="AA30" s="300" t="str" cm="1">
        <f t="array" ref="AA30">IFERROR(_xlfn.IFS(AA23&lt;&gt;"",IFERROR(INDEX(BA!$J$4:$J$952,MATCH(AA26,BA!$P$4:$P$952,0)),""),AA24&lt;&gt;"",IFERROR(INDEX(BA!$J$4:$J$952,MATCH(AA27,BA!$P$4:$P$952,0)),"")),"")</f>
        <v/>
      </c>
      <c r="AB30" s="285"/>
      <c r="AC30" s="301"/>
      <c r="AE30" s="300" t="str" cm="1">
        <f t="array" ref="AE30">IFERROR(_xlfn.IFS(AE23&lt;&gt;"",IFERROR(INDEX(BA!$J$4:$J$952,MATCH(AE26,BA!$P$4:$P$952,0)),""),AE24&lt;&gt;"",IFERROR(INDEX(BA!$J$4:$J$952,MATCH(AE27,BA!$P$4:$P$952,0)),"")),"")</f>
        <v/>
      </c>
      <c r="AF30" s="285"/>
      <c r="AG30" s="301"/>
      <c r="AI30" s="300" t="str" cm="1">
        <f t="array" ref="AI30">IFERROR(_xlfn.IFS(AI23&lt;&gt;"",IFERROR(INDEX(BA!$J$4:$J$952,MATCH(AI26,BA!$P$4:$P$952,0)),""),AI24&lt;&gt;"",IFERROR(INDEX(BA!$J$4:$J$952,MATCH(AI27,BA!$P$4:$P$952,0)),"")),"")</f>
        <v/>
      </c>
      <c r="AJ30" s="285"/>
      <c r="AK30" s="301"/>
      <c r="AM30" s="300" t="str" cm="1">
        <f t="array" ref="AM30">IFERROR(_xlfn.IFS(AM23&lt;&gt;"",IFERROR(INDEX(BA!$J$4:$J$952,MATCH(AM26,BA!$P$4:$P$952,0)),""),AM24&lt;&gt;"",IFERROR(INDEX(BA!$J$4:$J$952,MATCH(AM27,BA!$P$4:$P$952,0)),"")),"")</f>
        <v/>
      </c>
      <c r="AN30" s="285"/>
      <c r="AO30" s="301"/>
    </row>
    <row r="31" spans="1:41 16384:16384">
      <c r="A31" s="14"/>
      <c r="B31" s="90" t="s">
        <v>50</v>
      </c>
      <c r="C31" s="300" t="str">
        <f>IFERROR(INDEX(BA!$O$4:$O$952,MATCH(C30,BA!$J$4:$J$952,0)),"")</f>
        <v xml:space="preserve">Reduction in GHGs emissions </v>
      </c>
      <c r="D31" s="285"/>
      <c r="E31" s="301"/>
      <c r="G31" s="300" t="str">
        <f>IFERROR(INDEX(BA!$O$4:$O$952,MATCH(G30,BA!$J$4:$J$952,0)),"")</f>
        <v>Discharging wastewater safely</v>
      </c>
      <c r="H31" s="285"/>
      <c r="I31" s="301"/>
      <c r="K31" s="300" t="str">
        <f>IFERROR(INDEX(BA!$O$4:$O$952,MATCH(K30,BA!$J$4:$J$952,0)),"")</f>
        <v xml:space="preserve">Women empowerment and gender equality </v>
      </c>
      <c r="L31" s="285"/>
      <c r="M31" s="301"/>
      <c r="O31" s="300" t="str">
        <f>IFERROR(INDEX(BA!$O$4:$O$952,MATCH(O30,BA!$J$4:$J$952,0)),"")</f>
        <v>Increased employment opportunities</v>
      </c>
      <c r="P31" s="285"/>
      <c r="Q31" s="301"/>
      <c r="S31" s="300" t="str">
        <f>IFERROR(INDEX(BA!$O$4:$O$952,MATCH(S30,BA!$J$4:$J$952,0)),"")</f>
        <v/>
      </c>
      <c r="T31" s="285"/>
      <c r="U31" s="301"/>
      <c r="W31" s="300" t="str">
        <f>IFERROR(INDEX(BA!$O$4:$O$952,MATCH(W30,BA!$J$4:$J$952,0)),"")</f>
        <v/>
      </c>
      <c r="X31" s="285"/>
      <c r="Y31" s="301"/>
      <c r="AA31" s="300" t="str">
        <f>IFERROR(INDEX(BA!$O$4:$O$952,MATCH(AA30,BA!$J$4:$J$952,0)),"")</f>
        <v/>
      </c>
      <c r="AB31" s="285"/>
      <c r="AC31" s="301"/>
      <c r="AE31" s="300" t="str">
        <f>IFERROR(INDEX(BA!$O$4:$O$952,MATCH(AE30,BA!$J$4:$J$952,0)),"")</f>
        <v/>
      </c>
      <c r="AF31" s="285"/>
      <c r="AG31" s="301"/>
      <c r="AI31" s="300" t="str">
        <f>IFERROR(INDEX(BA!$O$4:$O$952,MATCH(AI30,BA!$J$4:$J$952,0)),"")</f>
        <v/>
      </c>
      <c r="AJ31" s="285"/>
      <c r="AK31" s="301"/>
      <c r="AM31" s="300" t="str">
        <f>IFERROR(INDEX(BA!$O$4:$O$952,MATCH(AM30,BA!$J$4:$J$952,0)),"")</f>
        <v/>
      </c>
      <c r="AN31" s="285"/>
      <c r="AO31" s="301"/>
    </row>
    <row r="32" spans="1:41 16384:16384" ht="15" customHeight="1">
      <c r="A32" s="14"/>
      <c r="B32" s="90" t="s">
        <v>51</v>
      </c>
      <c r="C32" s="300" t="str">
        <f>IFERROR(INDEX(BA!$L$4:$L$952,MATCH(C30,BA!$J$4:$J$952,0)),"")</f>
        <v>Climate change mitigation</v>
      </c>
      <c r="D32" s="285"/>
      <c r="E32" s="301"/>
      <c r="G32" s="300" t="str">
        <f>IFERROR(INDEX(BA!$L$4:$L$952,MATCH(G30,BA!$J$4:$J$952,0)),"")</f>
        <v>Water quality, quantity and service</v>
      </c>
      <c r="H32" s="285"/>
      <c r="I32" s="301"/>
      <c r="K32" s="300" t="str">
        <f>IFERROR(INDEX(BA!$L$4:$L$952,MATCH(K30,BA!$J$4:$J$952,0)),"")</f>
        <v>Gender</v>
      </c>
      <c r="L32" s="285"/>
      <c r="M32" s="301"/>
      <c r="O32" s="300" t="str">
        <f>IFERROR(INDEX(BA!$L$4:$L$952,MATCH(O30,BA!$J$4:$J$952,0)),"")</f>
        <v>Employment</v>
      </c>
      <c r="P32" s="285"/>
      <c r="Q32" s="301"/>
      <c r="S32" s="300" t="str">
        <f>IFERROR(INDEX(BA!$L$4:$L$952,MATCH(S30,BA!$J$4:$J$952,0)),"")</f>
        <v/>
      </c>
      <c r="T32" s="285"/>
      <c r="U32" s="301"/>
      <c r="W32" s="300" t="str">
        <f>IFERROR(INDEX(BA!$L$4:$L$952,MATCH(W30,BA!$J$4:$J$952,0)),"")</f>
        <v/>
      </c>
      <c r="X32" s="285"/>
      <c r="Y32" s="301"/>
      <c r="AA32" s="300" t="str">
        <f>IFERROR(INDEX(BA!$L$4:$L$952,MATCH(AA30,BA!$J$4:$J$952,0)),"")</f>
        <v/>
      </c>
      <c r="AB32" s="285"/>
      <c r="AC32" s="301"/>
      <c r="AE32" s="300" t="str">
        <f>IFERROR(INDEX(BA!$L$4:$L$952,MATCH(AE30,BA!$J$4:$J$952,0)),"")</f>
        <v/>
      </c>
      <c r="AF32" s="285"/>
      <c r="AG32" s="301"/>
      <c r="AI32" s="300" t="str">
        <f>IFERROR(INDEX(BA!$L$4:$L$952,MATCH(AI30,BA!$J$4:$J$952,0)),"")</f>
        <v/>
      </c>
      <c r="AJ32" s="285"/>
      <c r="AK32" s="301"/>
      <c r="AM32" s="300" t="str">
        <f>IFERROR(INDEX(BA!$L$4:$L$952,MATCH(AM30,BA!$J$4:$J$952,0)),"")</f>
        <v/>
      </c>
      <c r="AN32" s="285"/>
      <c r="AO32" s="301"/>
    </row>
    <row r="33" spans="1:41" ht="15" customHeight="1">
      <c r="A33" s="14"/>
      <c r="B33" s="90" t="s">
        <v>52</v>
      </c>
      <c r="C33" s="300" t="str">
        <f>IFERROR(INDEX(BA!$M$4:$M$952,MATCH(C30,BA!$J$4:$J$952,0)),"")</f>
        <v>13. Climate action</v>
      </c>
      <c r="D33" s="285"/>
      <c r="E33" s="301"/>
      <c r="G33" s="300" t="str">
        <f>IFERROR(INDEX(BA!$M$4:$M$952,MATCH(G30,BA!$J$4:$J$952,0)),"")</f>
        <v xml:space="preserve">6. Clean water and sanitation </v>
      </c>
      <c r="H33" s="285"/>
      <c r="I33" s="301"/>
      <c r="K33" s="300" t="str">
        <f>IFERROR(INDEX(BA!$M$4:$M$952,MATCH(K30,BA!$J$4:$J$952,0)),"")</f>
        <v xml:space="preserve">5. Gender equality </v>
      </c>
      <c r="L33" s="285"/>
      <c r="M33" s="301"/>
      <c r="O33" s="300" t="str">
        <f>IFERROR(INDEX(BA!$M$4:$M$952,MATCH(O30,BA!$J$4:$J$952,0)),"")</f>
        <v>8. Decent work and economic growth</v>
      </c>
      <c r="P33" s="285"/>
      <c r="Q33" s="301"/>
      <c r="S33" s="300" t="str">
        <f>IFERROR(INDEX(BA!$M$4:$M$952,MATCH(S30,BA!$J$4:$J$952,0)),"")</f>
        <v/>
      </c>
      <c r="T33" s="285"/>
      <c r="U33" s="301"/>
      <c r="W33" s="300" t="str">
        <f>IFERROR(INDEX(BA!$M$4:$M$952,MATCH(W30,BA!$J$4:$J$952,0)),"")</f>
        <v/>
      </c>
      <c r="X33" s="285"/>
      <c r="Y33" s="301"/>
      <c r="AA33" s="300" t="str">
        <f>IFERROR(INDEX(BA!$M$4:$M$952,MATCH(AA30,BA!$J$4:$J$952,0)),"")</f>
        <v/>
      </c>
      <c r="AB33" s="285"/>
      <c r="AC33" s="301"/>
      <c r="AE33" s="300" t="str">
        <f>IFERROR(INDEX(BA!$M$4:$M$952,MATCH(AE30,BA!$J$4:$J$952,0)),"")</f>
        <v/>
      </c>
      <c r="AF33" s="285"/>
      <c r="AG33" s="301"/>
      <c r="AI33" s="300" t="str">
        <f>IFERROR(INDEX(BA!$M$4:$M$952,MATCH(AI30,BA!$J$4:$J$952,0)),"")</f>
        <v/>
      </c>
      <c r="AJ33" s="285"/>
      <c r="AK33" s="301"/>
      <c r="AM33" s="300" t="str">
        <f>IFERROR(INDEX(BA!$M$4:$M$952,MATCH(AM30,BA!$J$4:$J$952,0)),"")</f>
        <v/>
      </c>
      <c r="AN33" s="285"/>
      <c r="AO33" s="301"/>
    </row>
    <row r="34" spans="1:41" ht="15" customHeight="1">
      <c r="A34" s="14"/>
      <c r="B34" s="90" t="s">
        <v>53</v>
      </c>
      <c r="C34" s="300" t="str">
        <f>IFERROR(INDEX(BA!$N$4:$N$952,MATCH(C30,BA!$J$4:$J$952,0)),"")</f>
        <v>13.2 Integrate climate change measures into national policies, strategies and planning</v>
      </c>
      <c r="D34" s="285"/>
      <c r="E34" s="301"/>
      <c r="G34" s="300" t="str">
        <f>IFERROR(INDEX(BA!$N$4:$N$952,MATCH(G30,BA!$J$4:$J$952,0)),"")</f>
        <v>6.3 By 2030, improve water quality by reducing pollution, eliminating dumping and minimizing release of hazardous chemicals and materials, halving the proportion of untreated wastewater and substantially increasing recycling and safe reuse globally</v>
      </c>
      <c r="H34" s="285"/>
      <c r="I34" s="301"/>
      <c r="K34" s="300" t="str">
        <f>IFERROR(INDEX(BA!$N$4:$N$952,MATCH(K30,BA!$J$4:$J$952,0)),"")</f>
        <v>5.5 Ensure women’s full and effective participation and equal opportunities for leadership at all levels of decision-making in political, economic and public life</v>
      </c>
      <c r="L34" s="285"/>
      <c r="M34" s="301"/>
      <c r="O34" s="300" t="str">
        <f>IFERROR(INDEX(BA!$N$4:$N$952,MATCH(O30,BA!$J$4:$J$952,0)),"")</f>
        <v>8.5 By 2030, achieve full and productive employment and decent work for all women and men, including for young people and persons with disabilities, and equal pay for work of equal value</v>
      </c>
      <c r="P34" s="285"/>
      <c r="Q34" s="301"/>
      <c r="S34" s="300" t="str">
        <f>IFERROR(INDEX(BA!$N$4:$N$952,MATCH(S30,BA!$J$4:$J$952,0)),"")</f>
        <v/>
      </c>
      <c r="T34" s="285"/>
      <c r="U34" s="301"/>
      <c r="W34" s="300" t="str">
        <f>IFERROR(INDEX(BA!$N$4:$N$952,MATCH(W30,BA!$J$4:$J$952,0)),"")</f>
        <v/>
      </c>
      <c r="X34" s="285"/>
      <c r="Y34" s="301"/>
      <c r="AA34" s="300" t="str">
        <f>IFERROR(INDEX(BA!$N$4:$N$952,MATCH(AA30,BA!$J$4:$J$952,0)),"")</f>
        <v/>
      </c>
      <c r="AB34" s="285"/>
      <c r="AC34" s="301"/>
      <c r="AE34" s="300" t="str">
        <f>IFERROR(INDEX(BA!$N$4:$N$952,MATCH(AE30,BA!$J$4:$J$952,0)),"")</f>
        <v/>
      </c>
      <c r="AF34" s="285"/>
      <c r="AG34" s="301"/>
      <c r="AI34" s="300" t="str">
        <f>IFERROR(INDEX(BA!$N$4:$N$952,MATCH(AI30,BA!$J$4:$J$952,0)),"")</f>
        <v/>
      </c>
      <c r="AJ34" s="285"/>
      <c r="AK34" s="301"/>
      <c r="AM34" s="300" t="str">
        <f>IFERROR(INDEX(BA!$N$4:$N$952,MATCH(AM30,BA!$J$4:$J$952,0)),"")</f>
        <v/>
      </c>
      <c r="AN34" s="285"/>
      <c r="AO34" s="301"/>
    </row>
    <row r="35" spans="1:41" ht="140.25" customHeight="1">
      <c r="A35" s="14"/>
      <c r="B35" s="90" t="s">
        <v>54</v>
      </c>
      <c r="C35" s="300" t="str">
        <f>IFERROR(INDEX(BA!$Q$4:$Q$952,MATCH($C$30,BA!$J$4:$J$952,0)),"")</f>
        <v>Refers to total amount of greenhouse gases avoided or sequestered during the reporting period.</v>
      </c>
      <c r="D35" s="285"/>
      <c r="E35" s="301"/>
      <c r="G35" s="300" t="str">
        <f>IFERROR(INDEX(BA!$Q$4:$Q$952,MATCH($G$30,BA!$J$4:$J$952,0)),"")</f>
        <v xml:space="preserve">Percentage and total volume of water recycled and reused </v>
      </c>
      <c r="H35" s="285"/>
      <c r="I35" s="301"/>
      <c r="K35" s="300" t="str">
        <f>IFERROR(INDEX(BA!$Q$4:$Q$952,MATCH($K$30,BA!$J$4:$J$952,0)),"")</f>
        <v>Refers to number of female management employees (managers) (full - time) at the organization as of the end of the reporting period</v>
      </c>
      <c r="L35" s="285"/>
      <c r="M35" s="301"/>
      <c r="O35" s="300" t="str">
        <f>IFERROR(INDEX(BA!$Q$4:$Q$952,MATCH($O$30,BA!$J$4:$J$952,0)),"")</f>
        <v>Refers to total jobs generated as a result of the project.</v>
      </c>
      <c r="P35" s="285"/>
      <c r="Q35" s="301"/>
      <c r="S35" s="300" t="str">
        <f>IFERROR(INDEX(BA!$Q$4:$Q$952,MATCH($S$30,BA!$J$4:$J$952,0)),"")</f>
        <v/>
      </c>
      <c r="T35" s="285"/>
      <c r="U35" s="301"/>
      <c r="W35" s="300" t="str">
        <f>IFERROR(INDEX(BA!$Q$4:$Q$952,MATCH($W$30,BA!$J$4:$J$952,0)),"")</f>
        <v/>
      </c>
      <c r="X35" s="285"/>
      <c r="Y35" s="301"/>
      <c r="AA35" s="300" t="str">
        <f>IFERROR(INDEX(BA!$Q$4:$Q$952,MATCH($AA$30,BA!$J$4:$J$952,0)),"")</f>
        <v/>
      </c>
      <c r="AB35" s="285"/>
      <c r="AC35" s="301"/>
      <c r="AE35" s="300" t="str">
        <f>IFERROR(INDEX(BA!$Q$4:$Q$952,MATCH($AE$30,BA!$J$4:$J$952,0)),"")</f>
        <v/>
      </c>
      <c r="AF35" s="285"/>
      <c r="AG35" s="301"/>
      <c r="AI35" s="300" t="str">
        <f>IFERROR(INDEX(BA!$Q$4:$Q$952,MATCH($AI$30,BA!$J$4:$J$952,0)),"")</f>
        <v/>
      </c>
      <c r="AJ35" s="285"/>
      <c r="AK35" s="301"/>
      <c r="AM35" s="300" t="str">
        <f>IFERROR(INDEX(BA!$Q$4:$Q$952,MATCH($AM$30,BA!$J$4:$J$952,0)),"")</f>
        <v/>
      </c>
      <c r="AN35" s="285"/>
      <c r="AO35" s="301"/>
    </row>
    <row r="36" spans="1:41" ht="187.5" customHeight="1">
      <c r="A36" s="100" t="s">
        <v>55</v>
      </c>
      <c r="B36" s="91" t="str">
        <f>BA!R3</f>
        <v>Guidance, calculation method and other considerations</v>
      </c>
      <c r="C36" s="300"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85"/>
      <c r="E36" s="301"/>
      <c r="G36" s="300" t="str">
        <f>IFERROR(INDEX(BA!$R$4:$R$952,MATCH($G$30,BA!$J$4:$J$952,0)),"")</f>
        <v xml:space="preserve">Measurement method – Measuring the - 
volume of water entering the treatment facility and  
volume of treated water supplied by the facility </v>
      </c>
      <c r="H36" s="285"/>
      <c r="I36" s="301"/>
      <c r="K36" s="300" t="str">
        <f>IFERROR(INDEX(BA!$R$4:$R$952,MATCH($K$30,BA!$J$4:$J$952,0)),"")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285"/>
      <c r="M36" s="301"/>
      <c r="O36" s="300" t="str">
        <f>IFERROR(INDEX(BA!$R$4:$R$952,MATCH($O$30,BA!$J$4:$J$952,0)),"")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285"/>
      <c r="Q36" s="301"/>
      <c r="S36" s="300" t="str">
        <f>IFERROR(INDEX(BA!$R$4:$R$952,MATCH($S$30,BA!$J$4:$J$952,0)),"")</f>
        <v/>
      </c>
      <c r="T36" s="285"/>
      <c r="U36" s="301"/>
      <c r="W36" s="300" t="str">
        <f>IFERROR(INDEX(BA!$R$4:$R$952,MATCH($W$30,BA!$J$4:$J$952,0)),"")</f>
        <v/>
      </c>
      <c r="X36" s="285"/>
      <c r="Y36" s="301"/>
      <c r="AA36" s="300" t="str">
        <f>IFERROR(INDEX(BA!$R$4:$R$952,MATCH($AA$30,BA!$J$4:$J$952,0)),"")</f>
        <v/>
      </c>
      <c r="AB36" s="285"/>
      <c r="AC36" s="301"/>
      <c r="AE36" s="300" t="str">
        <f>IFERROR(INDEX(BA!$R$4:$R$952,MATCH($AE$30,BA!$J$4:$J$952,0)),"")</f>
        <v/>
      </c>
      <c r="AF36" s="285"/>
      <c r="AG36" s="301"/>
      <c r="AI36" s="300" t="str">
        <f>IFERROR(INDEX(BA!$R$4:$R$952,MATCH($AI$30,BA!$J$4:$J$952,0)),"")</f>
        <v/>
      </c>
      <c r="AJ36" s="285"/>
      <c r="AK36" s="301"/>
      <c r="AM36" s="300" t="str">
        <f>IFERROR(INDEX(BA!$R$4:$R$952,MATCH($AM$30,BA!$J$4:$J$952,0)),"")</f>
        <v/>
      </c>
      <c r="AN36" s="285"/>
      <c r="AO36" s="301"/>
    </row>
    <row r="37" spans="1:41" ht="15" customHeight="1">
      <c r="A37" s="14"/>
      <c r="B37" s="92" t="s">
        <v>56</v>
      </c>
      <c r="C37" s="297" t="str">
        <f>IFERROR(INDEX(BA!$S$4:$S$952,MATCH(C30,BA!$J$4:$J$952,0)),"")</f>
        <v>tCO2eq</v>
      </c>
      <c r="D37" s="298"/>
      <c r="E37" s="299"/>
      <c r="G37" s="297" t="str">
        <f>IFERROR(INDEX(BA!$S$4:$S$952,MATCH(G30,BA!$J$4:$J$952,0)),"")</f>
        <v>m3</v>
      </c>
      <c r="H37" s="298"/>
      <c r="I37" s="299"/>
      <c r="K37" s="297" t="str">
        <f>IFERROR(INDEX(BA!$S$4:$S$952,MATCH(K30,BA!$J$4:$J$952,0)),"")</f>
        <v>Number</v>
      </c>
      <c r="L37" s="298"/>
      <c r="M37" s="299"/>
      <c r="O37" s="297" t="str">
        <f>IFERROR(INDEX(BA!$S$4:$S$952,MATCH(O30,BA!$J$4:$J$952,0)),"")</f>
        <v>Number</v>
      </c>
      <c r="P37" s="298"/>
      <c r="Q37" s="299"/>
      <c r="S37" s="297" t="str">
        <f>IFERROR(INDEX(BA!$S$4:$S$952,MATCH(S30,BA!$J$4:$J$952,0)),"")</f>
        <v/>
      </c>
      <c r="T37" s="298"/>
      <c r="U37" s="299"/>
      <c r="W37" s="297" t="str">
        <f>IFERROR(INDEX(BA!$S$4:$S$952,MATCH(W30,BA!$J$4:$J$952,0)),"")</f>
        <v/>
      </c>
      <c r="X37" s="298"/>
      <c r="Y37" s="299"/>
      <c r="AA37" s="297" t="str">
        <f>IFERROR(INDEX(BA!$S$4:$S$952,MATCH(AA30,BA!$J$4:$J$952,0)),"")</f>
        <v/>
      </c>
      <c r="AB37" s="298"/>
      <c r="AC37" s="299"/>
      <c r="AE37" s="297" t="str">
        <f>IFERROR(INDEX(BA!$S$4:$S$952,MATCH(AE30,BA!$J$4:$J$952,0)),"")</f>
        <v/>
      </c>
      <c r="AF37" s="298"/>
      <c r="AG37" s="299"/>
      <c r="AI37" s="297" t="str">
        <f>IFERROR(INDEX(BA!$S$4:$S$952,MATCH(AI30,BA!$J$4:$J$952,0)),"")</f>
        <v/>
      </c>
      <c r="AJ37" s="298"/>
      <c r="AK37" s="299"/>
      <c r="AM37" s="297" t="str">
        <f>IFERROR(INDEX(BA!$S$4:$S$952,MATCH(AM30,BA!$J$4:$J$952,0)),"")</f>
        <v/>
      </c>
      <c r="AN37" s="298"/>
      <c r="AO37" s="299"/>
    </row>
    <row r="38" spans="1:41" ht="15" customHeight="1">
      <c r="A38" s="14"/>
      <c r="B38" s="92" t="s">
        <v>57</v>
      </c>
      <c r="C38" s="297" t="str">
        <f>IFERROR(INDEX(BA!$T$4:$T$952,MATCH(C30,BA!$J$4:$J$952,0)),"")</f>
        <v>Project activity</v>
      </c>
      <c r="D38" s="298"/>
      <c r="E38" s="299"/>
      <c r="G38" s="297" t="str">
        <f>IFERROR(INDEX(BA!$T$4:$T$952,MATCH(G30,BA!$J$4:$J$952,0)),"")</f>
        <v>Project activity</v>
      </c>
      <c r="H38" s="298"/>
      <c r="I38" s="299"/>
      <c r="K38" s="297" t="str">
        <f>IFERROR(INDEX(BA!$T$4:$T$952,MATCH(K30,BA!$J$4:$J$952,0)),"")</f>
        <v>Project activity</v>
      </c>
      <c r="L38" s="298"/>
      <c r="M38" s="299"/>
      <c r="O38" s="297" t="str">
        <f>IFERROR(INDEX(BA!$T$4:$T$952,MATCH(O30,BA!$J$4:$J$952,0)),"")</f>
        <v>Project activity</v>
      </c>
      <c r="P38" s="298"/>
      <c r="Q38" s="299"/>
      <c r="S38" s="297" t="str">
        <f>IFERROR(INDEX(BA!$T$4:$T$952,MATCH(S30,BA!$J$4:$J$952,0)),"")</f>
        <v/>
      </c>
      <c r="T38" s="298"/>
      <c r="U38" s="299"/>
      <c r="W38" s="297" t="str">
        <f>IFERROR(INDEX(BA!$T$4:$T$952,MATCH(W30,BA!$J$4:$J$952,0)),"")</f>
        <v/>
      </c>
      <c r="X38" s="298"/>
      <c r="Y38" s="299"/>
      <c r="AA38" s="297" t="str">
        <f>IFERROR(INDEX(BA!$T$4:$T$952,MATCH(AA30,BA!$J$4:$J$952,0)),"")</f>
        <v/>
      </c>
      <c r="AB38" s="298"/>
      <c r="AC38" s="299"/>
      <c r="AE38" s="297" t="str">
        <f>IFERROR(INDEX(BA!$T$4:$T$952,MATCH(AE30,BA!$J$4:$J$952,0)),"")</f>
        <v/>
      </c>
      <c r="AF38" s="298"/>
      <c r="AG38" s="299"/>
      <c r="AI38" s="297" t="str">
        <f>IFERROR(INDEX(BA!$T$4:$T$952,MATCH(AI30,BA!$J$4:$J$952,0)),"")</f>
        <v/>
      </c>
      <c r="AJ38" s="298"/>
      <c r="AK38" s="299"/>
      <c r="AM38" s="297" t="str">
        <f>IFERROR(INDEX(BA!$T$4:$T$952,MATCH(AM30,BA!$J$4:$J$952,0)),"")</f>
        <v/>
      </c>
      <c r="AN38" s="298"/>
      <c r="AO38" s="299"/>
    </row>
    <row r="39" spans="1:41" ht="15" customHeight="1">
      <c r="A39" s="14"/>
      <c r="B39" s="92" t="s">
        <v>58</v>
      </c>
      <c r="C39" s="297" t="str">
        <f>IFERROR(INDEX(BA!$U$4:$U$952,MATCH(C30,BA!$J$4:$J$952,0)),"")</f>
        <v>Calculation</v>
      </c>
      <c r="D39" s="298"/>
      <c r="E39" s="299"/>
      <c r="G39" s="297" t="str">
        <f>IFERROR(INDEX(BA!$U$4:$U$952,MATCH(G30,BA!$J$4:$J$952,0)),"")</f>
        <v>Treatment log</v>
      </c>
      <c r="H39" s="298"/>
      <c r="I39" s="299"/>
      <c r="K39" s="297" t="str">
        <f>IFERROR(INDEX(BA!$U$4:$U$952,MATCH(K30,BA!$J$4:$J$952,0)),"")</f>
        <v>Head count of female employee
Use the number as at the reporting period.</v>
      </c>
      <c r="L39" s="298"/>
      <c r="M39" s="299"/>
      <c r="O39" s="297" t="str">
        <f>IFERROR(INDEX(BA!$U$4:$U$952,MATCH(O30,BA!$J$4:$J$952,0)),"")</f>
        <v>Either head count or Full Time Equivalent (FTE), with the chosen
approach stated and applied consistently
Use numbers as at the end of the reporting period, unless there has been a material change during the reporting period;</v>
      </c>
      <c r="P39" s="298"/>
      <c r="Q39" s="299"/>
      <c r="S39" s="297" t="str">
        <f>IFERROR(INDEX(BA!$U$4:$U$952,MATCH(S30,BA!$J$4:$J$952,0)),"")</f>
        <v/>
      </c>
      <c r="T39" s="298"/>
      <c r="U39" s="299"/>
      <c r="W39" s="297" t="str">
        <f>IFERROR(INDEX(BA!$U$4:$U$952,MATCH(W30,BA!$J$4:$J$952,0)),"")</f>
        <v/>
      </c>
      <c r="X39" s="298"/>
      <c r="Y39" s="299"/>
      <c r="AA39" s="297" t="str">
        <f>IFERROR(INDEX(BA!$U$4:$U$952,MATCH(AA30,BA!$J$4:$J$952,0)),"")</f>
        <v/>
      </c>
      <c r="AB39" s="298"/>
      <c r="AC39" s="299"/>
      <c r="AE39" s="297" t="str">
        <f>IFERROR(INDEX(BA!$U$4:$U$952,MATCH(AE30,BA!$J$4:$J$952,0)),"")</f>
        <v/>
      </c>
      <c r="AF39" s="298"/>
      <c r="AG39" s="299"/>
      <c r="AI39" s="297" t="str">
        <f>IFERROR(INDEX(BA!$U$4:$U$952,MATCH(AI30,BA!$J$4:$J$952,0)),"")</f>
        <v/>
      </c>
      <c r="AJ39" s="298"/>
      <c r="AK39" s="299"/>
      <c r="AM39" s="297" t="str">
        <f>IFERROR(INDEX(BA!$U$4:$U$952,MATCH(AM30,BA!$J$4:$J$952,0)),"")</f>
        <v/>
      </c>
      <c r="AN39" s="298"/>
      <c r="AO39" s="299"/>
    </row>
    <row r="40" spans="1:41" ht="15" customHeight="1">
      <c r="A40" s="14"/>
      <c r="B40" s="92" t="s">
        <v>59</v>
      </c>
      <c r="C40" s="297" t="str">
        <f>IFERROR(INDEX(BA!$V$4:$V$952,MATCH(C30,BA!$J$4:$J$952,0)),"")</f>
        <v>Annual</v>
      </c>
      <c r="D40" s="298"/>
      <c r="E40" s="299"/>
      <c r="G40" s="297" t="str">
        <f>IFERROR(INDEX(BA!$V$4:$V$952,MATCH(G30,BA!$J$4:$J$952,0)),"")</f>
        <v>Annual</v>
      </c>
      <c r="H40" s="298"/>
      <c r="I40" s="299"/>
      <c r="K40" s="297" t="str">
        <f>IFERROR(INDEX(BA!$V$4:$V$952,MATCH(K30,BA!$J$4:$J$952,0)),"")</f>
        <v>Annual</v>
      </c>
      <c r="L40" s="298"/>
      <c r="M40" s="299"/>
      <c r="O40" s="297" t="str">
        <f>IFERROR(INDEX(BA!$V$4:$V$952,MATCH(O30,BA!$J$4:$J$952,0)),"")</f>
        <v>Annual</v>
      </c>
      <c r="P40" s="298"/>
      <c r="Q40" s="299"/>
      <c r="S40" s="297" t="str">
        <f>IFERROR(INDEX(BA!$V$4:$V$952,MATCH(S30,BA!$J$4:$J$952,0)),"")</f>
        <v/>
      </c>
      <c r="T40" s="298"/>
      <c r="U40" s="299"/>
      <c r="W40" s="297" t="str">
        <f>IFERROR(INDEX(BA!$V$4:$V$952,MATCH(W30,BA!$J$4:$J$952,0)),"")</f>
        <v/>
      </c>
      <c r="X40" s="298"/>
      <c r="Y40" s="299"/>
      <c r="AA40" s="297" t="str">
        <f>IFERROR(INDEX(BA!$V$4:$V$952,MATCH(AA30,BA!$J$4:$J$952,0)),"")</f>
        <v/>
      </c>
      <c r="AB40" s="298"/>
      <c r="AC40" s="299"/>
      <c r="AE40" s="297" t="str">
        <f>IFERROR(INDEX(BA!$V$4:$V$952,MATCH(AE30,BA!$J$4:$J$952,0)),"")</f>
        <v/>
      </c>
      <c r="AF40" s="298"/>
      <c r="AG40" s="299"/>
      <c r="AI40" s="297" t="str">
        <f>IFERROR(INDEX(BA!$V$4:$V$952,MATCH(AI30,BA!$J$4:$J$952,0)),"")</f>
        <v/>
      </c>
      <c r="AJ40" s="298"/>
      <c r="AK40" s="299"/>
      <c r="AM40" s="297" t="str">
        <f>IFERROR(INDEX(BA!$V$4:$V$952,MATCH(AM30,BA!$J$4:$J$952,0)),"")</f>
        <v/>
      </c>
      <c r="AN40" s="298"/>
      <c r="AO40" s="299"/>
    </row>
    <row r="41" spans="1:41" ht="15" customHeight="1">
      <c r="A41" s="14"/>
      <c r="B41" s="92" t="s">
        <v>60</v>
      </c>
      <c r="C41" s="297" t="str">
        <f>IFERROR(INDEX(BA!$X$4:$X$952,MATCH(C30,BA!$J$4:$J$952,0 )),"")</f>
        <v>NA</v>
      </c>
      <c r="D41" s="298"/>
      <c r="E41" s="299"/>
      <c r="G41" s="297">
        <f>IFERROR(INDEX(BA!$X$4:$X$952,MATCH(G30,BA!$J$4:$J$952,0 )),"")</f>
        <v>0</v>
      </c>
      <c r="H41" s="298"/>
      <c r="I41" s="299"/>
      <c r="K41" s="297" t="str">
        <f>IFERROR(INDEX(BA!$X$4:$X$952,MATCH(K30,BA!$J$4:$J$952,0 )),"")</f>
        <v>NA</v>
      </c>
      <c r="L41" s="298"/>
      <c r="M41" s="299"/>
      <c r="O41" s="297" t="str">
        <f>IFERROR(INDEX(BA!$X$4:$X$952,MATCH(O30,BA!$J$4:$J$952,0 )),"")</f>
        <v>NA</v>
      </c>
      <c r="P41" s="298"/>
      <c r="Q41" s="299"/>
      <c r="S41" s="297" t="str">
        <f>IFERROR(INDEX(BA!$X$4:$X$952,MATCH(S30,BA!$J$4:$J$952,0 )),"")</f>
        <v/>
      </c>
      <c r="T41" s="298"/>
      <c r="U41" s="299"/>
      <c r="W41" s="297" t="str">
        <f>IFERROR(INDEX(BA!$X$4:$X$952,MATCH(W30,BA!$J$4:$J$952,0 )),"")</f>
        <v/>
      </c>
      <c r="X41" s="298"/>
      <c r="Y41" s="299"/>
      <c r="AA41" s="297" t="str">
        <f>IFERROR(INDEX(BA!$X$4:$X$952,MATCH(AA30,BA!$J$4:$J$952,0 )),"")</f>
        <v/>
      </c>
      <c r="AB41" s="298"/>
      <c r="AC41" s="299"/>
      <c r="AE41" s="297" t="str">
        <f>IFERROR(INDEX(BA!$X$4:$X$952,MATCH(AE30,BA!$J$4:$J$952,0 )),"")</f>
        <v/>
      </c>
      <c r="AF41" s="298"/>
      <c r="AG41" s="299"/>
      <c r="AI41" s="297" t="str">
        <f>IFERROR(INDEX(BA!$X$4:$X$952,MATCH(AI30,BA!$J$4:$J$952,0 )),"")</f>
        <v/>
      </c>
      <c r="AJ41" s="298"/>
      <c r="AK41" s="299"/>
      <c r="AM41" s="297" t="str">
        <f>IFERROR(INDEX(BA!$X$4:$X$952,MATCH(AM30,BA!$J$4:$J$952,0 )),"")</f>
        <v/>
      </c>
      <c r="AN41" s="298"/>
      <c r="AO41" s="299"/>
    </row>
    <row r="42" spans="1:41" ht="28.5" customHeight="1">
      <c r="A42" s="14"/>
      <c r="B42" s="92" t="s">
        <v>61</v>
      </c>
      <c r="C42" s="297" t="str">
        <f>IFERROR(INDEX(BA!$Y$4:$Y$952,MATCH(C30,BA!$J$4:$J$952,0 )),"NA")</f>
        <v>Gold Standard approved SDG Impact Quantification methodologies are available at https://globalgoals.goldstandard.org/</v>
      </c>
      <c r="D42" s="298"/>
      <c r="E42" s="299"/>
      <c r="G42" s="297">
        <f>IFERROR(INDEX(BA!$Y$4:$Y$952,MATCH(G30,BA!$J$4:$J$952,0)),"")</f>
        <v>0</v>
      </c>
      <c r="H42" s="298"/>
      <c r="I42" s="299"/>
      <c r="K42" s="297" t="str">
        <f>IFERROR(INDEX(BA!$Y$4:$Y$952,MATCH(K30,BA!$J$4:$J$952,0 )),"")</f>
        <v>IRIS, 2020. Full-time Employees: Female Managers (OI1571). v5.1.
https://iris.thegiin.org/metric/5.1/oi1571/</v>
      </c>
      <c r="L42" s="298"/>
      <c r="M42" s="299"/>
      <c r="O42" s="297" t="str">
        <f>IFERROR(INDEX(BA!$Y$4:$Y$952,MATCH(O30,BA!$J$4:$J$952,0 )),"")</f>
        <v>GRI 102: General Disclosures</v>
      </c>
      <c r="P42" s="298"/>
      <c r="Q42" s="299"/>
      <c r="S42" s="297" t="str">
        <f>IFERROR(INDEX(BA!$Y$4:$Y$952,MATCH(S30,BA!$J$4:$J$952,0 )),"")</f>
        <v/>
      </c>
      <c r="T42" s="298"/>
      <c r="U42" s="299"/>
      <c r="W42" s="297" t="str">
        <f>IFERROR(INDEX(BA!$Y$4:$Y$952,MATCH(W30,BA!$J$4:$J$952,0 )),"")</f>
        <v/>
      </c>
      <c r="X42" s="298"/>
      <c r="Y42" s="299"/>
      <c r="AA42" s="297" t="str">
        <f>IFERROR(INDEX(BA!$Y$4:$Y$952,MATCH(AA30,BA!$J$4:$J$952,0 )),"")</f>
        <v/>
      </c>
      <c r="AB42" s="298"/>
      <c r="AC42" s="299"/>
      <c r="AE42" s="297" t="str">
        <f>IFERROR(INDEX(BA!$Y$4:$Y$952,MATCH(AE30,BA!$J$4:$J$952,0 )),"")</f>
        <v/>
      </c>
      <c r="AF42" s="298"/>
      <c r="AG42" s="299"/>
      <c r="AI42" s="297" t="str">
        <f>IFERROR(INDEX(BA!$Y$4:$Y$952,MATCH(AI30,BA!$J$4:$J$952,0 )),"")</f>
        <v/>
      </c>
      <c r="AJ42" s="298"/>
      <c r="AK42" s="299"/>
      <c r="AM42" s="297" t="str">
        <f>IFERROR(INDEX(BA!$Y$4:$Y$952,MATCH(AM30,BA!$J$4:$J$952,0 )),"")</f>
        <v/>
      </c>
      <c r="AN42" s="298"/>
      <c r="AO42" s="299"/>
    </row>
    <row r="43" spans="1:41" ht="15" customHeight="1">
      <c r="A43" s="14"/>
      <c r="B43" s="30"/>
      <c r="C43" s="297"/>
      <c r="D43" s="298"/>
      <c r="E43" s="299"/>
      <c r="G43" s="314"/>
      <c r="H43" s="315"/>
      <c r="I43" s="316"/>
      <c r="K43" s="297"/>
      <c r="L43" s="298"/>
      <c r="M43" s="299"/>
      <c r="O43" s="297"/>
      <c r="P43" s="298"/>
      <c r="Q43" s="299"/>
      <c r="S43" s="297"/>
      <c r="T43" s="298"/>
      <c r="U43" s="299"/>
      <c r="W43" s="297"/>
      <c r="X43" s="298"/>
      <c r="Y43" s="299"/>
      <c r="AA43" s="297"/>
      <c r="AB43" s="298"/>
      <c r="AC43" s="299"/>
      <c r="AE43" s="297"/>
      <c r="AF43" s="298"/>
      <c r="AG43" s="299"/>
      <c r="AI43" s="297"/>
      <c r="AJ43" s="298"/>
      <c r="AK43" s="299"/>
      <c r="AM43" s="297"/>
      <c r="AN43" s="298"/>
      <c r="AO43" s="299"/>
    </row>
    <row r="44" spans="1:41" ht="15" customHeight="1">
      <c r="A44" s="14"/>
      <c r="B44" s="30"/>
      <c r="C44" s="314"/>
      <c r="D44" s="315"/>
      <c r="E44" s="316"/>
      <c r="G44" s="314"/>
      <c r="H44" s="315"/>
      <c r="I44" s="316"/>
      <c r="K44" s="297"/>
      <c r="L44" s="298"/>
      <c r="M44" s="299"/>
      <c r="O44" s="297"/>
      <c r="P44" s="298"/>
      <c r="Q44" s="299"/>
      <c r="S44" s="297"/>
      <c r="T44" s="298"/>
      <c r="U44" s="299"/>
      <c r="W44" s="297"/>
      <c r="X44" s="298"/>
      <c r="Y44" s="299"/>
      <c r="AA44" s="297"/>
      <c r="AB44" s="298"/>
      <c r="AC44" s="299"/>
      <c r="AE44" s="297"/>
      <c r="AF44" s="298"/>
      <c r="AG44" s="299"/>
      <c r="AI44" s="297"/>
      <c r="AJ44" s="298"/>
      <c r="AK44" s="299"/>
      <c r="AM44" s="297"/>
      <c r="AN44" s="298"/>
      <c r="AO44" s="299"/>
    </row>
    <row r="45" spans="1:41" ht="15" customHeight="1">
      <c r="A45" s="14"/>
      <c r="B45" s="30"/>
      <c r="C45" s="314"/>
      <c r="D45" s="315"/>
      <c r="E45" s="316"/>
      <c r="G45" s="314"/>
      <c r="H45" s="315"/>
      <c r="I45" s="316"/>
      <c r="K45" s="297"/>
      <c r="L45" s="298"/>
      <c r="M45" s="299"/>
      <c r="O45" s="297"/>
      <c r="P45" s="298"/>
      <c r="Q45" s="299"/>
      <c r="S45" s="297"/>
      <c r="T45" s="298"/>
      <c r="U45" s="299"/>
      <c r="W45" s="297"/>
      <c r="X45" s="298"/>
      <c r="Y45" s="299"/>
      <c r="AA45" s="297"/>
      <c r="AB45" s="298"/>
      <c r="AC45" s="299"/>
      <c r="AE45" s="297"/>
      <c r="AF45" s="298"/>
      <c r="AG45" s="299"/>
      <c r="AI45" s="297"/>
      <c r="AJ45" s="298"/>
      <c r="AK45" s="299"/>
      <c r="AM45" s="297"/>
      <c r="AN45" s="298"/>
      <c r="AO45" s="299"/>
    </row>
    <row r="46" spans="1:41" ht="15" customHeight="1">
      <c r="A46" s="14"/>
      <c r="B46" s="30"/>
      <c r="C46" s="314"/>
      <c r="D46" s="315"/>
      <c r="E46" s="316"/>
      <c r="G46" s="314"/>
      <c r="H46" s="315"/>
      <c r="I46" s="316"/>
      <c r="K46" s="297"/>
      <c r="L46" s="298"/>
      <c r="M46" s="299"/>
      <c r="O46" s="297"/>
      <c r="P46" s="298"/>
      <c r="Q46" s="299"/>
      <c r="S46" s="297"/>
      <c r="T46" s="298"/>
      <c r="U46" s="299"/>
      <c r="W46" s="297"/>
      <c r="X46" s="298"/>
      <c r="Y46" s="299"/>
      <c r="AA46" s="297"/>
      <c r="AB46" s="298"/>
      <c r="AC46" s="299"/>
      <c r="AE46" s="297"/>
      <c r="AF46" s="298"/>
      <c r="AG46" s="299"/>
      <c r="AI46" s="297"/>
      <c r="AJ46" s="298"/>
      <c r="AK46" s="299"/>
      <c r="AM46" s="297"/>
      <c r="AN46" s="298"/>
      <c r="AO46" s="299"/>
    </row>
    <row r="47" spans="1:41" ht="15" customHeight="1">
      <c r="A47" s="14"/>
      <c r="B47" s="30"/>
      <c r="C47" s="317"/>
      <c r="D47" s="318"/>
      <c r="E47" s="319"/>
      <c r="G47" s="317"/>
      <c r="H47" s="318"/>
      <c r="I47" s="319"/>
      <c r="K47" s="297"/>
      <c r="L47" s="298"/>
      <c r="M47" s="299"/>
      <c r="O47" s="297"/>
      <c r="P47" s="298"/>
      <c r="Q47" s="299"/>
      <c r="S47" s="297"/>
      <c r="T47" s="298"/>
      <c r="U47" s="299"/>
      <c r="W47" s="297"/>
      <c r="X47" s="298"/>
      <c r="Y47" s="299"/>
      <c r="AA47" s="297"/>
      <c r="AB47" s="298"/>
      <c r="AC47" s="299"/>
      <c r="AE47" s="297"/>
      <c r="AF47" s="298"/>
      <c r="AG47" s="299"/>
      <c r="AI47" s="297"/>
      <c r="AJ47" s="298"/>
      <c r="AK47" s="299"/>
      <c r="AM47" s="297"/>
      <c r="AN47" s="298"/>
      <c r="AO47" s="299"/>
    </row>
    <row r="48" spans="1:41" ht="15" customHeight="1">
      <c r="A48" s="14"/>
      <c r="B48" s="30"/>
      <c r="C48" s="323"/>
      <c r="D48" s="324"/>
      <c r="E48" s="325"/>
      <c r="G48" s="323"/>
      <c r="H48" s="324"/>
      <c r="I48" s="325"/>
      <c r="K48" s="297"/>
      <c r="L48" s="298"/>
      <c r="M48" s="299"/>
      <c r="O48" s="297"/>
      <c r="P48" s="298"/>
      <c r="Q48" s="299"/>
      <c r="S48" s="297"/>
      <c r="T48" s="298"/>
      <c r="U48" s="299"/>
      <c r="W48" s="297"/>
      <c r="X48" s="298"/>
      <c r="Y48" s="299"/>
      <c r="AA48" s="297"/>
      <c r="AB48" s="298"/>
      <c r="AC48" s="299"/>
      <c r="AE48" s="297"/>
      <c r="AF48" s="298"/>
      <c r="AG48" s="299"/>
      <c r="AI48" s="297"/>
      <c r="AJ48" s="298"/>
      <c r="AK48" s="299"/>
      <c r="AM48" s="297"/>
      <c r="AN48" s="298"/>
      <c r="AO48" s="299"/>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5">
      <c r="A50" s="326" t="s">
        <v>64</v>
      </c>
      <c r="B50" s="138" t="s">
        <v>65</v>
      </c>
      <c r="C50" s="292" t="str" cm="1">
        <f t="array" ref="C50">IFERROR(_xlfn.IFS(B26&lt;&gt;"",C26,B27&lt;&gt;"",C27),"")</f>
        <v>Amount of GHGs emissions avoided or sequestered</v>
      </c>
      <c r="D50" s="293"/>
      <c r="E50" s="294"/>
      <c r="F50" s="37"/>
      <c r="G50" s="292" t="str" cm="1">
        <f t="array" ref="G50">IFERROR(_xlfn.IFS(F26&lt;&gt;"",G26,F27&lt;&gt;"",G27),"")</f>
        <v>6.3.1 Proportion of wastewater safely treated</v>
      </c>
      <c r="H50" s="293"/>
      <c r="I50" s="294"/>
      <c r="J50" s="38"/>
      <c r="K50" s="292" t="str" cm="1">
        <f t="array" ref="K50">IFERROR(_xlfn.IFS(J26&lt;&gt;"",K26,J27&lt;&gt;"",K27),"")</f>
        <v>Number of women serving in managerial/ leadership /ownership role</v>
      </c>
      <c r="L50" s="293"/>
      <c r="M50" s="294"/>
      <c r="N50" s="38"/>
      <c r="O50" s="292" t="str" cm="1">
        <f t="array" ref="O50">IFERROR(_xlfn.IFS(N26&lt;&gt;"",O26,N27&lt;&gt;"",O27),"")</f>
        <v>Total number of jobs</v>
      </c>
      <c r="P50" s="293"/>
      <c r="Q50" s="294"/>
      <c r="R50" s="38"/>
      <c r="S50" s="292" cm="1">
        <f t="array" ref="S50">IFERROR(_xlfn.IFS(R26&lt;&gt;"",S26,R27&lt;&gt;"",S27),"")</f>
        <v>0</v>
      </c>
      <c r="T50" s="293"/>
      <c r="U50" s="294"/>
      <c r="V50" s="38"/>
      <c r="W50" s="292" cm="1">
        <f t="array" ref="W50">IFERROR(_xlfn.IFS(V26&lt;&gt;"",W26,V27&lt;&gt;"",W27),"")</f>
        <v>0</v>
      </c>
      <c r="X50" s="293"/>
      <c r="Y50" s="294"/>
      <c r="Z50" s="38"/>
      <c r="AA50" s="292" cm="1">
        <f t="array" ref="AA50">IFERROR(_xlfn.IFS(Z26&lt;&gt;"",AA26,Z27&lt;&gt;"",AA27),"")</f>
        <v>0</v>
      </c>
      <c r="AB50" s="293"/>
      <c r="AC50" s="294"/>
      <c r="AD50" s="38"/>
      <c r="AE50" s="292" cm="1">
        <f t="array" ref="AE50">IFERROR(_xlfn.IFS(AD26&lt;&gt;"",AE26,AD27&lt;&gt;"",AE27),"")</f>
        <v>0</v>
      </c>
      <c r="AF50" s="293"/>
      <c r="AG50" s="294"/>
      <c r="AH50" s="38"/>
      <c r="AI50" s="292" cm="1">
        <f t="array" ref="AI50">IFERROR(_xlfn.IFS(AH26&lt;&gt;"",AI26,AH27&lt;&gt;"",AI27),"")</f>
        <v>0</v>
      </c>
      <c r="AJ50" s="293"/>
      <c r="AK50" s="294"/>
      <c r="AL50" s="38"/>
      <c r="AM50" s="292" cm="1">
        <f t="array" ref="AM50">IFERROR(_xlfn.IFS(AL26&lt;&gt;"",AM26,AL27&lt;&gt;"",AM27),"")</f>
        <v>0</v>
      </c>
      <c r="AN50" s="293"/>
      <c r="AO50" s="294"/>
    </row>
    <row r="51" spans="1:41">
      <c r="A51" s="326"/>
      <c r="B51" s="92" t="s">
        <v>56</v>
      </c>
      <c r="C51" s="295" t="s">
        <v>66</v>
      </c>
      <c r="D51" s="296"/>
      <c r="E51" s="296"/>
      <c r="F51" s="37"/>
      <c r="G51" s="295" t="s">
        <v>66</v>
      </c>
      <c r="H51" s="296"/>
      <c r="I51" s="296"/>
      <c r="J51" s="38"/>
      <c r="K51" s="295" t="s">
        <v>66</v>
      </c>
      <c r="L51" s="296"/>
      <c r="M51" s="296"/>
      <c r="N51" s="38"/>
      <c r="O51" s="295" t="s">
        <v>66</v>
      </c>
      <c r="P51" s="296"/>
      <c r="Q51" s="296"/>
      <c r="R51" s="38"/>
      <c r="S51" s="295" t="s">
        <v>66</v>
      </c>
      <c r="T51" s="296"/>
      <c r="U51" s="296"/>
      <c r="V51" s="38"/>
      <c r="W51" s="295" t="s">
        <v>66</v>
      </c>
      <c r="X51" s="296"/>
      <c r="Y51" s="296"/>
      <c r="Z51" s="38"/>
      <c r="AA51" s="295" t="s">
        <v>66</v>
      </c>
      <c r="AB51" s="296"/>
      <c r="AC51" s="296"/>
      <c r="AD51" s="38"/>
      <c r="AE51" s="295" t="s">
        <v>66</v>
      </c>
      <c r="AF51" s="296"/>
      <c r="AG51" s="296"/>
      <c r="AH51" s="38"/>
      <c r="AI51" s="295" t="s">
        <v>66</v>
      </c>
      <c r="AJ51" s="296"/>
      <c r="AK51" s="296"/>
      <c r="AL51" s="38"/>
      <c r="AM51" s="295" t="s">
        <v>66</v>
      </c>
      <c r="AN51" s="296"/>
      <c r="AO51" s="296"/>
    </row>
    <row r="52" spans="1:41">
      <c r="A52" s="326"/>
      <c r="B52" s="92" t="s">
        <v>57</v>
      </c>
      <c r="C52" s="295" t="s">
        <v>66</v>
      </c>
      <c r="D52" s="296"/>
      <c r="E52" s="296"/>
      <c r="F52" s="37"/>
      <c r="G52" s="295" t="s">
        <v>66</v>
      </c>
      <c r="H52" s="296"/>
      <c r="I52" s="296"/>
      <c r="J52" s="38"/>
      <c r="K52" s="295" t="s">
        <v>66</v>
      </c>
      <c r="L52" s="296"/>
      <c r="M52" s="296"/>
      <c r="N52" s="38"/>
      <c r="O52" s="295" t="s">
        <v>66</v>
      </c>
      <c r="P52" s="296"/>
      <c r="Q52" s="296"/>
      <c r="R52" s="38"/>
      <c r="S52" s="295" t="s">
        <v>66</v>
      </c>
      <c r="T52" s="296"/>
      <c r="U52" s="296"/>
      <c r="V52" s="38"/>
      <c r="W52" s="295" t="s">
        <v>66</v>
      </c>
      <c r="X52" s="296"/>
      <c r="Y52" s="296"/>
      <c r="Z52" s="38"/>
      <c r="AA52" s="295" t="s">
        <v>66</v>
      </c>
      <c r="AB52" s="296"/>
      <c r="AC52" s="296"/>
      <c r="AD52" s="38"/>
      <c r="AE52" s="295" t="s">
        <v>66</v>
      </c>
      <c r="AF52" s="296"/>
      <c r="AG52" s="296"/>
      <c r="AH52" s="38"/>
      <c r="AI52" s="295" t="s">
        <v>66</v>
      </c>
      <c r="AJ52" s="296"/>
      <c r="AK52" s="296"/>
      <c r="AL52" s="38"/>
      <c r="AM52" s="295" t="s">
        <v>66</v>
      </c>
      <c r="AN52" s="296"/>
      <c r="AO52" s="296"/>
    </row>
    <row r="53" spans="1:41">
      <c r="A53" s="326"/>
      <c r="B53" s="92" t="s">
        <v>59</v>
      </c>
      <c r="C53" s="295" t="s">
        <v>66</v>
      </c>
      <c r="D53" s="296"/>
      <c r="E53" s="296"/>
      <c r="F53" s="37"/>
      <c r="G53" s="295" t="s">
        <v>66</v>
      </c>
      <c r="H53" s="296"/>
      <c r="I53" s="296"/>
      <c r="J53" s="38"/>
      <c r="K53" s="295" t="s">
        <v>66</v>
      </c>
      <c r="L53" s="296"/>
      <c r="M53" s="296"/>
      <c r="N53" s="38"/>
      <c r="O53" s="295" t="s">
        <v>66</v>
      </c>
      <c r="P53" s="296"/>
      <c r="Q53" s="296"/>
      <c r="R53" s="38"/>
      <c r="S53" s="295" t="s">
        <v>66</v>
      </c>
      <c r="T53" s="296"/>
      <c r="U53" s="296"/>
      <c r="V53" s="38"/>
      <c r="W53" s="295" t="s">
        <v>66</v>
      </c>
      <c r="X53" s="296"/>
      <c r="Y53" s="296"/>
      <c r="Z53" s="38"/>
      <c r="AA53" s="295" t="s">
        <v>66</v>
      </c>
      <c r="AB53" s="296"/>
      <c r="AC53" s="296"/>
      <c r="AD53" s="38"/>
      <c r="AE53" s="295" t="s">
        <v>66</v>
      </c>
      <c r="AF53" s="296"/>
      <c r="AG53" s="296"/>
      <c r="AH53" s="38"/>
      <c r="AI53" s="295" t="s">
        <v>66</v>
      </c>
      <c r="AJ53" s="296"/>
      <c r="AK53" s="296"/>
      <c r="AL53" s="38"/>
      <c r="AM53" s="295" t="s">
        <v>66</v>
      </c>
      <c r="AN53" s="296"/>
      <c r="AO53" s="296"/>
    </row>
    <row r="54" spans="1:41">
      <c r="A54" s="326"/>
      <c r="B54" s="92" t="s">
        <v>58</v>
      </c>
      <c r="C54" s="295" t="s">
        <v>66</v>
      </c>
      <c r="D54" s="296"/>
      <c r="E54" s="296"/>
      <c r="F54" s="37"/>
      <c r="G54" s="295" t="s">
        <v>66</v>
      </c>
      <c r="H54" s="296"/>
      <c r="I54" s="296"/>
      <c r="J54" s="38"/>
      <c r="K54" s="295" t="s">
        <v>66</v>
      </c>
      <c r="L54" s="296"/>
      <c r="M54" s="296"/>
      <c r="N54" s="38"/>
      <c r="O54" s="295" t="s">
        <v>66</v>
      </c>
      <c r="P54" s="296"/>
      <c r="Q54" s="296"/>
      <c r="R54" s="38"/>
      <c r="S54" s="295" t="s">
        <v>66</v>
      </c>
      <c r="T54" s="296"/>
      <c r="U54" s="296"/>
      <c r="V54" s="38"/>
      <c r="W54" s="295" t="s">
        <v>66</v>
      </c>
      <c r="X54" s="296"/>
      <c r="Y54" s="296"/>
      <c r="Z54" s="38"/>
      <c r="AA54" s="295" t="s">
        <v>66</v>
      </c>
      <c r="AB54" s="296"/>
      <c r="AC54" s="296"/>
      <c r="AD54" s="38"/>
      <c r="AE54" s="295" t="s">
        <v>66</v>
      </c>
      <c r="AF54" s="296"/>
      <c r="AG54" s="296"/>
      <c r="AH54" s="38"/>
      <c r="AI54" s="295" t="s">
        <v>66</v>
      </c>
      <c r="AJ54" s="296"/>
      <c r="AK54" s="296"/>
      <c r="AL54" s="38"/>
      <c r="AM54" s="295" t="s">
        <v>66</v>
      </c>
      <c r="AN54" s="296"/>
      <c r="AO54" s="296"/>
    </row>
    <row r="55" spans="1:41">
      <c r="A55" s="326"/>
      <c r="B55" s="92" t="s">
        <v>67</v>
      </c>
      <c r="C55" s="295" t="s">
        <v>66</v>
      </c>
      <c r="D55" s="296"/>
      <c r="E55" s="296"/>
      <c r="F55" s="37"/>
      <c r="G55" s="295" t="s">
        <v>66</v>
      </c>
      <c r="H55" s="296"/>
      <c r="I55" s="296"/>
      <c r="J55" s="38"/>
      <c r="K55" s="295" t="s">
        <v>66</v>
      </c>
      <c r="L55" s="296"/>
      <c r="M55" s="296"/>
      <c r="N55" s="38"/>
      <c r="O55" s="295" t="s">
        <v>66</v>
      </c>
      <c r="P55" s="296"/>
      <c r="Q55" s="296"/>
      <c r="R55" s="38"/>
      <c r="S55" s="295" t="s">
        <v>66</v>
      </c>
      <c r="T55" s="296"/>
      <c r="U55" s="296"/>
      <c r="V55" s="38"/>
      <c r="W55" s="295" t="s">
        <v>66</v>
      </c>
      <c r="X55" s="296"/>
      <c r="Y55" s="296"/>
      <c r="Z55" s="38"/>
      <c r="AA55" s="295" t="s">
        <v>66</v>
      </c>
      <c r="AB55" s="296"/>
      <c r="AC55" s="296"/>
      <c r="AD55" s="38"/>
      <c r="AE55" s="295" t="s">
        <v>66</v>
      </c>
      <c r="AF55" s="296"/>
      <c r="AG55" s="296"/>
      <c r="AH55" s="38"/>
      <c r="AI55" s="295" t="s">
        <v>66</v>
      </c>
      <c r="AJ55" s="296"/>
      <c r="AK55" s="296"/>
      <c r="AL55" s="38"/>
      <c r="AM55" s="295" t="s">
        <v>66</v>
      </c>
      <c r="AN55" s="296"/>
      <c r="AO55" s="296"/>
    </row>
    <row r="56" spans="1:41">
      <c r="A56" s="326"/>
      <c r="B56" s="92" t="s">
        <v>68</v>
      </c>
      <c r="C56" s="295" t="s">
        <v>66</v>
      </c>
      <c r="D56" s="296"/>
      <c r="E56" s="296"/>
      <c r="F56" s="37"/>
      <c r="G56" s="295" t="s">
        <v>66</v>
      </c>
      <c r="H56" s="296"/>
      <c r="I56" s="296"/>
      <c r="J56" s="38"/>
      <c r="K56" s="295" t="s">
        <v>66</v>
      </c>
      <c r="L56" s="296"/>
      <c r="M56" s="296"/>
      <c r="N56" s="38"/>
      <c r="O56" s="295" t="s">
        <v>66</v>
      </c>
      <c r="P56" s="296"/>
      <c r="Q56" s="296"/>
      <c r="R56" s="38"/>
      <c r="S56" s="295" t="s">
        <v>66</v>
      </c>
      <c r="T56" s="296"/>
      <c r="U56" s="296"/>
      <c r="V56" s="38"/>
      <c r="W56" s="295" t="s">
        <v>66</v>
      </c>
      <c r="X56" s="296"/>
      <c r="Y56" s="296"/>
      <c r="Z56" s="38"/>
      <c r="AA56" s="295" t="s">
        <v>66</v>
      </c>
      <c r="AB56" s="296"/>
      <c r="AC56" s="296"/>
      <c r="AD56" s="38"/>
      <c r="AE56" s="295" t="s">
        <v>66</v>
      </c>
      <c r="AF56" s="296"/>
      <c r="AG56" s="296"/>
      <c r="AH56" s="38"/>
      <c r="AI56" s="295" t="s">
        <v>66</v>
      </c>
      <c r="AJ56" s="296"/>
      <c r="AK56" s="296"/>
      <c r="AL56" s="38"/>
      <c r="AM56" s="295" t="s">
        <v>66</v>
      </c>
      <c r="AN56" s="296"/>
      <c r="AO56" s="296"/>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29" t="s">
        <v>73</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29"/>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29"/>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327" t="s">
        <v>74</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327"/>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327"/>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327"/>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327"/>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327"/>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327"/>
      <c r="B67" s="39" t="s">
        <v>77</v>
      </c>
      <c r="C67" s="288" t="s">
        <v>78</v>
      </c>
      <c r="D67" s="288"/>
      <c r="E67" s="288"/>
      <c r="F67" s="37"/>
      <c r="G67" s="288" t="s">
        <v>78</v>
      </c>
      <c r="H67" s="288"/>
      <c r="I67" s="288"/>
      <c r="J67" s="38"/>
      <c r="K67" s="288" t="s">
        <v>78</v>
      </c>
      <c r="L67" s="288"/>
      <c r="M67" s="288"/>
      <c r="N67" s="38"/>
      <c r="O67" s="288" t="s">
        <v>78</v>
      </c>
      <c r="P67" s="288"/>
      <c r="Q67" s="288"/>
      <c r="R67" s="38"/>
      <c r="S67" s="288" t="s">
        <v>78</v>
      </c>
      <c r="T67" s="288"/>
      <c r="U67" s="288"/>
      <c r="V67" s="38"/>
      <c r="W67" s="288" t="s">
        <v>78</v>
      </c>
      <c r="X67" s="288"/>
      <c r="Y67" s="288"/>
      <c r="Z67" s="38"/>
      <c r="AA67" s="288" t="s">
        <v>78</v>
      </c>
      <c r="AB67" s="288"/>
      <c r="AC67" s="288"/>
      <c r="AD67" s="38"/>
      <c r="AE67" s="288" t="s">
        <v>78</v>
      </c>
      <c r="AF67" s="288"/>
      <c r="AG67" s="288"/>
      <c r="AH67" s="38"/>
      <c r="AI67" s="288" t="s">
        <v>78</v>
      </c>
      <c r="AJ67" s="288"/>
      <c r="AK67" s="288"/>
      <c r="AL67" s="38"/>
      <c r="AM67" s="288" t="s">
        <v>78</v>
      </c>
      <c r="AN67" s="288"/>
      <c r="AO67" s="288"/>
    </row>
    <row r="68" spans="1:41">
      <c r="A68" s="327"/>
      <c r="B68" s="289"/>
      <c r="C68" s="288"/>
      <c r="D68" s="288"/>
      <c r="E68" s="288"/>
      <c r="F68" s="37"/>
      <c r="G68" s="288"/>
      <c r="H68" s="288"/>
      <c r="I68" s="288"/>
      <c r="J68" s="38"/>
      <c r="K68" s="288"/>
      <c r="L68" s="288"/>
      <c r="M68" s="288"/>
      <c r="N68" s="38"/>
      <c r="O68" s="288"/>
      <c r="P68" s="288"/>
      <c r="Q68" s="288"/>
      <c r="R68" s="38"/>
      <c r="S68" s="288"/>
      <c r="T68" s="288"/>
      <c r="U68" s="288"/>
      <c r="V68" s="38"/>
      <c r="W68" s="288"/>
      <c r="X68" s="288"/>
      <c r="Y68" s="288"/>
      <c r="Z68" s="38"/>
      <c r="AA68" s="288"/>
      <c r="AB68" s="288"/>
      <c r="AC68" s="288"/>
      <c r="AD68" s="38"/>
      <c r="AE68" s="288"/>
      <c r="AF68" s="288"/>
      <c r="AG68" s="288"/>
      <c r="AH68" s="38"/>
      <c r="AI68" s="288"/>
      <c r="AJ68" s="288"/>
      <c r="AK68" s="288"/>
      <c r="AL68" s="38"/>
      <c r="AM68" s="288"/>
      <c r="AN68" s="288"/>
      <c r="AO68" s="288"/>
    </row>
    <row r="69" spans="1:41">
      <c r="A69" s="327"/>
      <c r="B69" s="290"/>
      <c r="C69" s="288"/>
      <c r="D69" s="288"/>
      <c r="E69" s="288"/>
      <c r="F69" s="37"/>
      <c r="G69" s="288"/>
      <c r="H69" s="288"/>
      <c r="I69" s="288"/>
      <c r="J69" s="38"/>
      <c r="K69" s="288"/>
      <c r="L69" s="288"/>
      <c r="M69" s="288"/>
      <c r="N69" s="38"/>
      <c r="O69" s="288"/>
      <c r="P69" s="288"/>
      <c r="Q69" s="288"/>
      <c r="R69" s="38"/>
      <c r="S69" s="288"/>
      <c r="T69" s="288"/>
      <c r="U69" s="288"/>
      <c r="V69" s="38"/>
      <c r="W69" s="288"/>
      <c r="X69" s="288"/>
      <c r="Y69" s="288"/>
      <c r="Z69" s="38"/>
      <c r="AA69" s="288"/>
      <c r="AB69" s="288"/>
      <c r="AC69" s="288"/>
      <c r="AD69" s="38"/>
      <c r="AE69" s="288"/>
      <c r="AF69" s="288"/>
      <c r="AG69" s="288"/>
      <c r="AH69" s="38"/>
      <c r="AI69" s="288"/>
      <c r="AJ69" s="288"/>
      <c r="AK69" s="288"/>
      <c r="AL69" s="38"/>
      <c r="AM69" s="288"/>
      <c r="AN69" s="288"/>
      <c r="AO69" s="288"/>
    </row>
    <row r="70" spans="1:41">
      <c r="A70" s="327"/>
      <c r="B70" s="290"/>
      <c r="C70" s="288"/>
      <c r="D70" s="288"/>
      <c r="E70" s="288"/>
      <c r="F70" s="37"/>
      <c r="G70" s="288"/>
      <c r="H70" s="288"/>
      <c r="I70" s="288"/>
      <c r="J70" s="38"/>
      <c r="K70" s="288"/>
      <c r="L70" s="288"/>
      <c r="M70" s="288"/>
      <c r="N70" s="38"/>
      <c r="O70" s="288"/>
      <c r="P70" s="288"/>
      <c r="Q70" s="288"/>
      <c r="R70" s="38"/>
      <c r="S70" s="288"/>
      <c r="T70" s="288"/>
      <c r="U70" s="288"/>
      <c r="V70" s="38"/>
      <c r="W70" s="288"/>
      <c r="X70" s="288"/>
      <c r="Y70" s="288"/>
      <c r="Z70" s="38"/>
      <c r="AA70" s="288"/>
      <c r="AB70" s="288"/>
      <c r="AC70" s="288"/>
      <c r="AD70" s="38"/>
      <c r="AE70" s="288"/>
      <c r="AF70" s="288"/>
      <c r="AG70" s="288"/>
      <c r="AH70" s="38"/>
      <c r="AI70" s="288"/>
      <c r="AJ70" s="288"/>
      <c r="AK70" s="288"/>
      <c r="AL70" s="38"/>
      <c r="AM70" s="288"/>
      <c r="AN70" s="288"/>
      <c r="AO70" s="288"/>
    </row>
    <row r="71" spans="1:41">
      <c r="A71" s="327"/>
      <c r="B71" s="290"/>
      <c r="C71" s="288"/>
      <c r="D71" s="288"/>
      <c r="E71" s="288"/>
      <c r="F71" s="37"/>
      <c r="G71" s="288"/>
      <c r="H71" s="288"/>
      <c r="I71" s="288"/>
      <c r="J71" s="38"/>
      <c r="K71" s="288"/>
      <c r="L71" s="288"/>
      <c r="M71" s="288"/>
      <c r="N71" s="38"/>
      <c r="O71" s="288"/>
      <c r="P71" s="288"/>
      <c r="Q71" s="288"/>
      <c r="R71" s="38"/>
      <c r="S71" s="288"/>
      <c r="T71" s="288"/>
      <c r="U71" s="288"/>
      <c r="V71" s="38"/>
      <c r="W71" s="288"/>
      <c r="X71" s="288"/>
      <c r="Y71" s="288"/>
      <c r="Z71" s="38"/>
      <c r="AA71" s="288"/>
      <c r="AB71" s="288"/>
      <c r="AC71" s="288"/>
      <c r="AD71" s="38"/>
      <c r="AE71" s="288"/>
      <c r="AF71" s="288"/>
      <c r="AG71" s="288"/>
      <c r="AH71" s="38"/>
      <c r="AI71" s="288"/>
      <c r="AJ71" s="288"/>
      <c r="AK71" s="288"/>
      <c r="AL71" s="38"/>
      <c r="AM71" s="288"/>
      <c r="AN71" s="288"/>
      <c r="AO71" s="288"/>
    </row>
    <row r="72" spans="1:41">
      <c r="A72" s="327"/>
      <c r="B72" s="290"/>
      <c r="C72" s="288"/>
      <c r="D72" s="288"/>
      <c r="E72" s="288"/>
      <c r="F72" s="37"/>
      <c r="G72" s="288"/>
      <c r="H72" s="288"/>
      <c r="I72" s="288"/>
      <c r="J72" s="38"/>
      <c r="K72" s="288"/>
      <c r="L72" s="288"/>
      <c r="M72" s="288"/>
      <c r="N72" s="38"/>
      <c r="O72" s="288"/>
      <c r="P72" s="288"/>
      <c r="Q72" s="288"/>
      <c r="R72" s="38"/>
      <c r="S72" s="288"/>
      <c r="T72" s="288"/>
      <c r="U72" s="288"/>
      <c r="V72" s="38"/>
      <c r="W72" s="288"/>
      <c r="X72" s="288"/>
      <c r="Y72" s="288"/>
      <c r="Z72" s="38"/>
      <c r="AA72" s="288"/>
      <c r="AB72" s="288"/>
      <c r="AC72" s="288"/>
      <c r="AD72" s="38"/>
      <c r="AE72" s="288"/>
      <c r="AF72" s="288"/>
      <c r="AG72" s="288"/>
      <c r="AH72" s="38"/>
      <c r="AI72" s="288"/>
      <c r="AJ72" s="288"/>
      <c r="AK72" s="288"/>
      <c r="AL72" s="38"/>
      <c r="AM72" s="288"/>
      <c r="AN72" s="288"/>
      <c r="AO72" s="288"/>
    </row>
    <row r="73" spans="1:41">
      <c r="A73" s="327"/>
      <c r="B73" s="291"/>
      <c r="C73" s="288"/>
      <c r="D73" s="288"/>
      <c r="E73" s="288"/>
      <c r="F73" s="37"/>
      <c r="G73" s="288"/>
      <c r="H73" s="288"/>
      <c r="I73" s="288"/>
      <c r="J73" s="38"/>
      <c r="K73" s="288"/>
      <c r="L73" s="288"/>
      <c r="M73" s="288"/>
      <c r="N73" s="38"/>
      <c r="O73" s="288"/>
      <c r="P73" s="288"/>
      <c r="Q73" s="288"/>
      <c r="R73" s="38"/>
      <c r="S73" s="288"/>
      <c r="T73" s="288"/>
      <c r="U73" s="288"/>
      <c r="V73" s="38"/>
      <c r="W73" s="288"/>
      <c r="X73" s="288"/>
      <c r="Y73" s="288"/>
      <c r="Z73" s="38"/>
      <c r="AA73" s="288"/>
      <c r="AB73" s="288"/>
      <c r="AC73" s="288"/>
      <c r="AD73" s="38"/>
      <c r="AE73" s="288"/>
      <c r="AF73" s="288"/>
      <c r="AG73" s="288"/>
      <c r="AH73" s="38"/>
      <c r="AI73" s="288"/>
      <c r="AJ73" s="288"/>
      <c r="AK73" s="288"/>
      <c r="AL73" s="38"/>
      <c r="AM73" s="288"/>
      <c r="AN73" s="288"/>
      <c r="AO73" s="288"/>
    </row>
    <row r="74" spans="1:41">
      <c r="A74" s="327"/>
    </row>
    <row r="75" spans="1:41">
      <c r="A75" s="327"/>
    </row>
    <row r="76" spans="1:41">
      <c r="A76" s="327"/>
    </row>
    <row r="77" spans="1:41">
      <c r="A77" s="327"/>
    </row>
    <row r="78" spans="1:41">
      <c r="A78" s="327"/>
    </row>
    <row r="120" spans="7:7">
      <c r="G120" s="8" t="s">
        <v>79</v>
      </c>
    </row>
  </sheetData>
  <mergeCells count="32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G33:I33"/>
    <mergeCell ref="C30:E30"/>
    <mergeCell ref="C31:E31"/>
    <mergeCell ref="C32:E32"/>
    <mergeCell ref="C33:E33"/>
    <mergeCell ref="C35:E35"/>
    <mergeCell ref="C34:E34"/>
    <mergeCell ref="G24:I24"/>
    <mergeCell ref="G23:I23"/>
    <mergeCell ref="C24:E24"/>
    <mergeCell ref="C23:E23"/>
    <mergeCell ref="C26:E26"/>
    <mergeCell ref="C27:E27"/>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30:AK30"/>
    <mergeCell ref="AM30:AO30"/>
    <mergeCell ref="O31:Q31"/>
    <mergeCell ref="S31:U31"/>
    <mergeCell ref="W31:Y31"/>
    <mergeCell ref="AA31:AC31"/>
    <mergeCell ref="AE31:AG31"/>
    <mergeCell ref="AI31:AK31"/>
    <mergeCell ref="AM31:AO31"/>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K35:M35"/>
    <mergeCell ref="O35:Q35"/>
    <mergeCell ref="S35:U35"/>
    <mergeCell ref="W35:Y35"/>
    <mergeCell ref="AA35:AC35"/>
    <mergeCell ref="AE35:AG35"/>
    <mergeCell ref="AI35:AK35"/>
    <mergeCell ref="AM35:AO35"/>
    <mergeCell ref="AI36:AK36"/>
    <mergeCell ref="AM36:AO36"/>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S40:U40"/>
    <mergeCell ref="S41:U41"/>
    <mergeCell ref="S42:U42"/>
    <mergeCell ref="W40:Y40"/>
    <mergeCell ref="W41:Y41"/>
    <mergeCell ref="W42:Y42"/>
    <mergeCell ref="K40:M40"/>
    <mergeCell ref="K41:M41"/>
    <mergeCell ref="K42:M42"/>
    <mergeCell ref="O40:Q40"/>
    <mergeCell ref="O41:Q41"/>
    <mergeCell ref="O42:Q42"/>
    <mergeCell ref="AI40:AK40"/>
    <mergeCell ref="AI41:AK41"/>
    <mergeCell ref="AI42:AK42"/>
    <mergeCell ref="AM40:AO40"/>
    <mergeCell ref="AM41:AO41"/>
    <mergeCell ref="AM42:AO42"/>
    <mergeCell ref="AA40:AC40"/>
    <mergeCell ref="AA41:AC41"/>
    <mergeCell ref="AA42:AC42"/>
    <mergeCell ref="AE40:AG40"/>
    <mergeCell ref="AE41:AG41"/>
    <mergeCell ref="AE42:AG42"/>
    <mergeCell ref="O43:Q43"/>
    <mergeCell ref="O44:Q44"/>
    <mergeCell ref="O45:Q45"/>
    <mergeCell ref="O46:Q46"/>
    <mergeCell ref="O47:Q47"/>
    <mergeCell ref="O48:Q48"/>
    <mergeCell ref="K43:M43"/>
    <mergeCell ref="K44:M44"/>
    <mergeCell ref="K45:M45"/>
    <mergeCell ref="K46:M46"/>
    <mergeCell ref="K47:M47"/>
    <mergeCell ref="K48:M48"/>
    <mergeCell ref="W43:Y43"/>
    <mergeCell ref="W44:Y44"/>
    <mergeCell ref="W45:Y45"/>
    <mergeCell ref="W46:Y46"/>
    <mergeCell ref="W47:Y47"/>
    <mergeCell ref="W48:Y48"/>
    <mergeCell ref="S43:U43"/>
    <mergeCell ref="S44:U44"/>
    <mergeCell ref="S45:U45"/>
    <mergeCell ref="S46:U46"/>
    <mergeCell ref="S47:U47"/>
    <mergeCell ref="S48:U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AM43:AO43"/>
    <mergeCell ref="AM44:AO44"/>
    <mergeCell ref="AM45:AO45"/>
    <mergeCell ref="AM46:AO46"/>
    <mergeCell ref="AM47:AO47"/>
    <mergeCell ref="AM48:AO48"/>
    <mergeCell ref="AI43:AK43"/>
    <mergeCell ref="AI44:AK44"/>
    <mergeCell ref="AI45:AK45"/>
    <mergeCell ref="AI46:AK46"/>
    <mergeCell ref="AI47:AK47"/>
    <mergeCell ref="AI48:AK48"/>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s>
  <phoneticPr fontId="5" type="noConversion"/>
  <dataValidations count="3">
    <dataValidation type="list" allowBlank="1" showInputMessage="1" showErrorMessage="1" sqref="H4" xr:uid="{BFF81CDF-7E2B-4D6B-9245-D330AFFBEEDA}">
      <formula1>$L$12</formula1>
    </dataValidation>
    <dataValidation type="list" allowBlank="1" showInputMessage="1" showErrorMessage="1" sqref="C26:E26 G26:I26 K26:M26 O26:Q26 S26:U26 W26:Y26 AA26:AC26 AE26:AG26 AI26:AK26 AM26:AO26" xr:uid="{13957EC5-B52D-4EAA-9609-BD621BC8966B}">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C417D05E-27D2-47E4-B4CA-5C49E4EC7528}">
      <formula1>_xlfn.IFS($C$18="Aquaculture",(INDEX(SAQUA,,MATCH(C24,SAQUAC,0))),$C$18="Wastewater treatment",(INDEX(SWWT,,MATCH(C24,SWWTC,0))))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Background!$G$4:$I$4</xm:f>
          </x14:formula1>
          <xm:sqref>C18</xm:sqref>
        </x14:dataValidation>
        <x14:dataValidation type="list" allowBlank="1" showInputMessage="1" showErrorMessage="1" xr:uid="{8A58BB1E-3A7B-492C-85C4-1E5CA428AD4B}">
          <x14:formula1>
            <xm:f>Background!$N$5:$N$24</xm:f>
          </x14:formula1>
          <xm:sqref>AI24 AM24 AE24 AA24 W24 S24 G24 K24 C24 O24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7" ma:contentTypeDescription="Create a new document." ma:contentTypeScope="" ma:versionID="0842e2bcce5c92d57ad69b39c1e02d91">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f323e3c59598075027be193c22f69fd5"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94d6f73f-29f7-4e77-9e68-180d20b8166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809A0BE-7A17-40E4-BCC7-609E80499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3.xml><?xml version="1.0" encoding="utf-8"?>
<ds:datastoreItem xmlns:ds="http://schemas.openxmlformats.org/officeDocument/2006/customXml" ds:itemID="{821C0264-56EC-48F4-9838-D540C18639CF}">
  <ds:schemaRefs>
    <ds:schemaRef ds:uri="http://purl.org/dc/terms/"/>
    <ds:schemaRef ds:uri="http://purl.org/dc/elements/1.1/"/>
    <ds:schemaRef ds:uri="http://purl.org/dc/dcmitype/"/>
    <ds:schemaRef ds:uri="http://schemas.microsoft.com/office/2006/documentManagement/types"/>
    <ds:schemaRef ds:uri="40ff25b3-493e-4851-82b7-4e504def2eba"/>
    <ds:schemaRef ds:uri="87d2df8b-a2fd-4f62-8ef6-4a22c6824c33"/>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94d6f73f-29f7-4e77-9e68-180d20b8166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70</vt:i4>
      </vt:variant>
    </vt:vector>
  </HeadingPairs>
  <TitlesOfParts>
    <vt:vector size="80" baseType="lpstr">
      <vt:lpstr>Read me</vt:lpstr>
      <vt:lpstr>Impact assessment</vt:lpstr>
      <vt:lpstr>Result</vt:lpstr>
      <vt:lpstr>Mapping</vt:lpstr>
      <vt:lpstr>BA</vt:lpstr>
      <vt:lpstr>Tool overview</vt:lpstr>
      <vt:lpstr>Sheet1</vt:lpstr>
      <vt:lpstr>Background</vt:lpstr>
      <vt:lpstr>SCF-Aqua+WWT</vt:lpstr>
      <vt:lpstr>Use case</vt:lpstr>
      <vt:lpstr>'Impact assessment'!AGR</vt:lpstr>
      <vt:lpstr>'Use case'!AGR</vt:lpstr>
      <vt:lpstr>AGR</vt:lpstr>
      <vt:lpstr>'Impact assessment'!AGRC</vt:lpstr>
      <vt:lpstr>'Use case'!AGRC</vt:lpstr>
      <vt:lpstr>AGRC</vt:lpstr>
      <vt:lpstr>'Impact assessment'!Aqua</vt:lpstr>
      <vt:lpstr>Aqua</vt:lpstr>
      <vt:lpstr>'Impact assessment'!AquaC</vt:lpstr>
      <vt:lpstr>AquaC</vt:lpstr>
      <vt:lpstr>'Impact assessment'!AR</vt:lpstr>
      <vt:lpstr>'Use case'!AR</vt:lpstr>
      <vt:lpstr>AR</vt:lpstr>
      <vt:lpstr>'Impact assessment'!ARC</vt:lpstr>
      <vt:lpstr>'Use case'!ARC</vt:lpstr>
      <vt:lpstr>ARC</vt:lpstr>
      <vt:lpstr>'Impact assessment'!IMP</vt:lpstr>
      <vt:lpstr>'Use case'!IMP</vt:lpstr>
      <vt:lpstr>IMP</vt:lpstr>
      <vt:lpstr>'Impact assessment'!IMP_CSA</vt:lpstr>
      <vt:lpstr>'Use case'!IMP_CSA</vt:lpstr>
      <vt:lpstr>IMP_CSA</vt:lpstr>
      <vt:lpstr>'Impact assessment'!IMP_CSAC</vt:lpstr>
      <vt:lpstr>'Use case'!IMP_CSAC</vt:lpstr>
      <vt:lpstr>IMP_CSAC</vt:lpstr>
      <vt:lpstr>IMP_INDEX</vt:lpstr>
      <vt:lpstr>'Impact assessment'!RE</vt:lpstr>
      <vt:lpstr>'Use case'!RE</vt:lpstr>
      <vt:lpstr>RE</vt:lpstr>
      <vt:lpstr>'Impact assessment'!REC</vt:lpstr>
      <vt:lpstr>'Use case'!REC</vt:lpstr>
      <vt:lpstr>REC</vt:lpstr>
      <vt:lpstr>'Impact assessment'!SAGR</vt:lpstr>
      <vt:lpstr>'Use case'!SAGR</vt:lpstr>
      <vt:lpstr>SAGR</vt:lpstr>
      <vt:lpstr>'Impact assessment'!SAGRI</vt:lpstr>
      <vt:lpstr>'Use case'!SAGRI</vt:lpstr>
      <vt:lpstr>SAGRI</vt:lpstr>
      <vt:lpstr>SAQUA</vt:lpstr>
      <vt:lpstr>SAQUAC</vt:lpstr>
      <vt:lpstr>'Impact assessment'!SCSA</vt:lpstr>
      <vt:lpstr>'Use case'!SCSA</vt:lpstr>
      <vt:lpstr>SCSA</vt:lpstr>
      <vt:lpstr>'Impact assessment'!SCSAI</vt:lpstr>
      <vt:lpstr>'Use case'!SCSAI</vt:lpstr>
      <vt:lpstr>SCSAI</vt:lpstr>
      <vt:lpstr>'Impact assessment'!SF</vt:lpstr>
      <vt:lpstr>'Use case'!SF</vt:lpstr>
      <vt:lpstr>SF</vt:lpstr>
      <vt:lpstr>'Impact assessment'!SFI</vt:lpstr>
      <vt:lpstr>'Use case'!SFI</vt:lpstr>
      <vt:lpstr>SFI</vt:lpstr>
      <vt:lpstr>SRE</vt:lpstr>
      <vt:lpstr>SREI</vt:lpstr>
      <vt:lpstr>'Impact assessment'!SWM</vt:lpstr>
      <vt:lpstr>'Use case'!SWM</vt:lpstr>
      <vt:lpstr>SWM</vt:lpstr>
      <vt:lpstr>'Impact assessment'!SWMI</vt:lpstr>
      <vt:lpstr>'Use case'!SWMI</vt:lpstr>
      <vt:lpstr>SWMI</vt:lpstr>
      <vt:lpstr>SWWT</vt:lpstr>
      <vt:lpstr>SWWTC</vt:lpstr>
      <vt:lpstr>'Impact assessment'!WM</vt:lpstr>
      <vt:lpstr>'Use case'!WM</vt:lpstr>
      <vt:lpstr>WM</vt:lpstr>
      <vt:lpstr>'Impact assessment'!WMC</vt:lpstr>
      <vt:lpstr>'Use case'!WMC</vt:lpstr>
      <vt:lpstr>WMC</vt:lpstr>
      <vt:lpstr>WWT</vt:lpstr>
      <vt:lpstr>WWTC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Dell</cp:lastModifiedBy>
  <cp:revision/>
  <dcterms:created xsi:type="dcterms:W3CDTF">2020-07-30T17:29:20Z</dcterms:created>
  <dcterms:modified xsi:type="dcterms:W3CDTF">2025-03-03T13:55:13Z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y fmtid="{D5CDD505-2E9C-101B-9397-08002B2CF9AE}" pid="3" name="MediaServiceImageTags">
    <vt:lpwstr/>
  </property>
</Properties>
</file>