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Z:\Drive - Rutuparn Nimonkar\Completed projects\Chanju Hydro GS 7154\DOE &amp; Submissions\PRR comment 27.10.2025\MP 2\"/>
    </mc:Choice>
  </mc:AlternateContent>
  <xr:revisionPtr revIDLastSave="0" documentId="13_ncr:1_{174D0AAB-1E75-4C3D-85AA-AE8B9934C639}" xr6:coauthVersionLast="47" xr6:coauthVersionMax="47" xr10:uidLastSave="{00000000-0000-0000-0000-000000000000}"/>
  <bookViews>
    <workbookView xWindow="-110" yWindow="-110" windowWidth="19420" windowHeight="1030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8" i="12" l="1"/>
  <c r="I64" i="12"/>
  <c r="D64" i="12"/>
  <c r="E59" i="12"/>
  <c r="E60" i="12"/>
  <c r="E61" i="12"/>
  <c r="Q61" i="12"/>
  <c r="Q60" i="12"/>
  <c r="Q59" i="12"/>
  <c r="Q58" i="12"/>
  <c r="M58" i="12"/>
  <c r="M59" i="12"/>
  <c r="M60" i="12"/>
  <c r="M61" i="12"/>
  <c r="H64" i="12"/>
  <c r="G64" i="12"/>
  <c r="C64" i="12"/>
  <c r="E64" i="12" l="1"/>
  <c r="N308" i="6"/>
  <c r="N307" i="6"/>
  <c r="N305" i="6"/>
  <c r="N306" i="6"/>
  <c r="N304" i="6"/>
  <c r="N303" i="6"/>
  <c r="N302" i="6"/>
  <c r="N301" i="6" l="1"/>
  <c r="N300" i="6"/>
  <c r="P138" i="6"/>
  <c r="AA274" i="8"/>
  <c r="AB272" i="8" s="1"/>
  <c r="AB302" i="8" s="1" a="1"/>
  <c r="AB302" i="8" s="1"/>
  <c r="AA336" i="8"/>
  <c r="A334" i="8" s="1"/>
  <c r="AB334" i="8"/>
  <c r="AB337" i="8" s="1" a="1"/>
  <c r="AB337" i="8" s="1"/>
  <c r="A337" i="8"/>
  <c r="A338" i="8"/>
  <c r="A339" i="8"/>
  <c r="A340" i="8"/>
  <c r="A341" i="8"/>
  <c r="A342" i="8"/>
  <c r="A343" i="8"/>
  <c r="A344" i="8"/>
  <c r="A345" i="8"/>
  <c r="A346" i="8"/>
  <c r="A347" i="8"/>
  <c r="A348" i="8"/>
  <c r="A349" i="8"/>
  <c r="A350" i="8"/>
  <c r="A351" i="8"/>
  <c r="A352" i="8"/>
  <c r="A353" i="8"/>
  <c r="N299" i="6"/>
  <c r="B26" i="12"/>
  <c r="AD26" i="12" s="1"/>
  <c r="B27" i="12"/>
  <c r="B36" i="12"/>
  <c r="B24" i="12"/>
  <c r="Z24" i="12" s="1"/>
  <c r="B23" i="12"/>
  <c r="AH23" i="12" s="1"/>
  <c r="J23" i="12"/>
  <c r="F23" i="12"/>
  <c r="XFD19" i="12" a="1"/>
  <c r="XFD19" i="12" s="1"/>
  <c r="XFD19" i="11" a="1"/>
  <c r="XFD19" i="11" s="1"/>
  <c r="P298" i="6"/>
  <c r="N298" i="6"/>
  <c r="L4" i="6"/>
  <c r="P57" i="6"/>
  <c r="P58" i="6"/>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B27" i="11"/>
  <c r="AD27" i="11" s="1"/>
  <c r="B26" i="11"/>
  <c r="AD26" i="11" s="1"/>
  <c r="AE50" i="11" s="1" a="1"/>
  <c r="AE50" i="11" s="1"/>
  <c r="B24" i="11"/>
  <c r="V24" i="11" s="1"/>
  <c r="AD23" i="11"/>
  <c r="Z23" i="11"/>
  <c r="J23" i="11"/>
  <c r="B23" i="11"/>
  <c r="V23" i="11" s="1"/>
  <c r="C50" i="11" a="1"/>
  <c r="C50" i="11" s="1"/>
  <c r="N136" i="6"/>
  <c r="F27" i="11"/>
  <c r="AL27" i="11"/>
  <c r="AH23" i="11"/>
  <c r="Z24" i="11"/>
  <c r="F23" i="11"/>
  <c r="AL23" i="11"/>
  <c r="N27" i="11"/>
  <c r="N23" i="11"/>
  <c r="V27" i="11"/>
  <c r="AH27" i="11"/>
  <c r="R27" i="11"/>
  <c r="R23" i="11"/>
  <c r="J24"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AH24" i="5" s="1"/>
  <c r="B27" i="5"/>
  <c r="AH27" i="5" s="1"/>
  <c r="B26" i="5"/>
  <c r="AL26" i="5" s="1"/>
  <c r="B23" i="5"/>
  <c r="AD23" i="5" s="1"/>
  <c r="R27" i="5"/>
  <c r="AL24"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53" i="8" s="1"/>
  <c r="AA109" i="8"/>
  <c r="A107" i="8" s="1"/>
  <c r="N57" i="6"/>
  <c r="A6" i="6"/>
  <c r="A4" i="6"/>
  <c r="AB1" i="8" s="1"/>
  <c r="AB3" i="8" s="1" a="1"/>
  <c r="AB3" i="8" s="1"/>
  <c r="AC3" i="8" s="1"/>
  <c r="AA219" i="8"/>
  <c r="AB217" i="8" s="1"/>
  <c r="AB255" i="8" s="1" a="1"/>
  <c r="AB255" i="8" s="1"/>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A164" i="8"/>
  <c r="A162" i="8"/>
  <c r="AA3" i="8"/>
  <c r="A1" i="8" s="1"/>
  <c r="A109" i="8"/>
  <c r="A110" i="8"/>
  <c r="A111" i="8"/>
  <c r="A112" i="8"/>
  <c r="A113" i="8"/>
  <c r="A114" i="8"/>
  <c r="A115" i="8"/>
  <c r="A116" i="8"/>
  <c r="A117" i="8"/>
  <c r="A118" i="8"/>
  <c r="A119" i="8"/>
  <c r="A120" i="8"/>
  <c r="A121" i="8"/>
  <c r="A122" i="8"/>
  <c r="A123" i="8"/>
  <c r="A124" i="8"/>
  <c r="A125" i="8"/>
  <c r="A126" i="8"/>
  <c r="AB162" i="8"/>
  <c r="AB181" i="8" s="1" a="1"/>
  <c r="AB181" i="8" s="1"/>
  <c r="AE181" i="8" s="1"/>
  <c r="A3" i="8"/>
  <c r="A4" i="8"/>
  <c r="A5" i="8"/>
  <c r="A6" i="8"/>
  <c r="A7" i="8"/>
  <c r="A8" i="8"/>
  <c r="A9" i="8"/>
  <c r="A10" i="8"/>
  <c r="A11" i="8"/>
  <c r="A12" i="8"/>
  <c r="A13" i="8"/>
  <c r="A14" i="8"/>
  <c r="A15" i="8"/>
  <c r="A16" i="8"/>
  <c r="A17" i="8"/>
  <c r="A18" i="8"/>
  <c r="A19" i="8"/>
  <c r="A20" i="8"/>
  <c r="F23" i="5" l="1"/>
  <c r="R23" i="5"/>
  <c r="AD26" i="5"/>
  <c r="V26" i="11"/>
  <c r="W50" i="11" s="1" a="1"/>
  <c r="W50" i="11" s="1"/>
  <c r="N24" i="11"/>
  <c r="K30" i="11" a="1"/>
  <c r="K30" i="11" s="1"/>
  <c r="O30" i="12" a="1"/>
  <c r="O30" i="12" s="1"/>
  <c r="N23" i="5"/>
  <c r="J23" i="5"/>
  <c r="Z26" i="5"/>
  <c r="F26" i="5"/>
  <c r="AH23" i="5"/>
  <c r="V26" i="5"/>
  <c r="Z23" i="5"/>
  <c r="N26" i="5"/>
  <c r="V23" i="5"/>
  <c r="R26" i="5"/>
  <c r="S50" i="5" s="1" a="1"/>
  <c r="S50" i="5" s="1"/>
  <c r="Z27" i="11"/>
  <c r="F24" i="11"/>
  <c r="J27" i="11"/>
  <c r="N26" i="11"/>
  <c r="O50" i="11" s="1" a="1"/>
  <c r="O50" i="11" s="1"/>
  <c r="AL23" i="5"/>
  <c r="J27" i="5"/>
  <c r="AH26" i="5"/>
  <c r="AI50" i="5" s="1" a="1"/>
  <c r="AI50" i="5" s="1"/>
  <c r="AL24" i="11"/>
  <c r="A217" i="8"/>
  <c r="AA217" i="8"/>
  <c r="J26" i="5"/>
  <c r="AH26" i="11"/>
  <c r="AI50" i="11" s="1" a="1"/>
  <c r="AI50" i="11" s="1"/>
  <c r="R26" i="11"/>
  <c r="S50" i="11" s="1" a="1"/>
  <c r="S50" i="11" s="1"/>
  <c r="R24" i="11"/>
  <c r="AH24" i="11"/>
  <c r="A272" i="8"/>
  <c r="AL26" i="11"/>
  <c r="AM50" i="11" s="1" a="1"/>
  <c r="AM50" i="11" s="1"/>
  <c r="AD24" i="11"/>
  <c r="J26" i="11"/>
  <c r="K50" i="11" s="1" a="1"/>
  <c r="K50" i="11" s="1"/>
  <c r="N24" i="5"/>
  <c r="J24" i="5"/>
  <c r="Z26" i="11"/>
  <c r="AA50" i="11" s="1" a="1"/>
  <c r="AA50" i="11" s="1"/>
  <c r="AB53" i="8"/>
  <c r="AB61" i="8" s="1" a="1"/>
  <c r="AB61" i="8" s="1"/>
  <c r="N27" i="5"/>
  <c r="C30" i="5" a="1"/>
  <c r="C30" i="5" s="1"/>
  <c r="AM30" i="11" a="1"/>
  <c r="AM30" i="11" s="1"/>
  <c r="W30" i="12" a="1"/>
  <c r="W30" i="12" s="1"/>
  <c r="W42" i="12" s="1"/>
  <c r="K30" i="12" a="1"/>
  <c r="K30" i="12" s="1"/>
  <c r="F24" i="5"/>
  <c r="Z27" i="5"/>
  <c r="AA50" i="5" s="1" a="1"/>
  <c r="AA50" i="5" s="1"/>
  <c r="F26" i="11"/>
  <c r="G50" i="11" s="1" a="1"/>
  <c r="G50" i="11" s="1"/>
  <c r="AB107" i="8"/>
  <c r="AB112" i="8" s="1" a="1"/>
  <c r="AB112" i="8" s="1"/>
  <c r="AF112" i="8" s="1"/>
  <c r="V24" i="5"/>
  <c r="V27" i="5"/>
  <c r="AD24" i="5"/>
  <c r="R24" i="5"/>
  <c r="AD27" i="5"/>
  <c r="AE50" i="5" s="1" a="1"/>
  <c r="AE50" i="5" s="1"/>
  <c r="C50" i="5" a="1"/>
  <c r="C50" i="5" s="1"/>
  <c r="S30" i="5" a="1"/>
  <c r="S30" i="5" s="1"/>
  <c r="Z24" i="5"/>
  <c r="AL27" i="5"/>
  <c r="AM50" i="5" s="1" a="1"/>
  <c r="AM50" i="5" s="1"/>
  <c r="K30" i="5" a="1"/>
  <c r="K30" i="5" s="1"/>
  <c r="K39" i="5" s="1"/>
  <c r="F27" i="5"/>
  <c r="G50" i="5" s="1" a="1"/>
  <c r="G50" i="5" s="1"/>
  <c r="AE30" i="12" a="1"/>
  <c r="AE30" i="12" s="1"/>
  <c r="AE33" i="12" s="1"/>
  <c r="S30" i="11" a="1"/>
  <c r="S30" i="11" s="1"/>
  <c r="S32"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G30" i="5" a="1"/>
  <c r="G30" i="5" s="1"/>
  <c r="G39" i="5" s="1"/>
  <c r="AI30" i="5" a="1"/>
  <c r="AI30" i="5" s="1"/>
  <c r="AI37" i="5" s="1"/>
  <c r="AE30" i="11" a="1"/>
  <c r="AE30" i="11" s="1"/>
  <c r="AE32" i="11"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E197" i="8" s="1"/>
  <c r="AB166" i="8" a="1"/>
  <c r="AB166" i="8" s="1"/>
  <c r="AB131" i="8" a="1"/>
  <c r="AB131" i="8" s="1"/>
  <c r="AD131" i="8" s="1"/>
  <c r="AB84" i="8" a="1"/>
  <c r="AB84" i="8" s="1"/>
  <c r="AD84" i="8" s="1"/>
  <c r="AB210" i="8" a="1"/>
  <c r="AB210" i="8" s="1"/>
  <c r="AF210" i="8" s="1"/>
  <c r="AB165" i="8" a="1"/>
  <c r="AB165" i="8" s="1"/>
  <c r="AD165" i="8" s="1"/>
  <c r="AB373" i="8" a="1"/>
  <c r="AB373" i="8" s="1"/>
  <c r="AD373" i="8" s="1"/>
  <c r="AB347" i="8" a="1"/>
  <c r="AB347" i="8" s="1"/>
  <c r="AD347" i="8" s="1"/>
  <c r="AB184" i="8" a="1"/>
  <c r="AB184" i="8" s="1"/>
  <c r="AF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D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AF78"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C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D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D242" i="8" s="1"/>
  <c r="AB252" i="8" a="1"/>
  <c r="AB252" i="8" s="1"/>
  <c r="AC252" i="8" s="1"/>
  <c r="AB260" i="8" a="1"/>
  <c r="AB260" i="8" s="1"/>
  <c r="AB226" i="8" a="1"/>
  <c r="AB226" i="8" s="1"/>
  <c r="AB235" i="8" a="1"/>
  <c r="AB235" i="8" s="1"/>
  <c r="AB244" i="8" a="1"/>
  <c r="AB244" i="8" s="1"/>
  <c r="AB253" i="8" a="1"/>
  <c r="AB253" i="8" s="1"/>
  <c r="AD253" i="8" s="1"/>
  <c r="AB261" i="8" a="1"/>
  <c r="AB261" i="8" s="1"/>
  <c r="AD261" i="8" s="1"/>
  <c r="AB227" i="8" a="1"/>
  <c r="AB227" i="8" s="1"/>
  <c r="AD227" i="8" s="1"/>
  <c r="AB237" i="8" a="1"/>
  <c r="AB237" i="8" s="1"/>
  <c r="AB245" i="8" a="1"/>
  <c r="AB245" i="8" s="1"/>
  <c r="AD245" i="8" s="1"/>
  <c r="AB254" i="8" a="1"/>
  <c r="AB254" i="8" s="1"/>
  <c r="AE254" i="8" s="1"/>
  <c r="AB262" i="8" a="1"/>
  <c r="AB262" i="8" s="1"/>
  <c r="AB220" i="8" a="1"/>
  <c r="AB220" i="8" s="1"/>
  <c r="AB229" i="8" a="1"/>
  <c r="AB229" i="8" s="1"/>
  <c r="AB239" i="8" a="1"/>
  <c r="AB239" i="8" s="1"/>
  <c r="AD239" i="8" s="1"/>
  <c r="AB247" i="8" a="1"/>
  <c r="AB247" i="8" s="1"/>
  <c r="AB256" i="8" a="1"/>
  <c r="AB256" i="8" s="1"/>
  <c r="AC256" i="8" s="1"/>
  <c r="AB264" i="8" a="1"/>
  <c r="AB264" i="8" s="1"/>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E112" i="8"/>
  <c r="AD246" i="8"/>
  <c r="AB114" i="8" a="1"/>
  <c r="AB114" i="8" s="1"/>
  <c r="AC114" i="8" s="1"/>
  <c r="AB137" i="8" a="1"/>
  <c r="AB137" i="8" s="1"/>
  <c r="AC337" i="8"/>
  <c r="AD337" i="8"/>
  <c r="AE337" i="8"/>
  <c r="AF337" i="8"/>
  <c r="G38" i="5"/>
  <c r="AB115" i="8" a="1"/>
  <c r="AB115" i="8" s="1"/>
  <c r="AD115" i="8" s="1"/>
  <c r="AB132" i="8" a="1"/>
  <c r="AB132" i="8" s="1"/>
  <c r="AB138" i="8" a="1"/>
  <c r="AB138" i="8" s="1"/>
  <c r="AE138" i="8" s="1"/>
  <c r="AB143" i="8" a="1"/>
  <c r="AB143" i="8" s="1"/>
  <c r="AB150" i="8" a="1"/>
  <c r="AB150" i="8" s="1"/>
  <c r="AE150" i="8" s="1"/>
  <c r="AB156" i="8" a="1"/>
  <c r="AB156" i="8" s="1"/>
  <c r="AD156" i="8" s="1"/>
  <c r="AB110" i="8" a="1"/>
  <c r="AB110" i="8" s="1"/>
  <c r="AD110" i="8" s="1"/>
  <c r="AB122" i="8" a="1"/>
  <c r="AB122" i="8" s="1"/>
  <c r="AB123" i="8" a="1"/>
  <c r="AB123" i="8" s="1"/>
  <c r="AF123" i="8" s="1"/>
  <c r="AB134" i="8" a="1"/>
  <c r="AB134" i="8" s="1"/>
  <c r="AB140" i="8" a="1"/>
  <c r="AB140" i="8" s="1"/>
  <c r="AB144" i="8" a="1"/>
  <c r="AB144" i="8" s="1"/>
  <c r="AB151" i="8" a="1"/>
  <c r="AB151" i="8" s="1"/>
  <c r="AC151" i="8" s="1"/>
  <c r="AB111" i="8" a="1"/>
  <c r="AB111" i="8" s="1"/>
  <c r="AB117" i="8" a="1"/>
  <c r="AB117" i="8" s="1"/>
  <c r="AB128" i="8" a="1"/>
  <c r="AB128" i="8" s="1"/>
  <c r="AB152" i="8" a="1"/>
  <c r="AB152" i="8" s="1"/>
  <c r="AF152" i="8" s="1"/>
  <c r="AB129" i="8" a="1"/>
  <c r="AB129" i="8" s="1"/>
  <c r="AE129" i="8" s="1"/>
  <c r="AB136" i="8" a="1"/>
  <c r="AB136" i="8" s="1"/>
  <c r="AE136" i="8" s="1"/>
  <c r="AB141" i="8" a="1"/>
  <c r="AB141" i="8" s="1"/>
  <c r="AD141" i="8" s="1"/>
  <c r="AB146" i="8" a="1"/>
  <c r="AB146" i="8" s="1"/>
  <c r="AB153" i="8" a="1"/>
  <c r="AB153" i="8" s="1"/>
  <c r="AD153" i="8" s="1"/>
  <c r="AB113" i="8" a="1"/>
  <c r="AB113" i="8" s="1"/>
  <c r="AD113" i="8" s="1"/>
  <c r="AB125" i="8" a="1"/>
  <c r="AB125" i="8" s="1"/>
  <c r="AD125" i="8" s="1"/>
  <c r="AB155" i="8" a="1"/>
  <c r="AB155" i="8" s="1"/>
  <c r="AC155" i="8" s="1"/>
  <c r="AC84" i="8"/>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C285" i="8"/>
  <c r="W39" i="5"/>
  <c r="AB147" i="8" a="1"/>
  <c r="AB147" i="8" s="1"/>
  <c r="AB380" i="8" a="1"/>
  <c r="AB380" i="8" s="1"/>
  <c r="AC380" i="8" s="1"/>
  <c r="AB374" i="8" a="1"/>
  <c r="AB374" i="8" s="1"/>
  <c r="AC374" i="8" s="1"/>
  <c r="AB364" i="8" a="1"/>
  <c r="AB364" i="8" s="1"/>
  <c r="AE364" i="8" s="1"/>
  <c r="AB359" i="8" a="1"/>
  <c r="AB359" i="8" s="1"/>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R27" i="12"/>
  <c r="Z27" i="12"/>
  <c r="AH27" i="12"/>
  <c r="AE184" i="8"/>
  <c r="AD184" i="8"/>
  <c r="AC184" i="8"/>
  <c r="AD76" i="8"/>
  <c r="AC188" i="8"/>
  <c r="AD188" i="8"/>
  <c r="AD210" i="8"/>
  <c r="AC210" i="8"/>
  <c r="S31" i="5"/>
  <c r="S42" i="5"/>
  <c r="S37" i="5"/>
  <c r="S38" i="5"/>
  <c r="S39" i="5"/>
  <c r="AA37" i="11"/>
  <c r="AA31" i="11"/>
  <c r="AA38" i="11"/>
  <c r="AA36" i="11"/>
  <c r="AA34" i="11"/>
  <c r="AA41" i="11"/>
  <c r="AA40" i="11"/>
  <c r="AA32" i="11"/>
  <c r="S34" i="5"/>
  <c r="S36" i="5"/>
  <c r="AI40" i="5"/>
  <c r="AI41" i="5"/>
  <c r="AC238" i="8"/>
  <c r="AE238" i="8"/>
  <c r="AD238" i="8"/>
  <c r="AE41" i="11"/>
  <c r="AE31" i="11"/>
  <c r="AF92" i="8"/>
  <c r="C31" i="5"/>
  <c r="C41" i="5"/>
  <c r="AE35" i="11"/>
  <c r="AE38" i="11"/>
  <c r="K33" i="11"/>
  <c r="K34" i="11"/>
  <c r="K32" i="11"/>
  <c r="K39" i="11"/>
  <c r="K38" i="11"/>
  <c r="O38" i="11"/>
  <c r="O41" i="11"/>
  <c r="G35" i="5"/>
  <c r="AM41" i="11"/>
  <c r="AC226" i="8"/>
  <c r="AI39" i="12"/>
  <c r="AI34" i="12"/>
  <c r="AI33" i="12"/>
  <c r="AM36" i="12"/>
  <c r="AM32" i="12"/>
  <c r="AC242" i="8"/>
  <c r="AC349" i="8"/>
  <c r="AD364" i="8"/>
  <c r="AC358" i="8"/>
  <c r="AE205" i="8"/>
  <c r="AE91" i="8"/>
  <c r="AF91" i="8"/>
  <c r="AF166" i="8"/>
  <c r="AD166" i="8"/>
  <c r="AE166" i="8"/>
  <c r="AC166" i="8"/>
  <c r="AF205" i="8"/>
  <c r="AD171" i="8"/>
  <c r="AE171" i="8"/>
  <c r="S37" i="11"/>
  <c r="S42" i="11"/>
  <c r="S40" i="11"/>
  <c r="S41" i="11"/>
  <c r="S31" i="11"/>
  <c r="S39" i="11"/>
  <c r="S35" i="11"/>
  <c r="S38" i="11"/>
  <c r="S33" i="11"/>
  <c r="S36" i="11"/>
  <c r="AI31" i="11"/>
  <c r="AI36" i="11"/>
  <c r="AI38" i="11"/>
  <c r="AI35" i="11"/>
  <c r="AI40" i="11"/>
  <c r="AI34" i="11"/>
  <c r="AI41" i="11"/>
  <c r="AI37" i="11"/>
  <c r="AI32" i="11"/>
  <c r="AI42" i="11"/>
  <c r="AI33" i="11"/>
  <c r="AF185" i="8"/>
  <c r="AC181" i="8"/>
  <c r="AD181" i="8"/>
  <c r="AF181" i="8"/>
  <c r="AC165" i="8"/>
  <c r="AD198" i="8"/>
  <c r="AE42" i="5"/>
  <c r="AE36" i="5"/>
  <c r="O31" i="11"/>
  <c r="C34" i="11"/>
  <c r="C32" i="11"/>
  <c r="C37" i="11"/>
  <c r="C38" i="11"/>
  <c r="C33" i="11"/>
  <c r="C40" i="11"/>
  <c r="C36" i="11"/>
  <c r="C31" i="11"/>
  <c r="C41" i="11"/>
  <c r="AC90" i="8"/>
  <c r="AD90" i="8"/>
  <c r="AA35" i="5"/>
  <c r="K38" i="5"/>
  <c r="K35" i="5"/>
  <c r="K33" i="5"/>
  <c r="K37" i="5"/>
  <c r="K42" i="5"/>
  <c r="K32" i="5"/>
  <c r="K36" i="5"/>
  <c r="K40" i="5"/>
  <c r="K31" i="5"/>
  <c r="C42" i="11"/>
  <c r="AF196" i="8"/>
  <c r="K41" i="5"/>
  <c r="AA40" i="5"/>
  <c r="C35" i="11"/>
  <c r="AD88" i="8"/>
  <c r="AE175" i="8"/>
  <c r="AC175" i="8"/>
  <c r="AD175" i="8"/>
  <c r="AE188" i="8"/>
  <c r="AF188" i="8"/>
  <c r="AI34" i="5"/>
  <c r="AI32" i="5"/>
  <c r="AI35" i="5"/>
  <c r="AI39" i="5"/>
  <c r="AI42" i="5"/>
  <c r="AI33" i="5"/>
  <c r="AI31" i="5"/>
  <c r="AC61" i="8"/>
  <c r="AD61" i="8"/>
  <c r="AF151" i="8"/>
  <c r="AF192" i="8"/>
  <c r="AC192" i="8"/>
  <c r="AE192" i="8"/>
  <c r="K34" i="5"/>
  <c r="W35" i="5"/>
  <c r="W36" i="5"/>
  <c r="W42" i="5"/>
  <c r="W41" i="5"/>
  <c r="W40" i="5"/>
  <c r="W31" i="5"/>
  <c r="W34" i="5"/>
  <c r="W33" i="5"/>
  <c r="W37" i="5"/>
  <c r="AE97" i="8"/>
  <c r="AC69" i="8"/>
  <c r="AA32" i="5"/>
  <c r="AA39" i="5"/>
  <c r="AA37" i="5"/>
  <c r="AA31" i="5"/>
  <c r="AA42" i="5"/>
  <c r="AA38" i="5"/>
  <c r="AA36" i="5"/>
  <c r="AA34" i="5"/>
  <c r="AA33" i="5"/>
  <c r="AM35" i="5"/>
  <c r="AM42" i="5"/>
  <c r="O40" i="11"/>
  <c r="O42" i="11"/>
  <c r="O32" i="11"/>
  <c r="O33" i="11"/>
  <c r="O36" i="11"/>
  <c r="O39" i="11"/>
  <c r="O35" i="11"/>
  <c r="O34" i="11"/>
  <c r="O37" i="11"/>
  <c r="AD99" i="8"/>
  <c r="AE99" i="8"/>
  <c r="AF266" i="8"/>
  <c r="AD266" i="8"/>
  <c r="AC152" i="8"/>
  <c r="AC265" i="8"/>
  <c r="AF265" i="8"/>
  <c r="AD255" i="8"/>
  <c r="AC255" i="8"/>
  <c r="AC239" i="8"/>
  <c r="AD228" i="8"/>
  <c r="AF228" i="8"/>
  <c r="AD222" i="8"/>
  <c r="AE222" i="8"/>
  <c r="AD75" i="8"/>
  <c r="AC75" i="8"/>
  <c r="AF259"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E114" i="8"/>
  <c r="AF114" i="8"/>
  <c r="AE39" i="12"/>
  <c r="AE35" i="12"/>
  <c r="AE31" i="12"/>
  <c r="AE40" i="12"/>
  <c r="AE36" i="12"/>
  <c r="AE41" i="12"/>
  <c r="AE34" i="12"/>
  <c r="AE38" i="12"/>
  <c r="AE32" i="12"/>
  <c r="AM38" i="12"/>
  <c r="AM34" i="12"/>
  <c r="AM42" i="12"/>
  <c r="AM39" i="12"/>
  <c r="AM37" i="12"/>
  <c r="AM31" i="12"/>
  <c r="AM40" i="12"/>
  <c r="AM35" i="12"/>
  <c r="AM33" i="12"/>
  <c r="AM41" i="12"/>
  <c r="S40" i="12"/>
  <c r="S36" i="12"/>
  <c r="S38" i="12"/>
  <c r="S37" i="12"/>
  <c r="S39" i="12"/>
  <c r="AI35" i="12"/>
  <c r="AI31" i="12"/>
  <c r="AI42" i="12"/>
  <c r="AI38" i="12"/>
  <c r="AI32" i="12"/>
  <c r="AI41" i="12"/>
  <c r="AI36" i="12"/>
  <c r="AI37" i="12"/>
  <c r="AI40" i="12"/>
  <c r="W40" i="12"/>
  <c r="W36" i="12"/>
  <c r="W32" i="12"/>
  <c r="W41" i="12"/>
  <c r="W37" i="12"/>
  <c r="W34" i="12"/>
  <c r="W35" i="12"/>
  <c r="W39" i="12"/>
  <c r="W33" i="12"/>
  <c r="AI50" i="12" l="1" a="1"/>
  <c r="AI50" i="12" s="1"/>
  <c r="AA50" i="12" a="1"/>
  <c r="AA50" i="12" s="1"/>
  <c r="AC354" i="8"/>
  <c r="AE285" i="8"/>
  <c r="G32" i="5"/>
  <c r="S41" i="12"/>
  <c r="S33" i="12"/>
  <c r="AD151" i="8"/>
  <c r="AF197" i="8"/>
  <c r="G42" i="5"/>
  <c r="AE210" i="8"/>
  <c r="S32" i="12"/>
  <c r="AC95" i="8"/>
  <c r="AF171" i="8"/>
  <c r="AC91" i="8"/>
  <c r="G37" i="5"/>
  <c r="G36" i="5"/>
  <c r="AD285" i="8"/>
  <c r="K50" i="5" a="1"/>
  <c r="K50" i="5" s="1"/>
  <c r="W50" i="5" a="1"/>
  <c r="W50" i="5" s="1"/>
  <c r="S42" i="12"/>
  <c r="AC230" i="8"/>
  <c r="AF354" i="8"/>
  <c r="G34" i="5"/>
  <c r="AC197" i="8"/>
  <c r="S34" i="12"/>
  <c r="AF94" i="8"/>
  <c r="K50" i="12" a="1"/>
  <c r="K50" i="12" s="1"/>
  <c r="AE354" i="8"/>
  <c r="G40" i="5"/>
  <c r="O50" i="5" a="1"/>
  <c r="O50" i="5" s="1"/>
  <c r="AF261" i="8"/>
  <c r="AC185" i="8"/>
  <c r="AD197" i="8"/>
  <c r="G41" i="5"/>
  <c r="AE68" i="8"/>
  <c r="G33" i="5"/>
  <c r="O41" i="12"/>
  <c r="AE234" i="8"/>
  <c r="AF85" i="8"/>
  <c r="AC234" i="8"/>
  <c r="AF97" i="8"/>
  <c r="AD185" i="8"/>
  <c r="AF76" i="8"/>
  <c r="AD234" i="8"/>
  <c r="AB118" i="8" a="1"/>
  <c r="AB118" i="8" s="1"/>
  <c r="AC118" i="8" s="1"/>
  <c r="AB127" i="8" a="1"/>
  <c r="AB127" i="8" s="1"/>
  <c r="AB121" i="8" a="1"/>
  <c r="AB121" i="8" s="1"/>
  <c r="AF121" i="8" s="1"/>
  <c r="AB120" i="8" a="1"/>
  <c r="AB120" i="8" s="1"/>
  <c r="AD120" i="8" s="1"/>
  <c r="AE84" i="8"/>
  <c r="K36" i="12"/>
  <c r="K35" i="12"/>
  <c r="K31" i="12"/>
  <c r="K32" i="12"/>
  <c r="K34" i="12"/>
  <c r="K33" i="12"/>
  <c r="AE37" i="12"/>
  <c r="AD114" i="8"/>
  <c r="AE227" i="8"/>
  <c r="AD64" i="8"/>
  <c r="AD97" i="8"/>
  <c r="AI36" i="5"/>
  <c r="S34" i="11"/>
  <c r="AD205" i="8"/>
  <c r="AD68" i="8"/>
  <c r="AI38" i="5"/>
  <c r="AF347" i="8"/>
  <c r="AB148" i="8" a="1"/>
  <c r="AB148" i="8" s="1"/>
  <c r="AD148" i="8" s="1"/>
  <c r="AB145" i="8" a="1"/>
  <c r="AB145" i="8" s="1"/>
  <c r="AB139" i="8" a="1"/>
  <c r="AB139" i="8" s="1"/>
  <c r="AD139" i="8" s="1"/>
  <c r="AB109" i="8" a="1"/>
  <c r="AB109" i="8" s="1"/>
  <c r="AF109" i="8" s="1"/>
  <c r="AC112" i="8"/>
  <c r="O50" i="12" a="1"/>
  <c r="O50" i="12" s="1"/>
  <c r="AE42" i="12"/>
  <c r="AD95" i="8"/>
  <c r="AE90" i="8"/>
  <c r="AC68" i="8"/>
  <c r="AC281" i="8"/>
  <c r="AB130" i="8" a="1"/>
  <c r="AB130" i="8" s="1"/>
  <c r="AF130" i="8" s="1"/>
  <c r="AB135" i="8" a="1"/>
  <c r="AB135" i="8" s="1"/>
  <c r="AF135" i="8" s="1"/>
  <c r="AB133" i="8" a="1"/>
  <c r="AB133" i="8" s="1"/>
  <c r="AC133" i="8" s="1"/>
  <c r="AD112" i="8"/>
  <c r="AB142" i="8" a="1"/>
  <c r="AB142" i="8" s="1"/>
  <c r="AD142" i="8" s="1"/>
  <c r="AD265" i="8"/>
  <c r="AE151" i="8"/>
  <c r="AC254" i="8"/>
  <c r="AB119" i="8" a="1"/>
  <c r="AB119" i="8" s="1"/>
  <c r="AD119" i="8" s="1"/>
  <c r="AB124" i="8" a="1"/>
  <c r="AB124" i="8" s="1"/>
  <c r="AC124" i="8" s="1"/>
  <c r="AB116" i="8" a="1"/>
  <c r="AB116" i="8" s="1"/>
  <c r="AD116" i="8" s="1"/>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7" i="12"/>
  <c r="AM40" i="5"/>
  <c r="W35" i="11"/>
  <c r="W33" i="11"/>
  <c r="AE41" i="5"/>
  <c r="AE37" i="11"/>
  <c r="AE33" i="11"/>
  <c r="AA37" i="12"/>
  <c r="AM38" i="5"/>
  <c r="AA40" i="12"/>
  <c r="AM34" i="5"/>
  <c r="AE35" i="5"/>
  <c r="W31" i="11"/>
  <c r="AE31" i="5"/>
  <c r="AE32" i="5"/>
  <c r="O36" i="12"/>
  <c r="AE42" i="11"/>
  <c r="AA34" i="12"/>
  <c r="AA38" i="12"/>
  <c r="W32" i="11"/>
  <c r="AA33" i="12"/>
  <c r="AA36" i="12"/>
  <c r="AA39" i="12"/>
  <c r="O34" i="12"/>
  <c r="AE34" i="11"/>
  <c r="AM36" i="5"/>
  <c r="W42" i="11"/>
  <c r="AE34" i="5"/>
  <c r="AM37" i="5"/>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D152" i="8"/>
  <c r="AD343" i="8"/>
  <c r="AC343" i="8"/>
  <c r="AE340" i="8"/>
  <c r="G35" i="12"/>
  <c r="G32" i="12"/>
  <c r="G32" i="11"/>
  <c r="G42" i="11"/>
  <c r="G40" i="12"/>
  <c r="G36" i="11"/>
  <c r="G31" i="12"/>
  <c r="G38" i="11"/>
  <c r="G31" i="11"/>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K40" i="8"/>
  <c r="AE380" i="8"/>
  <c r="AE367"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55" i="8"/>
  <c r="AC154"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70" i="8"/>
  <c r="AC135" i="8"/>
  <c r="AC170" i="8"/>
  <c r="AC298"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2" i="8"/>
  <c r="AE132" i="8"/>
  <c r="AF132" i="8"/>
  <c r="AC132"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22" i="8"/>
  <c r="AC122" i="8"/>
  <c r="AE122" i="8"/>
  <c r="AF122" i="8"/>
  <c r="AD121" i="8"/>
  <c r="AC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AF120" i="8" l="1"/>
  <c r="AE133" i="8"/>
  <c r="AE120" i="8"/>
  <c r="AF133" i="8"/>
  <c r="AE135" i="8"/>
  <c r="AC120" i="8"/>
  <c r="N107" i="8" s="1"/>
  <c r="N130" i="8" s="1" a="1"/>
  <c r="N130" i="8" s="1"/>
  <c r="AF118" i="8"/>
  <c r="AD133" i="8"/>
  <c r="BE107" i="8" s="1"/>
  <c r="AC116" i="8"/>
  <c r="AE118" i="8"/>
  <c r="AD135" i="8"/>
  <c r="AE116" i="8"/>
  <c r="AD118" i="8"/>
  <c r="AE142" i="8"/>
  <c r="AE145" i="8"/>
  <c r="AF145" i="8"/>
  <c r="AF148" i="8"/>
  <c r="AC142" i="8"/>
  <c r="AF142" i="8"/>
  <c r="AF116" i="8"/>
  <c r="BC53" i="8"/>
  <c r="BK53" i="8"/>
  <c r="BA334" i="8"/>
  <c r="BH272" i="8"/>
  <c r="BK217" i="8"/>
  <c r="BK239" i="8" s="1" a="1"/>
  <c r="BK239" i="8" s="1"/>
  <c r="BH162" i="8"/>
  <c r="BH186" i="8" s="1" a="1"/>
  <c r="BH186" i="8" s="1"/>
  <c r="BM162" i="8"/>
  <c r="BM170" i="8" s="1" a="1"/>
  <c r="BM170" i="8" s="1"/>
  <c r="BA217" i="8"/>
  <c r="BA255" i="8" s="1" a="1"/>
  <c r="BA255" i="8" s="1"/>
  <c r="BH53" i="8"/>
  <c r="BH68" i="8" s="1" a="1"/>
  <c r="BH68" i="8" s="1"/>
  <c r="BD162" i="8"/>
  <c r="BF162" i="8"/>
  <c r="BF196" i="8" s="1" a="1"/>
  <c r="BF196" i="8" s="1"/>
  <c r="BB217" i="8"/>
  <c r="BA162" i="8"/>
  <c r="AY162" i="8"/>
  <c r="AY201" i="8" s="1" a="1"/>
  <c r="AY201" i="8" s="1"/>
  <c r="BC162" i="8"/>
  <c r="BL217" i="8"/>
  <c r="BC217" i="8"/>
  <c r="BM217" i="8"/>
  <c r="BM242" i="8" s="1" a="1"/>
  <c r="BM242" i="8" s="1"/>
  <c r="BL162" i="8"/>
  <c r="BN162" i="8"/>
  <c r="BN186" i="8" s="1" a="1"/>
  <c r="BN186" i="8" s="1"/>
  <c r="BK162" i="8"/>
  <c r="BK184" i="8" s="1" a="1"/>
  <c r="BK184" i="8" s="1"/>
  <c r="BG162" i="8"/>
  <c r="AZ162" i="8"/>
  <c r="BI162" i="8"/>
  <c r="BI202" i="8" s="1" a="1"/>
  <c r="BI202" i="8" s="1"/>
  <c r="BJ162" i="8"/>
  <c r="BE162" i="8"/>
  <c r="BB162" i="8"/>
  <c r="AX162" i="8"/>
  <c r="AX183" i="8" s="1" a="1"/>
  <c r="AX183" i="8" s="1"/>
  <c r="AZ217" i="8"/>
  <c r="J217" i="8"/>
  <c r="M162"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N165" i="8" s="1" a="1"/>
  <c r="N165" i="8" s="1"/>
  <c r="H162" i="8"/>
  <c r="F217" i="8"/>
  <c r="F265" i="8" s="1" a="1"/>
  <c r="F265" i="8" s="1"/>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BN65" i="8" s="1" a="1"/>
  <c r="BN65" i="8" s="1"/>
  <c r="N53" i="8"/>
  <c r="L53" i="8"/>
  <c r="AX53" i="8"/>
  <c r="BA53" i="8"/>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I350" i="8" s="1" a="1"/>
  <c r="BI350" i="8" s="1"/>
  <c r="BE334" i="8"/>
  <c r="J107" i="8"/>
  <c r="BG334" i="8"/>
  <c r="BC334" i="8"/>
  <c r="BN334" i="8"/>
  <c r="BN370" i="8" s="1" a="1"/>
  <c r="BN370" i="8" s="1"/>
  <c r="BB334" i="8"/>
  <c r="D217" i="8"/>
  <c r="G217" i="8"/>
  <c r="BM107" i="8"/>
  <c r="BM150" i="8" s="1" a="1"/>
  <c r="BM150" i="8" s="1"/>
  <c r="BH93" i="8" a="1"/>
  <c r="BH93" i="8" s="1"/>
  <c r="BD334" i="8"/>
  <c r="BD344" i="8" s="1" a="1"/>
  <c r="BD344" i="8" s="1"/>
  <c r="L162" i="8"/>
  <c r="L170" i="8" s="1" a="1"/>
  <c r="L170" i="8" s="1"/>
  <c r="E272" i="8"/>
  <c r="L107" i="8"/>
  <c r="L152" i="8" s="1" a="1"/>
  <c r="L152" i="8" s="1"/>
  <c r="BJ217" i="8"/>
  <c r="BD107" i="8"/>
  <c r="BD217" i="8"/>
  <c r="BD254" i="8" s="1" a="1"/>
  <c r="BD254" i="8" s="1"/>
  <c r="D334" i="8"/>
  <c r="BK334" i="8"/>
  <c r="BK363" i="8" s="1" a="1"/>
  <c r="BK363" i="8" s="1"/>
  <c r="BF334" i="8"/>
  <c r="O162" i="8"/>
  <c r="F162" i="8"/>
  <c r="O217" i="8"/>
  <c r="BF217" i="8"/>
  <c r="BF251" i="8" s="1" a="1"/>
  <c r="BF251" i="8" s="1"/>
  <c r="BN217" i="8"/>
  <c r="BH70" i="8" a="1"/>
  <c r="BH70" i="8" s="1"/>
  <c r="BC272" i="8"/>
  <c r="BC311" i="8" s="1" a="1"/>
  <c r="BC311" i="8" s="1"/>
  <c r="AY217" i="8"/>
  <c r="I217" i="8"/>
  <c r="I265" i="8" s="1" a="1"/>
  <c r="I265" i="8" s="1"/>
  <c r="AZ334" i="8"/>
  <c r="AZ336" i="8" s="1" a="1"/>
  <c r="AZ336" i="8" s="1"/>
  <c r="L217" i="8"/>
  <c r="C162" i="8"/>
  <c r="C196" i="8" s="1" a="1"/>
  <c r="C196" i="8" s="1"/>
  <c r="BG217" i="8"/>
  <c r="BG231" i="8" s="1" a="1"/>
  <c r="BG231" i="8" s="1"/>
  <c r="E217" i="8"/>
  <c r="AX217" i="8"/>
  <c r="BH334" i="8"/>
  <c r="BH371" i="8" s="1" a="1"/>
  <c r="BH371" i="8" s="1"/>
  <c r="BM334" i="8"/>
  <c r="BM367" i="8" s="1" a="1"/>
  <c r="BM367" i="8" s="1"/>
  <c r="H217" i="8"/>
  <c r="H223" i="8" s="1" a="1"/>
  <c r="H223" i="8" s="1"/>
  <c r="S217" i="8"/>
  <c r="S235" i="8" s="1" a="1"/>
  <c r="S235" i="8" s="1"/>
  <c r="B162" i="8"/>
  <c r="B176" i="8" s="1" a="1"/>
  <c r="B176" i="8" s="1"/>
  <c r="E162" i="8"/>
  <c r="C217" i="8"/>
  <c r="C252" i="8" s="1" a="1"/>
  <c r="C252" i="8" s="1"/>
  <c r="BE217" i="8"/>
  <c r="BE262" i="8" s="1" a="1"/>
  <c r="BE262" i="8" s="1"/>
  <c r="M217" i="8"/>
  <c r="BJ272" i="8"/>
  <c r="Q162" i="8"/>
  <c r="Q189" i="8" s="1" a="1"/>
  <c r="Q189" i="8" s="1"/>
  <c r="K162" i="8"/>
  <c r="K208" i="8" s="1" a="1"/>
  <c r="K208" i="8" s="1"/>
  <c r="G162" i="8"/>
  <c r="G165" i="8" s="1" a="1"/>
  <c r="G165" i="8" s="1"/>
  <c r="F107" i="8"/>
  <c r="F154" i="8" s="1" a="1"/>
  <c r="F154" i="8" s="1"/>
  <c r="BI217" i="8"/>
  <c r="BI261" i="8" s="1" a="1"/>
  <c r="BI261" i="8" s="1"/>
  <c r="R217" i="8"/>
  <c r="BL334" i="8"/>
  <c r="BL344" i="8" s="1" a="1"/>
  <c r="BL344" i="8" s="1"/>
  <c r="K272" i="8"/>
  <c r="K300" i="8" s="1" a="1"/>
  <c r="K300" i="8" s="1"/>
  <c r="AY334" i="8"/>
  <c r="AY362" i="8" s="1" a="1"/>
  <c r="AY362" i="8" s="1"/>
  <c r="BJ334" i="8"/>
  <c r="BJ358" i="8" s="1" a="1"/>
  <c r="BJ358" i="8" s="1"/>
  <c r="P217" i="8"/>
  <c r="J162" i="8"/>
  <c r="Q107" i="8"/>
  <c r="Q134" i="8" s="1" a="1"/>
  <c r="Q134" i="8" s="1"/>
  <c r="BH21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K295" i="8" s="1" a="1"/>
  <c r="BK295" i="8" s="1"/>
  <c r="BB272" i="8"/>
  <c r="BB293" i="8" s="1" a="1"/>
  <c r="BB293" i="8" s="1"/>
  <c r="BA272" i="8"/>
  <c r="BI272" i="8"/>
  <c r="BL272" i="8"/>
  <c r="AY272" i="8"/>
  <c r="AY277" i="8" s="1" a="1"/>
  <c r="AY277" i="8" s="1"/>
  <c r="BM272" i="8"/>
  <c r="BM302" i="8" s="1" a="1"/>
  <c r="BM302" i="8" s="1"/>
  <c r="BD272" i="8"/>
  <c r="BD276" i="8" s="1" a="1"/>
  <c r="BD276" i="8" s="1"/>
  <c r="S272" i="8"/>
  <c r="S280" i="8" s="1" a="1"/>
  <c r="S280" i="8" s="1"/>
  <c r="H107" i="8"/>
  <c r="BL373" i="8" a="1"/>
  <c r="BL373" i="8" s="1"/>
  <c r="BF272" i="8"/>
  <c r="BF317" i="8" s="1" a="1"/>
  <c r="BF317" i="8" s="1"/>
  <c r="AX272" i="8"/>
  <c r="I334" i="8"/>
  <c r="M334" i="8"/>
  <c r="BG272" i="8"/>
  <c r="BG279" i="8" s="1" a="1"/>
  <c r="BG279" i="8" s="1"/>
  <c r="N334" i="8"/>
  <c r="I272" i="8"/>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9" i="8" a="1"/>
  <c r="BJ279" i="8" s="1"/>
  <c r="BJ290" i="8" a="1"/>
  <c r="BJ290" i="8" s="1"/>
  <c r="BJ301" i="8" a="1"/>
  <c r="BJ301" i="8" s="1"/>
  <c r="BJ309" i="8" a="1"/>
  <c r="BJ309" i="8" s="1"/>
  <c r="BJ286" i="8" a="1"/>
  <c r="BJ286" i="8" s="1"/>
  <c r="BJ306" i="8" a="1"/>
  <c r="BJ306" i="8" s="1"/>
  <c r="BJ304" i="8" a="1"/>
  <c r="BJ304" i="8" s="1"/>
  <c r="BJ307" i="8" a="1"/>
  <c r="BJ307" i="8" s="1"/>
  <c r="BJ314" i="8" a="1"/>
  <c r="BJ314" i="8" s="1"/>
  <c r="BJ281" i="8" a="1"/>
  <c r="BJ281" i="8" s="1"/>
  <c r="M287" i="8" a="1"/>
  <c r="M287" i="8" s="1"/>
  <c r="M298" i="8" a="1"/>
  <c r="M298" i="8" s="1"/>
  <c r="M275" i="8" a="1"/>
  <c r="M275" i="8" s="1"/>
  <c r="M280" i="8" a="1"/>
  <c r="M280" i="8" s="1"/>
  <c r="G315" i="8" a="1"/>
  <c r="G315" i="8" s="1"/>
  <c r="G295" i="8" a="1"/>
  <c r="G295" i="8" s="1"/>
  <c r="G280" i="8" a="1"/>
  <c r="G280" i="8" s="1"/>
  <c r="G290" i="8" a="1"/>
  <c r="G290" i="8" s="1"/>
  <c r="G282" i="8" a="1"/>
  <c r="G282" i="8" s="1"/>
  <c r="BN292" i="8" a="1"/>
  <c r="BN292" i="8" s="1"/>
  <c r="S292" i="8" a="1"/>
  <c r="S292" i="8" s="1"/>
  <c r="S283" i="8" a="1"/>
  <c r="S283" i="8" s="1"/>
  <c r="S319" i="8" a="1"/>
  <c r="S319" i="8" s="1"/>
  <c r="J62" i="8" a="1"/>
  <c r="J62" i="8" s="1"/>
  <c r="J56" i="8" a="1"/>
  <c r="J56" i="8" s="1"/>
  <c r="J61" i="8" a="1"/>
  <c r="J61" i="8" s="1"/>
  <c r="J59" i="8" a="1"/>
  <c r="J59" i="8" s="1"/>
  <c r="J75" i="8" a="1"/>
  <c r="J75" i="8" s="1"/>
  <c r="J55" i="8" a="1"/>
  <c r="J55" i="8" s="1"/>
  <c r="BH77" i="8" a="1"/>
  <c r="BH77" i="8" s="1"/>
  <c r="BH307" i="8" a="1"/>
  <c r="BH307"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J79" i="8" a="1"/>
  <c r="J79" i="8" s="1"/>
  <c r="J94" i="8" a="1"/>
  <c r="J94" i="8" s="1"/>
  <c r="J65" i="8" a="1"/>
  <c r="J65" i="8" s="1"/>
  <c r="J87" i="8" a="1"/>
  <c r="J87" i="8" s="1"/>
  <c r="J81" i="8" a="1"/>
  <c r="J81" i="8" s="1"/>
  <c r="J98" i="8" a="1"/>
  <c r="J98" i="8" s="1"/>
  <c r="BH69" i="8" a="1"/>
  <c r="BH69" i="8" s="1"/>
  <c r="BF291" i="8" a="1"/>
  <c r="BF291" i="8" s="1"/>
  <c r="BG301" i="8" a="1"/>
  <c r="BG301" i="8" s="1"/>
  <c r="BG314" i="8" a="1"/>
  <c r="BG314" i="8" s="1"/>
  <c r="BG299" i="8" a="1"/>
  <c r="BG299" i="8" s="1"/>
  <c r="BG288" i="8" a="1"/>
  <c r="BG288" i="8" s="1"/>
  <c r="BG305" i="8" a="1"/>
  <c r="BG305" i="8" s="1"/>
  <c r="BG286" i="8" a="1"/>
  <c r="BG286" i="8" s="1"/>
  <c r="BG287" i="8" a="1"/>
  <c r="BG287" i="8" s="1"/>
  <c r="BG308" i="8" a="1"/>
  <c r="BG308" i="8" s="1"/>
  <c r="BG293" i="8" a="1"/>
  <c r="BG293" i="8" s="1"/>
  <c r="BG290" i="8" a="1"/>
  <c r="BG290" i="8" s="1"/>
  <c r="BG307" i="8" a="1"/>
  <c r="BG307" i="8" s="1"/>
  <c r="BG296" i="8" a="1"/>
  <c r="BG296" i="8" s="1"/>
  <c r="BG300" i="8" a="1"/>
  <c r="BG300" i="8" s="1"/>
  <c r="BG298" i="8" a="1"/>
  <c r="BG298" i="8" s="1"/>
  <c r="BG315" i="8" a="1"/>
  <c r="BG315" i="8" s="1"/>
  <c r="BG297" i="8" a="1"/>
  <c r="BG297" i="8" s="1"/>
  <c r="BG310" i="8" a="1"/>
  <c r="BG310" i="8" s="1"/>
  <c r="BG295" i="8" a="1"/>
  <c r="BG295"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0" i="8" a="1"/>
  <c r="AX90" i="8" s="1"/>
  <c r="J76" i="8" a="1"/>
  <c r="J76" i="8" s="1"/>
  <c r="J72" i="8" a="1"/>
  <c r="J72" i="8" s="1"/>
  <c r="J92" i="8" a="1"/>
  <c r="J92" i="8" s="1"/>
  <c r="J64" i="8" a="1"/>
  <c r="J64" i="8" s="1"/>
  <c r="J93" i="8" a="1"/>
  <c r="J93" i="8" s="1"/>
  <c r="J83" i="8" a="1"/>
  <c r="J83" i="8" s="1"/>
  <c r="AY279" i="8" a="1"/>
  <c r="AY279" i="8" s="1"/>
  <c r="J84" i="8" a="1"/>
  <c r="J84" i="8" s="1"/>
  <c r="J99" i="8" a="1"/>
  <c r="J99" i="8" s="1"/>
  <c r="J97" i="8" a="1"/>
  <c r="J97" i="8" s="1"/>
  <c r="J95" i="8" a="1"/>
  <c r="J95" i="8" s="1"/>
  <c r="J66" i="8" a="1"/>
  <c r="J66" i="8" s="1"/>
  <c r="BH55" i="8" a="1"/>
  <c r="BH55" i="8" s="1"/>
  <c r="BB282" i="8" a="1"/>
  <c r="BB282" i="8" s="1"/>
  <c r="BB300" i="8" a="1"/>
  <c r="BB300" i="8" s="1"/>
  <c r="BB305" i="8" a="1"/>
  <c r="BB305" i="8" s="1"/>
  <c r="BB312" i="8" a="1"/>
  <c r="BB312" i="8" s="1"/>
  <c r="BB295" i="8" a="1"/>
  <c r="BB295" i="8" s="1"/>
  <c r="BB302" i="8" a="1"/>
  <c r="BB302" i="8" s="1"/>
  <c r="BB281" i="8" a="1"/>
  <c r="BB281" i="8" s="1"/>
  <c r="BB308" i="8" a="1"/>
  <c r="BB308" i="8" s="1"/>
  <c r="BB314" i="8" a="1"/>
  <c r="BB314" i="8" s="1"/>
  <c r="BB304" i="8" a="1"/>
  <c r="BB304" i="8" s="1"/>
  <c r="BB317" i="8" a="1"/>
  <c r="BB317" i="8" s="1"/>
  <c r="BB297" i="8" a="1"/>
  <c r="BB297" i="8" s="1"/>
  <c r="BB311" i="8" a="1"/>
  <c r="BB311" i="8" s="1"/>
  <c r="BB301" i="8" a="1"/>
  <c r="BB301" i="8" s="1"/>
  <c r="BB276" i="8" a="1"/>
  <c r="BB276" i="8" s="1"/>
  <c r="BB292" i="8" a="1"/>
  <c r="BB292" i="8" s="1"/>
  <c r="BB280" i="8" a="1"/>
  <c r="BB280" i="8" s="1"/>
  <c r="BB294" i="8" a="1"/>
  <c r="BB294" i="8" s="1"/>
  <c r="BK274" i="8" a="1"/>
  <c r="BK274" i="8" s="1"/>
  <c r="BK289" i="8" a="1"/>
  <c r="BK289" i="8" s="1"/>
  <c r="BK299" i="8" a="1"/>
  <c r="BK299" i="8" s="1"/>
  <c r="BK308" i="8" a="1"/>
  <c r="BK308" i="8" s="1"/>
  <c r="BK317" i="8" a="1"/>
  <c r="BK317" i="8" s="1"/>
  <c r="BK277" i="8" a="1"/>
  <c r="BK277" i="8" s="1"/>
  <c r="BK285" i="8" a="1"/>
  <c r="BK28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318" i="8" a="1"/>
  <c r="BK318" i="8" s="1"/>
  <c r="BK286" i="8" a="1"/>
  <c r="BK286" i="8" s="1"/>
  <c r="BK302" i="8" a="1"/>
  <c r="BK302" i="8" s="1"/>
  <c r="BK290" i="8" a="1"/>
  <c r="BK290" i="8" s="1"/>
  <c r="O307" i="8" a="1"/>
  <c r="O307" i="8" s="1"/>
  <c r="O317" i="8" a="1"/>
  <c r="O317" i="8" s="1"/>
  <c r="O319" i="8" a="1"/>
  <c r="O319" i="8" s="1"/>
  <c r="O311" i="8" a="1"/>
  <c r="O311" i="8" s="1"/>
  <c r="O304" i="8" a="1"/>
  <c r="O304" i="8" s="1"/>
  <c r="H318" i="8" a="1"/>
  <c r="H318" i="8" s="1"/>
  <c r="H294" i="8" a="1"/>
  <c r="H294" i="8" s="1"/>
  <c r="H316" i="8" a="1"/>
  <c r="H316" i="8" s="1"/>
  <c r="H303" i="8" a="1"/>
  <c r="H303" i="8" s="1"/>
  <c r="H320" i="8" a="1"/>
  <c r="H320" i="8" s="1"/>
  <c r="BN72" i="8" a="1"/>
  <c r="BN72" i="8" s="1"/>
  <c r="BN97" i="8" a="1"/>
  <c r="BN97" i="8" s="1"/>
  <c r="BN101" i="8" a="1"/>
  <c r="BN101" i="8" s="1"/>
  <c r="BN62" i="8" a="1"/>
  <c r="BN62" i="8" s="1"/>
  <c r="S254" i="8" a="1"/>
  <c r="S254" i="8" s="1"/>
  <c r="B206" i="8" a="1"/>
  <c r="B206" i="8" s="1"/>
  <c r="B171" i="8" a="1"/>
  <c r="B171"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J117" i="8" a="1"/>
  <c r="J117" i="8" s="1"/>
  <c r="J151" i="8" a="1"/>
  <c r="J151"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D250" i="8" a="1"/>
  <c r="BD250" i="8" s="1"/>
  <c r="AX210" i="8" a="1"/>
  <c r="AX210" i="8" s="1"/>
  <c r="AX194" i="8" a="1"/>
  <c r="AX194" i="8" s="1"/>
  <c r="AX172" i="8" a="1"/>
  <c r="AX172" i="8" s="1"/>
  <c r="AX199" i="8" a="1"/>
  <c r="AX199" i="8" s="1"/>
  <c r="AX201" i="8" a="1"/>
  <c r="AX201" i="8" s="1"/>
  <c r="AX166" i="8" a="1"/>
  <c r="AX166" i="8" s="1"/>
  <c r="BM122" i="8" a="1"/>
  <c r="BM122"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2" i="8" a="1"/>
  <c r="BA92"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R246" i="8" a="1"/>
  <c r="R246" i="8" s="1"/>
  <c r="R228" i="8" a="1"/>
  <c r="R228" i="8" s="1"/>
  <c r="R223" i="8" a="1"/>
  <c r="R223" i="8" s="1"/>
  <c r="R221" i="8" a="1"/>
  <c r="R221" i="8" s="1"/>
  <c r="R245" i="8" a="1"/>
  <c r="R245" i="8" s="1"/>
  <c r="R250" i="8" a="1"/>
  <c r="R250" i="8" s="1"/>
  <c r="R238" i="8" a="1"/>
  <c r="R238" i="8" s="1"/>
  <c r="AY206" i="8" a="1"/>
  <c r="AY206" i="8" s="1"/>
  <c r="BA198" i="8" a="1"/>
  <c r="BA198" i="8" s="1"/>
  <c r="BA172" i="8" a="1"/>
  <c r="BA172" i="8" s="1"/>
  <c r="BA191" i="8" a="1"/>
  <c r="BA191" i="8" s="1"/>
  <c r="BA196" i="8" a="1"/>
  <c r="BA196" i="8" s="1"/>
  <c r="BA193" i="8" a="1"/>
  <c r="BA193" i="8" s="1"/>
  <c r="BA204" i="8" a="1"/>
  <c r="BA204" i="8" s="1"/>
  <c r="BA185" i="8" a="1"/>
  <c r="BA185" i="8" s="1"/>
  <c r="BA206" i="8" a="1"/>
  <c r="BA206" i="8" s="1"/>
  <c r="BA186" i="8" a="1"/>
  <c r="BA186" i="8" s="1"/>
  <c r="BA178" i="8" a="1"/>
  <c r="BA178" i="8" s="1"/>
  <c r="BA209" i="8" a="1"/>
  <c r="BA209" i="8" s="1"/>
  <c r="BA197" i="8" a="1"/>
  <c r="BA197" i="8" s="1"/>
  <c r="BA190" i="8" a="1"/>
  <c r="BA190" i="8" s="1"/>
  <c r="BA188" i="8" a="1"/>
  <c r="BA188" i="8" s="1"/>
  <c r="BA180" i="8" a="1"/>
  <c r="BA180" i="8" s="1"/>
  <c r="BA200" i="8" a="1"/>
  <c r="BA200" i="8" s="1"/>
  <c r="BA211" i="8" a="1"/>
  <c r="BA211" i="8" s="1"/>
  <c r="BA171" i="8" a="1"/>
  <c r="BA171" i="8" s="1"/>
  <c r="BA184" i="8" a="1"/>
  <c r="BA184" i="8" s="1"/>
  <c r="BA195" i="8" a="1"/>
  <c r="BA195" i="8" s="1"/>
  <c r="BA173" i="8" a="1"/>
  <c r="BA173" i="8" s="1"/>
  <c r="BA207" i="8" a="1"/>
  <c r="BA207" i="8" s="1"/>
  <c r="BA176" i="8" a="1"/>
  <c r="BA176" i="8" s="1"/>
  <c r="BA166" i="8" a="1"/>
  <c r="BA166" i="8" s="1"/>
  <c r="BA175" i="8" a="1"/>
  <c r="BA175" i="8" s="1"/>
  <c r="BA187" i="8" a="1"/>
  <c r="BA187" i="8" s="1"/>
  <c r="BA169" i="8" a="1"/>
  <c r="BA169" i="8" s="1"/>
  <c r="BA192" i="8" a="1"/>
  <c r="BA192" i="8" s="1"/>
  <c r="BA210" i="8" a="1"/>
  <c r="BA210" i="8" s="1"/>
  <c r="BA181" i="8" a="1"/>
  <c r="BA181" i="8" s="1"/>
  <c r="BA170" i="8" a="1"/>
  <c r="BA170" i="8" s="1"/>
  <c r="BA177" i="8" a="1"/>
  <c r="BA177" i="8" s="1"/>
  <c r="BA167" i="8" a="1"/>
  <c r="BA167" i="8" s="1"/>
  <c r="BA182" i="8" a="1"/>
  <c r="BA182" i="8" s="1"/>
  <c r="BA205" i="8" a="1"/>
  <c r="BA205" i="8" s="1"/>
  <c r="BA203" i="8" a="1"/>
  <c r="BA203" i="8" s="1"/>
  <c r="BA208" i="8" a="1"/>
  <c r="BA208" i="8" s="1"/>
  <c r="BA174" i="8" a="1"/>
  <c r="BA174" i="8" s="1"/>
  <c r="BG370" i="8" a="1"/>
  <c r="BG370"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72" i="8" a="1"/>
  <c r="N172" i="8" s="1"/>
  <c r="N186" i="8" a="1"/>
  <c r="N186" i="8" s="1"/>
  <c r="N181" i="8" a="1"/>
  <c r="N181"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34" i="8" a="1"/>
  <c r="BI234" i="8" s="1"/>
  <c r="BI258" i="8" a="1"/>
  <c r="BI258" i="8" s="1"/>
  <c r="BI255" i="8" a="1"/>
  <c r="BI255" i="8" s="1"/>
  <c r="BD60" i="8" a="1"/>
  <c r="BD60" i="8" s="1"/>
  <c r="BI346" i="8" a="1"/>
  <c r="BI346" i="8" s="1"/>
  <c r="BI360" i="8" a="1"/>
  <c r="BI360" i="8" s="1"/>
  <c r="BI359" i="8" a="1"/>
  <c r="BI359" i="8" s="1"/>
  <c r="BI373" i="8" a="1"/>
  <c r="BI373"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48" i="8" a="1"/>
  <c r="N148" i="8" s="1"/>
  <c r="N136" i="8" a="1"/>
  <c r="N136"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84" i="8" a="1"/>
  <c r="K84"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35" i="8" a="1"/>
  <c r="H235" i="8" s="1"/>
  <c r="H230" i="8" a="1"/>
  <c r="H230" i="8" s="1"/>
  <c r="H220" i="8" a="1"/>
  <c r="H220" i="8" s="1"/>
  <c r="H226" i="8" a="1"/>
  <c r="H226" i="8" s="1"/>
  <c r="I228" i="8" a="1"/>
  <c r="I228" i="8" s="1"/>
  <c r="BG79" i="8" a="1"/>
  <c r="BG79" i="8" s="1"/>
  <c r="BG101" i="8" a="1"/>
  <c r="BG101" i="8" s="1"/>
  <c r="BG71" i="8" a="1"/>
  <c r="BG71" i="8" s="1"/>
  <c r="BG89" i="8" a="1"/>
  <c r="BG89" i="8" s="1"/>
  <c r="BG77" i="8" a="1"/>
  <c r="BG77" i="8" s="1"/>
  <c r="BG96" i="8" a="1"/>
  <c r="BG96" i="8" s="1"/>
  <c r="BG56" i="8" a="1"/>
  <c r="BG56" i="8" s="1"/>
  <c r="BG75" i="8" a="1"/>
  <c r="BG75" i="8" s="1"/>
  <c r="BG88" i="8" a="1"/>
  <c r="BG88"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C178" i="8" a="1"/>
  <c r="C178" i="8" s="1"/>
  <c r="C169" i="8" a="1"/>
  <c r="C169" i="8" s="1"/>
  <c r="C192" i="8" a="1"/>
  <c r="C192" i="8" s="1"/>
  <c r="C209" i="8" a="1"/>
  <c r="C209" i="8" s="1"/>
  <c r="C175" i="8" a="1"/>
  <c r="C175" i="8" s="1"/>
  <c r="Q182" i="8" a="1"/>
  <c r="Q182" i="8" s="1"/>
  <c r="Q190" i="8" a="1"/>
  <c r="Q190" i="8" s="1"/>
  <c r="Q206" i="8" a="1"/>
  <c r="Q206" i="8" s="1"/>
  <c r="Q174" i="8" a="1"/>
  <c r="Q174"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99" i="8" a="1"/>
  <c r="D99" i="8" s="1"/>
  <c r="D60" i="8" a="1"/>
  <c r="D60" i="8" s="1"/>
  <c r="D63" i="8" a="1"/>
  <c r="D63" i="8" s="1"/>
  <c r="D96" i="8" a="1"/>
  <c r="D96" i="8" s="1"/>
  <c r="D97" i="8" a="1"/>
  <c r="D97" i="8" s="1"/>
  <c r="D90" i="8" a="1"/>
  <c r="D90" i="8" s="1"/>
  <c r="D87" i="8" a="1"/>
  <c r="D87" i="8" s="1"/>
  <c r="D69" i="8" a="1"/>
  <c r="D69" i="8" s="1"/>
  <c r="D86" i="8" a="1"/>
  <c r="D86" i="8" s="1"/>
  <c r="BK261" i="8" a="1"/>
  <c r="BK261" i="8" s="1"/>
  <c r="BK247" i="8" a="1"/>
  <c r="BK247" i="8" s="1"/>
  <c r="BK263" i="8" a="1"/>
  <c r="BK263" i="8" s="1"/>
  <c r="BK228" i="8" a="1"/>
  <c r="BK228"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4" i="8" a="1"/>
  <c r="BB264" i="8" s="1"/>
  <c r="BB235" i="8" a="1"/>
  <c r="BB235" i="8" s="1"/>
  <c r="BB225" i="8" a="1"/>
  <c r="BB225" i="8" s="1"/>
  <c r="BB256" i="8" a="1"/>
  <c r="BB256" i="8" s="1"/>
  <c r="BB265" i="8" a="1"/>
  <c r="BB265" i="8" s="1"/>
  <c r="BB244" i="8" a="1"/>
  <c r="BB244" i="8" s="1"/>
  <c r="BB237" i="8" a="1"/>
  <c r="BB237" i="8" s="1"/>
  <c r="BB230" i="8" a="1"/>
  <c r="BB230" i="8" s="1"/>
  <c r="BB220" i="8" a="1"/>
  <c r="BB220" i="8" s="1"/>
  <c r="BB238" i="8" a="1"/>
  <c r="BB238" i="8" s="1"/>
  <c r="BB241" i="8" a="1"/>
  <c r="BB241" i="8" s="1"/>
  <c r="BB251" i="8" a="1"/>
  <c r="BB251" i="8" s="1"/>
  <c r="BB224" i="8" a="1"/>
  <c r="BB224" i="8" s="1"/>
  <c r="BB247" i="8" a="1"/>
  <c r="BB247" i="8" s="1"/>
  <c r="BB249" i="8" a="1"/>
  <c r="BB249" i="8" s="1"/>
  <c r="BB242" i="8" a="1"/>
  <c r="BB242" i="8" s="1"/>
  <c r="BB259" i="8" a="1"/>
  <c r="BB259" i="8" s="1"/>
  <c r="BB266" i="8" a="1"/>
  <c r="BB266" i="8" s="1"/>
  <c r="BB223" i="8" a="1"/>
  <c r="BB223" i="8" s="1"/>
  <c r="BB246" i="8" a="1"/>
  <c r="BB246" i="8" s="1"/>
  <c r="BB222" i="8" a="1"/>
  <c r="BB222" i="8" s="1"/>
  <c r="BB234" i="8" a="1"/>
  <c r="BB234" i="8" s="1"/>
  <c r="BB252" i="8" a="1"/>
  <c r="BB252" i="8" s="1"/>
  <c r="BB262" i="8" a="1"/>
  <c r="BB262" i="8" s="1"/>
  <c r="BB229" i="8" a="1"/>
  <c r="BB229" i="8" s="1"/>
  <c r="BB248" i="8" a="1"/>
  <c r="BB248" i="8" s="1"/>
  <c r="BB219" i="8" a="1"/>
  <c r="BB219" i="8" s="1"/>
  <c r="BB233" i="8" a="1"/>
  <c r="BB233" i="8" s="1"/>
  <c r="BB228" i="8" a="1"/>
  <c r="BB228" i="8" s="1"/>
  <c r="BB253" i="8" a="1"/>
  <c r="BB253" i="8" s="1"/>
  <c r="BM227" i="8" a="1"/>
  <c r="BM227" i="8" s="1"/>
  <c r="BM228" i="8" a="1"/>
  <c r="BM228" i="8" s="1"/>
  <c r="BM247" i="8" a="1"/>
  <c r="BM247" i="8" s="1"/>
  <c r="BM263" i="8" a="1"/>
  <c r="BM263" i="8" s="1"/>
  <c r="BM243" i="8" a="1"/>
  <c r="BM243" i="8" s="1"/>
  <c r="BM264" i="8" a="1"/>
  <c r="BM264" i="8" s="1"/>
  <c r="BM230" i="8" a="1"/>
  <c r="BM230" i="8" s="1"/>
  <c r="BM224" i="8" a="1"/>
  <c r="BM224" i="8" s="1"/>
  <c r="BM265" i="8" a="1"/>
  <c r="BM265" i="8" s="1"/>
  <c r="BM237" i="8" a="1"/>
  <c r="BM237" i="8" s="1"/>
  <c r="BM221" i="8" a="1"/>
  <c r="BM221" i="8" s="1"/>
  <c r="BM245" i="8" a="1"/>
  <c r="BM245" i="8" s="1"/>
  <c r="BM241" i="8" a="1"/>
  <c r="BM241" i="8" s="1"/>
  <c r="BM253" i="8" a="1"/>
  <c r="BM253" i="8" s="1"/>
  <c r="BM249" i="8" a="1"/>
  <c r="BM249" i="8" s="1"/>
  <c r="BM225" i="8" a="1"/>
  <c r="BM225" i="8" s="1"/>
  <c r="BM235" i="8" a="1"/>
  <c r="BM235" i="8" s="1"/>
  <c r="BM258" i="8" a="1"/>
  <c r="BM258" i="8" s="1"/>
  <c r="BM266" i="8" a="1"/>
  <c r="BM266" i="8" s="1"/>
  <c r="BM255" i="8" a="1"/>
  <c r="BM255" i="8" s="1"/>
  <c r="BM219" i="8" a="1"/>
  <c r="BM219" i="8" s="1"/>
  <c r="BM260" i="8" a="1"/>
  <c r="BM26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2" i="8" a="1"/>
  <c r="BI172" i="8" s="1"/>
  <c r="BI190" i="8" a="1"/>
  <c r="BI190" i="8" s="1"/>
  <c r="BI206" i="8" a="1"/>
  <c r="BI206" i="8" s="1"/>
  <c r="BI193" i="8" a="1"/>
  <c r="BI193"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M109" i="8" l="1" a="1"/>
  <c r="BM109" i="8" s="1"/>
  <c r="BG252" i="8" a="1"/>
  <c r="BG252" i="8" s="1"/>
  <c r="BG365" i="8" a="1"/>
  <c r="BG365" i="8" s="1"/>
  <c r="BG371" i="8" a="1"/>
  <c r="BG371" i="8" s="1"/>
  <c r="BG347" i="8" a="1"/>
  <c r="BG347" i="8" s="1"/>
  <c r="BG355" i="8" a="1"/>
  <c r="BG355" i="8" s="1"/>
  <c r="BG359" i="8" a="1"/>
  <c r="BG359" i="8" s="1"/>
  <c r="BG64" i="8" a="1"/>
  <c r="BG64" i="8" s="1"/>
  <c r="BG90" i="8" a="1"/>
  <c r="BG90" i="8" s="1"/>
  <c r="BG61" i="8" a="1"/>
  <c r="BG61" i="8" s="1"/>
  <c r="BG55" i="8" a="1"/>
  <c r="BG55" i="8" s="1"/>
  <c r="BG85" i="8" a="1"/>
  <c r="BG85" i="8" s="1"/>
  <c r="BG95" i="8" a="1"/>
  <c r="BG95" i="8" s="1"/>
  <c r="BG67" i="8" a="1"/>
  <c r="BG67" i="8" s="1"/>
  <c r="BG70" i="8" a="1"/>
  <c r="BG70" i="8" s="1"/>
  <c r="BG100" i="8" a="1"/>
  <c r="BG100" i="8" s="1"/>
  <c r="BG94" i="8" a="1"/>
  <c r="BG94" i="8" s="1"/>
  <c r="BG81" i="8" a="1"/>
  <c r="BG81" i="8" s="1"/>
  <c r="BG91" i="8" a="1"/>
  <c r="BG91" i="8" s="1"/>
  <c r="BG83" i="8" a="1"/>
  <c r="BG83" i="8" s="1"/>
  <c r="BG82" i="8" a="1"/>
  <c r="BG82" i="8" s="1"/>
  <c r="BG80" i="8" a="1"/>
  <c r="BG80" i="8" s="1"/>
  <c r="BG78" i="8" a="1"/>
  <c r="BG78" i="8" s="1"/>
  <c r="BG68" i="8" a="1"/>
  <c r="BG68" i="8" s="1"/>
  <c r="BG58" i="8" a="1"/>
  <c r="BG58" i="8" s="1"/>
  <c r="BG60" i="8" a="1"/>
  <c r="BG60" i="8" s="1"/>
  <c r="BG63" i="8" a="1"/>
  <c r="BG63" i="8" s="1"/>
  <c r="BG69" i="8" a="1"/>
  <c r="BG69" i="8" s="1"/>
  <c r="BG93" i="8" a="1"/>
  <c r="BG93" i="8" s="1"/>
  <c r="BG87" i="8" a="1"/>
  <c r="BG87" i="8" s="1"/>
  <c r="BG66" i="8" a="1"/>
  <c r="BG66" i="8" s="1"/>
  <c r="BG86" i="8" a="1"/>
  <c r="BG86" i="8" s="1"/>
  <c r="BG72" i="8" a="1"/>
  <c r="BG72" i="8" s="1"/>
  <c r="BG59" i="8" a="1"/>
  <c r="BG59" i="8" s="1"/>
  <c r="BG65" i="8" a="1"/>
  <c r="BG65" i="8" s="1"/>
  <c r="BG74" i="8" a="1"/>
  <c r="BG74" i="8" s="1"/>
  <c r="BG84" i="8" a="1"/>
  <c r="BG84" i="8" s="1"/>
  <c r="D78" i="8" a="1"/>
  <c r="D78" i="8" s="1"/>
  <c r="D56" i="8" a="1"/>
  <c r="D56" i="8" s="1"/>
  <c r="D89" i="8" a="1"/>
  <c r="D89" i="8" s="1"/>
  <c r="D70" i="8" a="1"/>
  <c r="D70" i="8" s="1"/>
  <c r="D92" i="8" a="1"/>
  <c r="D92" i="8" s="1"/>
  <c r="D67" i="8" a="1"/>
  <c r="D67" i="8" s="1"/>
  <c r="D102" i="8" a="1"/>
  <c r="D102" i="8" s="1"/>
  <c r="D98" i="8" a="1"/>
  <c r="D98" i="8" s="1"/>
  <c r="D81" i="8" a="1"/>
  <c r="D81" i="8" s="1"/>
  <c r="D93" i="8" a="1"/>
  <c r="D93" i="8" s="1"/>
  <c r="D65" i="8" a="1"/>
  <c r="D65" i="8" s="1"/>
  <c r="D75" i="8" a="1"/>
  <c r="D75" i="8" s="1"/>
  <c r="D73" i="8" a="1"/>
  <c r="D73" i="8" s="1"/>
  <c r="D82" i="8" a="1"/>
  <c r="D82" i="8" s="1"/>
  <c r="D85" i="8" a="1"/>
  <c r="D85" i="8" s="1"/>
  <c r="D80" i="8" a="1"/>
  <c r="D80" i="8" s="1"/>
  <c r="D74" i="8" a="1"/>
  <c r="D74" i="8" s="1"/>
  <c r="D62" i="8" a="1"/>
  <c r="D62" i="8" s="1"/>
  <c r="D58" i="8" a="1"/>
  <c r="D58" i="8" s="1"/>
  <c r="D61" i="8" a="1"/>
  <c r="D61" i="8" s="1"/>
  <c r="D101" i="8" a="1"/>
  <c r="D101" i="8" s="1"/>
  <c r="D77" i="8" a="1"/>
  <c r="D77" i="8" s="1"/>
  <c r="D84" i="8" a="1"/>
  <c r="D84" i="8" s="1"/>
  <c r="D91" i="8" a="1"/>
  <c r="D91" i="8" s="1"/>
  <c r="D64" i="8" a="1"/>
  <c r="D64" i="8" s="1"/>
  <c r="D94" i="8" a="1"/>
  <c r="D94" i="8" s="1"/>
  <c r="D95" i="8" a="1"/>
  <c r="D95" i="8" s="1"/>
  <c r="D83" i="8" a="1"/>
  <c r="D83" i="8" s="1"/>
  <c r="D66" i="8" a="1"/>
  <c r="D66" i="8" s="1"/>
  <c r="D57" i="8" a="1"/>
  <c r="D57" i="8" s="1"/>
  <c r="AX65" i="8" a="1"/>
  <c r="AX65" i="8" s="1"/>
  <c r="AX76" i="8" a="1"/>
  <c r="AX76" i="8" s="1"/>
  <c r="AX58" i="8" a="1"/>
  <c r="AX58" i="8" s="1"/>
  <c r="AX78" i="8" a="1"/>
  <c r="AX78" i="8" s="1"/>
  <c r="AX63" i="8" a="1"/>
  <c r="AX63" i="8" s="1"/>
  <c r="AX83" i="8" a="1"/>
  <c r="AX83" i="8" s="1"/>
  <c r="AX64" i="8" a="1"/>
  <c r="AX64" i="8" s="1"/>
  <c r="AX101" i="8" a="1"/>
  <c r="AX101" i="8" s="1"/>
  <c r="AX92" i="8" a="1"/>
  <c r="AX92" i="8" s="1"/>
  <c r="AX82" i="8" a="1"/>
  <c r="AX82" i="8" s="1"/>
  <c r="AX57" i="8" a="1"/>
  <c r="AX57" i="8" s="1"/>
  <c r="AX86" i="8" a="1"/>
  <c r="AX86" i="8" s="1"/>
  <c r="AX61" i="8" a="1"/>
  <c r="AX61" i="8" s="1"/>
  <c r="AX73" i="8" a="1"/>
  <c r="AX73" i="8" s="1"/>
  <c r="AX88" i="8" a="1"/>
  <c r="AX88" i="8" s="1"/>
  <c r="AX95" i="8" a="1"/>
  <c r="AX95" i="8" s="1"/>
  <c r="AX68" i="8" a="1"/>
  <c r="AX68" i="8" s="1"/>
  <c r="AX75" i="8" a="1"/>
  <c r="AX75" i="8" s="1"/>
  <c r="AX77" i="8" a="1"/>
  <c r="AX77" i="8" s="1"/>
  <c r="AX96" i="8" a="1"/>
  <c r="AX96" i="8" s="1"/>
  <c r="AX91" i="8" a="1"/>
  <c r="AX91" i="8" s="1"/>
  <c r="AX102" i="8" a="1"/>
  <c r="AX102" i="8" s="1"/>
  <c r="AX67" i="8" a="1"/>
  <c r="AX67" i="8" s="1"/>
  <c r="AX94" i="8" a="1"/>
  <c r="AX94" i="8" s="1"/>
  <c r="AX60" i="8" a="1"/>
  <c r="AX60" i="8" s="1"/>
  <c r="AX84" i="8" a="1"/>
  <c r="AX84" i="8" s="1"/>
  <c r="AX62" i="8" a="1"/>
  <c r="AX62" i="8" s="1"/>
  <c r="AX98" i="8" a="1"/>
  <c r="AX98" i="8" s="1"/>
  <c r="AX89" i="8" a="1"/>
  <c r="AX89" i="8" s="1"/>
  <c r="AX66" i="8" a="1"/>
  <c r="AX66" i="8" s="1"/>
  <c r="AX56" i="8" a="1"/>
  <c r="AX56" i="8" s="1"/>
  <c r="AX74" i="8" a="1"/>
  <c r="AX74" i="8" s="1"/>
  <c r="AX93" i="8" a="1"/>
  <c r="AX93" i="8" s="1"/>
  <c r="BB261" i="8" a="1"/>
  <c r="BB261" i="8" s="1"/>
  <c r="BB243" i="8" a="1"/>
  <c r="BB243" i="8" s="1"/>
  <c r="BB226" i="8" a="1"/>
  <c r="BB226" i="8" s="1"/>
  <c r="BB260" i="8" a="1"/>
  <c r="BB260" i="8" s="1"/>
  <c r="BB245" i="8" a="1"/>
  <c r="BB245" i="8" s="1"/>
  <c r="BB227" i="8" a="1"/>
  <c r="BB227" i="8" s="1"/>
  <c r="BB239" i="8" a="1"/>
  <c r="BB239" i="8" s="1"/>
  <c r="BB258" i="8" a="1"/>
  <c r="BB258" i="8" s="1"/>
  <c r="BB257" i="8" a="1"/>
  <c r="BB257" i="8" s="1"/>
  <c r="BB255" i="8" a="1"/>
  <c r="BB255" i="8" s="1"/>
  <c r="BB240" i="8" a="1"/>
  <c r="BB240" i="8" s="1"/>
  <c r="BB254" i="8" a="1"/>
  <c r="BB254" i="8" s="1"/>
  <c r="BH277" i="8" a="1"/>
  <c r="BH277" i="8" s="1"/>
  <c r="BH310" i="8" a="1"/>
  <c r="BH310" i="8" s="1"/>
  <c r="BH319" i="8" a="1"/>
  <c r="BH319" i="8" s="1"/>
  <c r="BH311" i="8" a="1"/>
  <c r="BH311" i="8" s="1"/>
  <c r="BH276" i="8" a="1"/>
  <c r="BH276" i="8" s="1"/>
  <c r="BH292" i="8" a="1"/>
  <c r="BH292" i="8" s="1"/>
  <c r="BH278" i="8" a="1"/>
  <c r="BH278" i="8" s="1"/>
  <c r="BH294" i="8" a="1"/>
  <c r="BH294" i="8" s="1"/>
  <c r="BH282" i="8" a="1"/>
  <c r="BH282" i="8" s="1"/>
  <c r="BH312" i="8" a="1"/>
  <c r="BH312" i="8" s="1"/>
  <c r="BH321" i="8" a="1"/>
  <c r="BH321" i="8" s="1"/>
  <c r="BH288" i="8" a="1"/>
  <c r="BH288" i="8" s="1"/>
  <c r="BH290" i="8" a="1"/>
  <c r="BH290" i="8" s="1"/>
  <c r="BH314" i="8" a="1"/>
  <c r="BH314" i="8" s="1"/>
  <c r="BH286" i="8" a="1"/>
  <c r="BH286" i="8" s="1"/>
  <c r="BH280" i="8" a="1"/>
  <c r="BH280" i="8" s="1"/>
  <c r="BH289" i="8" a="1"/>
  <c r="BH289" i="8" s="1"/>
  <c r="BH316" i="8" a="1"/>
  <c r="BH316" i="8" s="1"/>
  <c r="BH306" i="8" a="1"/>
  <c r="BH306" i="8" s="1"/>
  <c r="BH279" i="8" a="1"/>
  <c r="BH279" i="8" s="1"/>
  <c r="BH291" i="8" a="1"/>
  <c r="BH291" i="8" s="1"/>
  <c r="BH293" i="8" a="1"/>
  <c r="BH293" i="8" s="1"/>
  <c r="BH281" i="8" a="1"/>
  <c r="BH281" i="8" s="1"/>
  <c r="BH284" i="8" a="1"/>
  <c r="BH284" i="8" s="1"/>
  <c r="BH274" i="8" a="1"/>
  <c r="BH274" i="8" s="1"/>
  <c r="BH295" i="8" a="1"/>
  <c r="BH295" i="8" s="1"/>
  <c r="BH298" i="8" a="1"/>
  <c r="BH298" i="8" s="1"/>
  <c r="BH296" i="8" a="1"/>
  <c r="BH296" i="8" s="1"/>
  <c r="BH305" i="8" a="1"/>
  <c r="BH305" i="8" s="1"/>
  <c r="BH297" i="8" a="1"/>
  <c r="BH297" i="8" s="1"/>
  <c r="BH299" i="8" a="1"/>
  <c r="BH299" i="8" s="1"/>
  <c r="BH318" i="8" a="1"/>
  <c r="BH318" i="8" s="1"/>
  <c r="BH302" i="8" a="1"/>
  <c r="BH302" i="8" s="1"/>
  <c r="BH309" i="8" a="1"/>
  <c r="BH309" i="8" s="1"/>
  <c r="BH304" i="8" a="1"/>
  <c r="BH304" i="8" s="1"/>
  <c r="BH300" i="8" a="1"/>
  <c r="BH300" i="8" s="1"/>
  <c r="BH275" i="8" a="1"/>
  <c r="BH275" i="8" s="1"/>
  <c r="BH320" i="8" a="1"/>
  <c r="BH320" i="8" s="1"/>
  <c r="BH308" i="8" a="1"/>
  <c r="BH308" i="8" s="1"/>
  <c r="BH315" i="8" a="1"/>
  <c r="BH315" i="8" s="1"/>
  <c r="BH317" i="8" a="1"/>
  <c r="BH317" i="8" s="1"/>
  <c r="BH287" i="8" a="1"/>
  <c r="BH287" i="8" s="1"/>
  <c r="BH285" i="8" a="1"/>
  <c r="BH285" i="8" s="1"/>
  <c r="BH303" i="8" a="1"/>
  <c r="BH303" i="8" s="1"/>
  <c r="BH301" i="8" a="1"/>
  <c r="BH301" i="8" s="1"/>
  <c r="BM222" i="8" a="1"/>
  <c r="BM222" i="8" s="1"/>
  <c r="BM246" i="8" a="1"/>
  <c r="BM246" i="8" s="1"/>
  <c r="BM220" i="8" a="1"/>
  <c r="BM220" i="8" s="1"/>
  <c r="BM251" i="8" a="1"/>
  <c r="BM251" i="8" s="1"/>
  <c r="BM229" i="8" a="1"/>
  <c r="BM229" i="8" s="1"/>
  <c r="BB232" i="8" a="1"/>
  <c r="BB232" i="8" s="1"/>
  <c r="BB221" i="8" a="1"/>
  <c r="BB221" i="8" s="1"/>
  <c r="BB231" i="8" a="1"/>
  <c r="BB231" i="8" s="1"/>
  <c r="BB263" i="8" a="1"/>
  <c r="BB263" i="8" s="1"/>
  <c r="D76" i="8" a="1"/>
  <c r="D76" i="8" s="1"/>
  <c r="D55" i="8" a="1"/>
  <c r="D55" i="8" s="1"/>
  <c r="BG76" i="8" a="1"/>
  <c r="BG76" i="8" s="1"/>
  <c r="BG73" i="8" a="1"/>
  <c r="BG73" i="8" s="1"/>
  <c r="BG98" i="8" a="1"/>
  <c r="BG98" i="8" s="1"/>
  <c r="BG361" i="8" a="1"/>
  <c r="BG361" i="8" s="1"/>
  <c r="BH283" i="8" a="1"/>
  <c r="BH283" i="8" s="1"/>
  <c r="E205" i="8" a="1"/>
  <c r="E205" i="8" s="1"/>
  <c r="E164" i="8" a="1"/>
  <c r="E164" i="8" s="1"/>
  <c r="BM134" i="8" a="1"/>
  <c r="BM134" i="8" s="1"/>
  <c r="BM132" i="8" a="1"/>
  <c r="BM132" i="8" s="1"/>
  <c r="BM110" i="8" a="1"/>
  <c r="BM110" i="8" s="1"/>
  <c r="BM136" i="8" a="1"/>
  <c r="BM136" i="8" s="1"/>
  <c r="BM120" i="8" a="1"/>
  <c r="BM120" i="8" s="1"/>
  <c r="BM151" i="8" a="1"/>
  <c r="BM151" i="8" s="1"/>
  <c r="BM121" i="8" a="1"/>
  <c r="BM121" i="8" s="1"/>
  <c r="BM112" i="8" a="1"/>
  <c r="BM112" i="8" s="1"/>
  <c r="BM115" i="8" a="1"/>
  <c r="BM115" i="8" s="1"/>
  <c r="BM133" i="8" a="1"/>
  <c r="BM133" i="8" s="1"/>
  <c r="BM129" i="8" a="1"/>
  <c r="BM129" i="8" s="1"/>
  <c r="BM126" i="8" a="1"/>
  <c r="BM126" i="8" s="1"/>
  <c r="BM152" i="8" a="1"/>
  <c r="BM152" i="8" s="1"/>
  <c r="BM143" i="8" a="1"/>
  <c r="BM143" i="8" s="1"/>
  <c r="BM154" i="8" a="1"/>
  <c r="BM154" i="8" s="1"/>
  <c r="BM145" i="8" a="1"/>
  <c r="BM145" i="8" s="1"/>
  <c r="BM123" i="8" a="1"/>
  <c r="BM123" i="8" s="1"/>
  <c r="BM144" i="8" a="1"/>
  <c r="BM144" i="8" s="1"/>
  <c r="BM138" i="8" a="1"/>
  <c r="BM138" i="8" s="1"/>
  <c r="BM149" i="8" a="1"/>
  <c r="BM149" i="8" s="1"/>
  <c r="BM127" i="8" a="1"/>
  <c r="BM127" i="8" s="1"/>
  <c r="BM147" i="8" a="1"/>
  <c r="BM147" i="8" s="1"/>
  <c r="BM131" i="8" a="1"/>
  <c r="BM131" i="8" s="1"/>
  <c r="BM137" i="8" a="1"/>
  <c r="BM137" i="8" s="1"/>
  <c r="BM118" i="8" a="1"/>
  <c r="BM118" i="8" s="1"/>
  <c r="BM128" i="8" a="1"/>
  <c r="BM128" i="8" s="1"/>
  <c r="BM116" i="8" a="1"/>
  <c r="BM116" i="8" s="1"/>
  <c r="BM142" i="8" a="1"/>
  <c r="BM142" i="8" s="1"/>
  <c r="BM111" i="8" a="1"/>
  <c r="BM111" i="8" s="1"/>
  <c r="BM130" i="8" a="1"/>
  <c r="BM130" i="8" s="1"/>
  <c r="BM114" i="8" a="1"/>
  <c r="BM114" i="8" s="1"/>
  <c r="BM140" i="8" a="1"/>
  <c r="BM140" i="8" s="1"/>
  <c r="BM141" i="8" a="1"/>
  <c r="BM141" i="8" s="1"/>
  <c r="BM153" i="8" a="1"/>
  <c r="BM153" i="8" s="1"/>
  <c r="BM146" i="8" a="1"/>
  <c r="BM146" i="8" s="1"/>
  <c r="BM148" i="8" a="1"/>
  <c r="BM148" i="8" s="1"/>
  <c r="BM156" i="8" a="1"/>
  <c r="BM156" i="8" s="1"/>
  <c r="BM117" i="8" a="1"/>
  <c r="BM117" i="8" s="1"/>
  <c r="BM125" i="8" a="1"/>
  <c r="BM125" i="8" s="1"/>
  <c r="BM119" i="8" a="1"/>
  <c r="BM119" i="8" s="1"/>
  <c r="BM139" i="8" a="1"/>
  <c r="BM139" i="8" s="1"/>
  <c r="BM155" i="8" a="1"/>
  <c r="BM155" i="8" s="1"/>
  <c r="BM135" i="8" a="1"/>
  <c r="BM135" i="8" s="1"/>
  <c r="N144" i="8" a="1"/>
  <c r="N144" i="8" s="1"/>
  <c r="N116" i="8" a="1"/>
  <c r="N116" i="8" s="1"/>
  <c r="N151" i="8" a="1"/>
  <c r="N151" i="8" s="1"/>
  <c r="N123" i="8" a="1"/>
  <c r="N123" i="8" s="1"/>
  <c r="N154" i="8" a="1"/>
  <c r="N154" i="8" s="1"/>
  <c r="N118" i="8" a="1"/>
  <c r="N118" i="8" s="1"/>
  <c r="N139" i="8" a="1"/>
  <c r="N139" i="8" s="1"/>
  <c r="N142" i="8" a="1"/>
  <c r="N142" i="8" s="1"/>
  <c r="N125" i="8" a="1"/>
  <c r="N125" i="8" s="1"/>
  <c r="N134" i="8" a="1"/>
  <c r="N134" i="8" s="1"/>
  <c r="N115" i="8" a="1"/>
  <c r="N115" i="8" s="1"/>
  <c r="N140" i="8" a="1"/>
  <c r="N140" i="8" s="1"/>
  <c r="N124" i="8" a="1"/>
  <c r="N124" i="8" s="1"/>
  <c r="N143" i="8" a="1"/>
  <c r="N143" i="8" s="1"/>
  <c r="N146" i="8" a="1"/>
  <c r="N146" i="8" s="1"/>
  <c r="N137" i="8" a="1"/>
  <c r="N137" i="8" s="1"/>
  <c r="N132" i="8" a="1"/>
  <c r="N132" i="8" s="1"/>
  <c r="N138" i="8" a="1"/>
  <c r="N138" i="8" s="1"/>
  <c r="N145" i="8" a="1"/>
  <c r="N145" i="8" s="1"/>
  <c r="N128" i="8" a="1"/>
  <c r="N128" i="8" s="1"/>
  <c r="N147" i="8" a="1"/>
  <c r="N147" i="8" s="1"/>
  <c r="N111" i="8" a="1"/>
  <c r="N111" i="8" s="1"/>
  <c r="N152" i="8" a="1"/>
  <c r="N152" i="8" s="1"/>
  <c r="N121" i="8" a="1"/>
  <c r="N121" i="8" s="1"/>
  <c r="N135" i="8" a="1"/>
  <c r="N135" i="8" s="1"/>
  <c r="N149" i="8" a="1"/>
  <c r="N149" i="8" s="1"/>
  <c r="N126" i="8" a="1"/>
  <c r="N126" i="8" s="1"/>
  <c r="N133" i="8" a="1"/>
  <c r="N133" i="8" s="1"/>
  <c r="N156" i="8" a="1"/>
  <c r="N156" i="8" s="1"/>
  <c r="N113" i="8" a="1"/>
  <c r="N113" i="8" s="1"/>
  <c r="N127" i="8" a="1"/>
  <c r="N127" i="8" s="1"/>
  <c r="N141" i="8" a="1"/>
  <c r="N141" i="8" s="1"/>
  <c r="N129" i="8" a="1"/>
  <c r="N129" i="8" s="1"/>
  <c r="N119" i="8" a="1"/>
  <c r="N119" i="8" s="1"/>
  <c r="N110" i="8" a="1"/>
  <c r="N110" i="8" s="1"/>
  <c r="N112" i="8" a="1"/>
  <c r="N112" i="8" s="1"/>
  <c r="N150" i="8" a="1"/>
  <c r="N150" i="8" s="1"/>
  <c r="BM113" i="8" a="1"/>
  <c r="BM113" i="8" s="1"/>
  <c r="F121" i="8" a="1"/>
  <c r="F121" i="8" s="1"/>
  <c r="F135" i="8" a="1"/>
  <c r="F135" i="8" s="1"/>
  <c r="F149" i="8" a="1"/>
  <c r="F149" i="8" s="1"/>
  <c r="F111" i="8" a="1"/>
  <c r="F111" i="8" s="1"/>
  <c r="F123" i="8" a="1"/>
  <c r="F123" i="8" s="1"/>
  <c r="F115" i="8" a="1"/>
  <c r="F115" i="8" s="1"/>
  <c r="F142" i="8" a="1"/>
  <c r="F142" i="8" s="1"/>
  <c r="F120" i="8" a="1"/>
  <c r="F120" i="8" s="1"/>
  <c r="F155" i="8" a="1"/>
  <c r="F155" i="8" s="1"/>
  <c r="F133" i="8" a="1"/>
  <c r="F133" i="8" s="1"/>
  <c r="F134" i="8" a="1"/>
  <c r="F134" i="8" s="1"/>
  <c r="F112" i="8" a="1"/>
  <c r="F112" i="8" s="1"/>
  <c r="F127" i="8" a="1"/>
  <c r="F127" i="8" s="1"/>
  <c r="F141" i="8" a="1"/>
  <c r="F141" i="8" s="1"/>
  <c r="F129" i="8" a="1"/>
  <c r="F129" i="8" s="1"/>
  <c r="F136" i="8" a="1"/>
  <c r="F136" i="8" s="1"/>
  <c r="F117" i="8" a="1"/>
  <c r="F117" i="8" s="1"/>
  <c r="F114" i="8" a="1"/>
  <c r="F114" i="8" s="1"/>
  <c r="F122" i="8" a="1"/>
  <c r="F122" i="8" s="1"/>
  <c r="F131" i="8" a="1"/>
  <c r="F131" i="8" s="1"/>
  <c r="F150" i="8" a="1"/>
  <c r="F150" i="8" s="1"/>
  <c r="F132" i="8" a="1"/>
  <c r="F132" i="8" s="1"/>
  <c r="F116" i="8" a="1"/>
  <c r="F116" i="8" s="1"/>
  <c r="F110" i="8" a="1"/>
  <c r="F110" i="8" s="1"/>
  <c r="F139" i="8" a="1"/>
  <c r="F139" i="8" s="1"/>
  <c r="F148" i="8" a="1"/>
  <c r="F148" i="8" s="1"/>
  <c r="F125" i="8" a="1"/>
  <c r="F125" i="8" s="1"/>
  <c r="F109" i="8" a="1"/>
  <c r="F109" i="8" s="1"/>
  <c r="F137" i="8" a="1"/>
  <c r="F137" i="8" s="1"/>
  <c r="F153" i="8" a="1"/>
  <c r="F153" i="8" s="1"/>
  <c r="F146" i="8" a="1"/>
  <c r="F146" i="8" s="1"/>
  <c r="F118" i="8" a="1"/>
  <c r="F118" i="8" s="1"/>
  <c r="F144" i="8" a="1"/>
  <c r="F144" i="8" s="1"/>
  <c r="F147" i="8" a="1"/>
  <c r="F147" i="8" s="1"/>
  <c r="F156" i="8" a="1"/>
  <c r="F156" i="8" s="1"/>
  <c r="F124" i="8" a="1"/>
  <c r="F124" i="8" s="1"/>
  <c r="F140" i="8" a="1"/>
  <c r="F140" i="8" s="1"/>
  <c r="F119" i="8" a="1"/>
  <c r="F119" i="8" s="1"/>
  <c r="F145" i="8" a="1"/>
  <c r="F145" i="8" s="1"/>
  <c r="F138" i="8" a="1"/>
  <c r="F138" i="8" s="1"/>
  <c r="F126" i="8" a="1"/>
  <c r="F126" i="8" s="1"/>
  <c r="F113" i="8" a="1"/>
  <c r="F113" i="8" s="1"/>
  <c r="F128" i="8" a="1"/>
  <c r="F128" i="8" s="1"/>
  <c r="F152" i="8" a="1"/>
  <c r="F152" i="8" s="1"/>
  <c r="BG248" i="8" a="1"/>
  <c r="BG248" i="8" s="1"/>
  <c r="BG255" i="8" a="1"/>
  <c r="BG255" i="8" s="1"/>
  <c r="BG224" i="8" a="1"/>
  <c r="BG224" i="8" s="1"/>
  <c r="BG260" i="8" a="1"/>
  <c r="BG260" i="8" s="1"/>
  <c r="BG241" i="8" a="1"/>
  <c r="BG241" i="8" s="1"/>
  <c r="BG242" i="8" a="1"/>
  <c r="BG242" i="8" s="1"/>
  <c r="BG233" i="8" a="1"/>
  <c r="BG233" i="8" s="1"/>
  <c r="BG226" i="8" a="1"/>
  <c r="BG226" i="8" s="1"/>
  <c r="BG221" i="8" a="1"/>
  <c r="BG221" i="8" s="1"/>
  <c r="BG264" i="8" a="1"/>
  <c r="BG264" i="8" s="1"/>
  <c r="BG245" i="8" a="1"/>
  <c r="BG245" i="8" s="1"/>
  <c r="BG240" i="8" a="1"/>
  <c r="BG240" i="8" s="1"/>
  <c r="BG244" i="8" a="1"/>
  <c r="BG244" i="8" s="1"/>
  <c r="BG265" i="8" a="1"/>
  <c r="BG265" i="8" s="1"/>
  <c r="BG243" i="8" a="1"/>
  <c r="BG243" i="8" s="1"/>
  <c r="BG222" i="8" a="1"/>
  <c r="BG222" i="8" s="1"/>
  <c r="BG266" i="8" a="1"/>
  <c r="BG266" i="8" s="1"/>
  <c r="BG253" i="8" a="1"/>
  <c r="BG253" i="8" s="1"/>
  <c r="BG229" i="8" a="1"/>
  <c r="BG229" i="8" s="1"/>
  <c r="BG250" i="8" a="1"/>
  <c r="BG250" i="8" s="1"/>
  <c r="BG236" i="8" a="1"/>
  <c r="BG236" i="8" s="1"/>
  <c r="BG225" i="8" a="1"/>
  <c r="BG225" i="8" s="1"/>
  <c r="BG254" i="8" a="1"/>
  <c r="BG254" i="8" s="1"/>
  <c r="BG257" i="8" a="1"/>
  <c r="BG257" i="8" s="1"/>
  <c r="BG261" i="8" a="1"/>
  <c r="BG261" i="8" s="1"/>
  <c r="BG227" i="8" a="1"/>
  <c r="BG227" i="8" s="1"/>
  <c r="BG223" i="8" a="1"/>
  <c r="BG223" i="8" s="1"/>
  <c r="BG219" i="8" a="1"/>
  <c r="BG219" i="8" s="1"/>
  <c r="BG256" i="8" a="1"/>
  <c r="BG256" i="8" s="1"/>
  <c r="BG251" i="8" a="1"/>
  <c r="BG251" i="8" s="1"/>
  <c r="BG246" i="8" a="1"/>
  <c r="BG246" i="8" s="1"/>
  <c r="BG259" i="8" a="1"/>
  <c r="BG259" i="8" s="1"/>
  <c r="BG235" i="8" a="1"/>
  <c r="BG235" i="8" s="1"/>
  <c r="BG228" i="8" a="1"/>
  <c r="BG228" i="8" s="1"/>
  <c r="BG258" i="8" a="1"/>
  <c r="BG258" i="8" s="1"/>
  <c r="BG247" i="8" a="1"/>
  <c r="BG247" i="8" s="1"/>
  <c r="BG230" i="8" a="1"/>
  <c r="BG230" i="8" s="1"/>
  <c r="BG238" i="8" a="1"/>
  <c r="BG238" i="8" s="1"/>
  <c r="BG220" i="8" a="1"/>
  <c r="BG220" i="8" s="1"/>
  <c r="BG262" i="8" a="1"/>
  <c r="BG262" i="8" s="1"/>
  <c r="BG232" i="8" a="1"/>
  <c r="BG232" i="8" s="1"/>
  <c r="BG234" i="8" a="1"/>
  <c r="BG234" i="8" s="1"/>
  <c r="BG263" i="8" a="1"/>
  <c r="BG263" i="8" s="1"/>
  <c r="BG239" i="8" a="1"/>
  <c r="BG239" i="8" s="1"/>
  <c r="BD240" i="8" a="1"/>
  <c r="BD240" i="8" s="1"/>
  <c r="BD256" i="8" a="1"/>
  <c r="BD256" i="8" s="1"/>
  <c r="BD263" i="8" a="1"/>
  <c r="BD263" i="8" s="1"/>
  <c r="BD228" i="8" a="1"/>
  <c r="BD228" i="8" s="1"/>
  <c r="BD237" i="8" a="1"/>
  <c r="BD237" i="8" s="1"/>
  <c r="BD230" i="8" a="1"/>
  <c r="BD230" i="8" s="1"/>
  <c r="BD225" i="8" a="1"/>
  <c r="BD225" i="8" s="1"/>
  <c r="BD234" i="8" a="1"/>
  <c r="BD234" i="8" s="1"/>
  <c r="BD264" i="8" a="1"/>
  <c r="BD264" i="8" s="1"/>
  <c r="BD229" i="8" a="1"/>
  <c r="BD229" i="8" s="1"/>
  <c r="BD241" i="8" a="1"/>
  <c r="BD241" i="8" s="1"/>
  <c r="BD247" i="8" a="1"/>
  <c r="BD247" i="8" s="1"/>
  <c r="BD236" i="8" a="1"/>
  <c r="BD236" i="8" s="1"/>
  <c r="BD257" i="8" a="1"/>
  <c r="BD257" i="8" s="1"/>
  <c r="BD252" i="8" a="1"/>
  <c r="BD252" i="8" s="1"/>
  <c r="BD265" i="8" a="1"/>
  <c r="BD265" i="8" s="1"/>
  <c r="BD233" i="8" a="1"/>
  <c r="BD233" i="8" s="1"/>
  <c r="BD219" i="8" a="1"/>
  <c r="BD219" i="8" s="1"/>
  <c r="BD221" i="8" a="1"/>
  <c r="BD221" i="8" s="1"/>
  <c r="BD242" i="8" a="1"/>
  <c r="BD242" i="8" s="1"/>
  <c r="BD245" i="8" a="1"/>
  <c r="BD245" i="8" s="1"/>
  <c r="BD266" i="8" a="1"/>
  <c r="BD266" i="8" s="1"/>
  <c r="BD259" i="8" a="1"/>
  <c r="BD259" i="8" s="1"/>
  <c r="BD235" i="8" a="1"/>
  <c r="BD235" i="8" s="1"/>
  <c r="BD253" i="8" a="1"/>
  <c r="BD253" i="8" s="1"/>
  <c r="BD251" i="8" a="1"/>
  <c r="BD251" i="8" s="1"/>
  <c r="BD238" i="8" a="1"/>
  <c r="BD238" i="8" s="1"/>
  <c r="BD243" i="8" a="1"/>
  <c r="BD243" i="8" s="1"/>
  <c r="BD239" i="8" a="1"/>
  <c r="BD239" i="8" s="1"/>
  <c r="BD222" i="8" a="1"/>
  <c r="BD222" i="8" s="1"/>
  <c r="BD258" i="8" a="1"/>
  <c r="BD258" i="8" s="1"/>
  <c r="BD248" i="8" a="1"/>
  <c r="BD248" i="8" s="1"/>
  <c r="BD220" i="8" a="1"/>
  <c r="BD220" i="8" s="1"/>
  <c r="BD249" i="8" a="1"/>
  <c r="BD249" i="8" s="1"/>
  <c r="BD223" i="8" a="1"/>
  <c r="BD223" i="8" s="1"/>
  <c r="BD224" i="8" a="1"/>
  <c r="BD224" i="8" s="1"/>
  <c r="BD255" i="8" a="1"/>
  <c r="BD255" i="8" s="1"/>
  <c r="BD226" i="8" a="1"/>
  <c r="BD226" i="8" s="1"/>
  <c r="BD260" i="8" a="1"/>
  <c r="BD260" i="8" s="1"/>
  <c r="BD261" i="8" a="1"/>
  <c r="BD261" i="8" s="1"/>
  <c r="BD231" i="8" a="1"/>
  <c r="BD231" i="8" s="1"/>
  <c r="BD227" i="8" a="1"/>
  <c r="BD227" i="8" s="1"/>
  <c r="BD232" i="8" a="1"/>
  <c r="BD232" i="8" s="1"/>
  <c r="BD244" i="8" a="1"/>
  <c r="BD244" i="8" s="1"/>
  <c r="BM244" i="8" a="1"/>
  <c r="BM244" i="8" s="1"/>
  <c r="BM261" i="8" a="1"/>
  <c r="BM261" i="8" s="1"/>
  <c r="BM259" i="8" a="1"/>
  <c r="BM259" i="8" s="1"/>
  <c r="BM234" i="8" a="1"/>
  <c r="BM234" i="8" s="1"/>
  <c r="BM248" i="8" a="1"/>
  <c r="BM248" i="8" s="1"/>
  <c r="BM233" i="8" a="1"/>
  <c r="BM233" i="8" s="1"/>
  <c r="BM257" i="8" a="1"/>
  <c r="BM257" i="8" s="1"/>
  <c r="BM226" i="8" a="1"/>
  <c r="BM226" i="8" s="1"/>
  <c r="BM238" i="8" a="1"/>
  <c r="BM238" i="8" s="1"/>
  <c r="BM254" i="8" a="1"/>
  <c r="BM254" i="8" s="1"/>
  <c r="BM262" i="8" a="1"/>
  <c r="BM262" i="8" s="1"/>
  <c r="BM256" i="8" a="1"/>
  <c r="BM256" i="8" s="1"/>
  <c r="D79" i="8" a="1"/>
  <c r="D79" i="8" s="1"/>
  <c r="D72" i="8" a="1"/>
  <c r="D72" i="8" s="1"/>
  <c r="BG102" i="8" a="1"/>
  <c r="BG102" i="8" s="1"/>
  <c r="BG99" i="8" a="1"/>
  <c r="BG99" i="8" s="1"/>
  <c r="N153" i="8" a="1"/>
  <c r="N153" i="8" s="1"/>
  <c r="N155" i="8" a="1"/>
  <c r="N155" i="8" s="1"/>
  <c r="F130" i="8" a="1"/>
  <c r="F130" i="8" s="1"/>
  <c r="BD262" i="8" a="1"/>
  <c r="BD262" i="8" s="1"/>
  <c r="BI302" i="8" a="1"/>
  <c r="BI302" i="8" s="1"/>
  <c r="BI307" i="8" a="1"/>
  <c r="BI307" i="8" s="1"/>
  <c r="BI282" i="8" a="1"/>
  <c r="BI282" i="8" s="1"/>
  <c r="D88" i="8" a="1"/>
  <c r="D88" i="8" s="1"/>
  <c r="D100" i="8" a="1"/>
  <c r="D100" i="8" s="1"/>
  <c r="D59" i="8" a="1"/>
  <c r="D59" i="8" s="1"/>
  <c r="BG57" i="8" a="1"/>
  <c r="BG57" i="8" s="1"/>
  <c r="BG97" i="8" a="1"/>
  <c r="BG97" i="8" s="1"/>
  <c r="N114" i="8" a="1"/>
  <c r="N114" i="8" s="1"/>
  <c r="N131" i="8" a="1"/>
  <c r="N131" i="8" s="1"/>
  <c r="F151" i="8" a="1"/>
  <c r="F151" i="8" s="1"/>
  <c r="BD246" i="8" a="1"/>
  <c r="BD246" i="8" s="1"/>
  <c r="N109" i="8" a="1"/>
  <c r="N109" i="8" s="1"/>
  <c r="N120" i="8" a="1"/>
  <c r="N120" i="8" s="1"/>
  <c r="F143" i="8" a="1"/>
  <c r="F143" i="8" s="1"/>
  <c r="BG249" i="8" a="1"/>
  <c r="BG249" i="8" s="1"/>
  <c r="BM250" i="8" a="1"/>
  <c r="BM250" i="8" s="1"/>
  <c r="BM239" i="8" a="1"/>
  <c r="BM239" i="8" s="1"/>
  <c r="BM232" i="8" a="1"/>
  <c r="BM232" i="8" s="1"/>
  <c r="BM231" i="8" a="1"/>
  <c r="BM231" i="8" s="1"/>
  <c r="BM236" i="8" a="1"/>
  <c r="BM236" i="8" s="1"/>
  <c r="BM223" i="8" a="1"/>
  <c r="BM223" i="8" s="1"/>
  <c r="D68" i="8" a="1"/>
  <c r="D68" i="8" s="1"/>
  <c r="D71" i="8" a="1"/>
  <c r="D71" i="8" s="1"/>
  <c r="BG62" i="8" a="1"/>
  <c r="BG62" i="8" s="1"/>
  <c r="BG92" i="8" a="1"/>
  <c r="BG92" i="8" s="1"/>
  <c r="N117" i="8" a="1"/>
  <c r="N117" i="8" s="1"/>
  <c r="N122" i="8" a="1"/>
  <c r="N122" i="8" s="1"/>
  <c r="BM124" i="8" a="1"/>
  <c r="BM124" i="8" s="1"/>
  <c r="BG237" i="8" a="1"/>
  <c r="BG237" i="8" s="1"/>
  <c r="BH313" i="8" a="1"/>
  <c r="BH313" i="8" s="1"/>
  <c r="J124" i="8" a="1"/>
  <c r="J124" i="8" s="1"/>
  <c r="J135" i="8" a="1"/>
  <c r="J135" i="8" s="1"/>
  <c r="J138" i="8" a="1"/>
  <c r="J138" i="8" s="1"/>
  <c r="J123" i="8" a="1"/>
  <c r="J123" i="8" s="1"/>
  <c r="J154" i="8" a="1"/>
  <c r="J154" i="8" s="1"/>
  <c r="BI229" i="8" a="1"/>
  <c r="BI229" i="8" s="1"/>
  <c r="AY356" i="8" a="1"/>
  <c r="AY356" i="8" s="1"/>
  <c r="BI259" i="8" a="1"/>
  <c r="BI259" i="8" s="1"/>
  <c r="I299" i="8" a="1"/>
  <c r="I299" i="8" s="1"/>
  <c r="I301" i="8" a="1"/>
  <c r="I301" i="8" s="1"/>
  <c r="I275" i="8" a="1"/>
  <c r="I275" i="8" s="1"/>
  <c r="H132" i="8" a="1"/>
  <c r="H132" i="8" s="1"/>
  <c r="H152" i="8" a="1"/>
  <c r="H152" i="8" s="1"/>
  <c r="AY369" i="8" a="1"/>
  <c r="AY369" i="8" s="1"/>
  <c r="AY345" i="8" a="1"/>
  <c r="AY345" i="8" s="1"/>
  <c r="AY337" i="8" a="1"/>
  <c r="AY337" i="8" s="1"/>
  <c r="AY353" i="8" a="1"/>
  <c r="AY353" i="8" s="1"/>
  <c r="AY365" i="8" a="1"/>
  <c r="AY365" i="8" s="1"/>
  <c r="BI233" i="8" a="1"/>
  <c r="BI233" i="8" s="1"/>
  <c r="BJ302" i="8" a="1"/>
  <c r="BJ302" i="8" s="1"/>
  <c r="BJ295" i="8" a="1"/>
  <c r="BJ295" i="8" s="1"/>
  <c r="BJ285" i="8" a="1"/>
  <c r="BJ285" i="8" s="1"/>
  <c r="BJ313" i="8" a="1"/>
  <c r="BJ313" i="8" s="1"/>
  <c r="BJ316" i="8" a="1"/>
  <c r="BJ316" i="8" s="1"/>
  <c r="BJ275" i="8" a="1"/>
  <c r="BJ275" i="8" s="1"/>
  <c r="BJ308" i="8" a="1"/>
  <c r="BJ308" i="8" s="1"/>
  <c r="BJ291" i="8" a="1"/>
  <c r="BJ291" i="8" s="1"/>
  <c r="BJ319" i="8" a="1"/>
  <c r="BJ319" i="8" s="1"/>
  <c r="BJ277" i="8" a="1"/>
  <c r="BJ277" i="8" s="1"/>
  <c r="BJ317" i="8" a="1"/>
  <c r="BJ317" i="8" s="1"/>
  <c r="BJ276" i="8" a="1"/>
  <c r="BJ276" i="8" s="1"/>
  <c r="BJ298" i="8" a="1"/>
  <c r="BJ298" i="8" s="1"/>
  <c r="BJ289" i="8" a="1"/>
  <c r="BJ289" i="8" s="1"/>
  <c r="BJ287" i="8" a="1"/>
  <c r="BJ287" i="8" s="1"/>
  <c r="BJ296" i="8" a="1"/>
  <c r="BJ296" i="8" s="1"/>
  <c r="BJ282" i="8" a="1"/>
  <c r="BJ282" i="8" s="1"/>
  <c r="BJ305" i="8" a="1"/>
  <c r="BJ305" i="8" s="1"/>
  <c r="BJ300" i="8" a="1"/>
  <c r="BJ300" i="8" s="1"/>
  <c r="BJ297" i="8" a="1"/>
  <c r="BJ297" i="8" s="1"/>
  <c r="BJ318" i="8" a="1"/>
  <c r="BJ318" i="8" s="1"/>
  <c r="BJ288" i="8" a="1"/>
  <c r="BJ288" i="8" s="1"/>
  <c r="BJ312" i="8" a="1"/>
  <c r="BJ312" i="8" s="1"/>
  <c r="BJ311" i="8" a="1"/>
  <c r="BJ311" i="8" s="1"/>
  <c r="BJ310" i="8" a="1"/>
  <c r="BJ310" i="8" s="1"/>
  <c r="BJ299" i="8" a="1"/>
  <c r="BJ299" i="8" s="1"/>
  <c r="BJ274" i="8" a="1"/>
  <c r="BJ274" i="8" s="1"/>
  <c r="BJ294" i="8" a="1"/>
  <c r="BJ294" i="8" s="1"/>
  <c r="BJ280" i="8" a="1"/>
  <c r="BJ280" i="8" s="1"/>
  <c r="BJ303" i="8" a="1"/>
  <c r="BJ303" i="8" s="1"/>
  <c r="BJ284" i="8" a="1"/>
  <c r="BJ284" i="8" s="1"/>
  <c r="BJ321" i="8" a="1"/>
  <c r="BJ321" i="8" s="1"/>
  <c r="BI252" i="8" a="1"/>
  <c r="BI252" i="8" s="1"/>
  <c r="BJ293" i="8" a="1"/>
  <c r="BJ293" i="8" s="1"/>
  <c r="BA83" i="8" a="1"/>
  <c r="BA83" i="8" s="1"/>
  <c r="BA94" i="8" a="1"/>
  <c r="BA94" i="8" s="1"/>
  <c r="BA69" i="8" a="1"/>
  <c r="BA69" i="8" s="1"/>
  <c r="BA70" i="8" a="1"/>
  <c r="BA70" i="8" s="1"/>
  <c r="BA201" i="8" a="1"/>
  <c r="BA201" i="8" s="1"/>
  <c r="BA194" i="8" a="1"/>
  <c r="BA194" i="8" s="1"/>
  <c r="BA199" i="8" a="1"/>
  <c r="BA199" i="8" s="1"/>
  <c r="BA168" i="8" a="1"/>
  <c r="BA168" i="8" s="1"/>
  <c r="BA183" i="8" a="1"/>
  <c r="BA183" i="8" s="1"/>
  <c r="BA165" i="8" a="1"/>
  <c r="BA165" i="8" s="1"/>
  <c r="BA202" i="8" a="1"/>
  <c r="BA202" i="8" s="1"/>
  <c r="BA179" i="8" a="1"/>
  <c r="BA179" i="8" s="1"/>
  <c r="BA164" i="8" a="1"/>
  <c r="BA164" i="8" s="1"/>
  <c r="BA189" i="8" a="1"/>
  <c r="BA189" i="8" s="1"/>
  <c r="BB318" i="8" a="1"/>
  <c r="BB318" i="8" s="1"/>
  <c r="BB274" i="8" a="1"/>
  <c r="BB274" i="8" s="1"/>
  <c r="BB310" i="8" a="1"/>
  <c r="BB310" i="8" s="1"/>
  <c r="BB289" i="8" a="1"/>
  <c r="BB289" i="8" s="1"/>
  <c r="BB287" i="8" a="1"/>
  <c r="BB287" i="8" s="1"/>
  <c r="BB288" i="8" a="1"/>
  <c r="BB288" i="8" s="1"/>
  <c r="BG278" i="8" a="1"/>
  <c r="BG278" i="8" s="1"/>
  <c r="BG285" i="8" a="1"/>
  <c r="BG285" i="8" s="1"/>
  <c r="BG275" i="8" a="1"/>
  <c r="BG275" i="8" s="1"/>
  <c r="BG276" i="8" a="1"/>
  <c r="BG276" i="8" s="1"/>
  <c r="BG320" i="8" a="1"/>
  <c r="BG320" i="8" s="1"/>
  <c r="BG282" i="8" a="1"/>
  <c r="BG282" i="8" s="1"/>
  <c r="G319" i="8" a="1"/>
  <c r="G319" i="8" s="1"/>
  <c r="G285" i="8" a="1"/>
  <c r="G285" i="8" s="1"/>
  <c r="M319" i="8" a="1"/>
  <c r="M319" i="8" s="1"/>
  <c r="BK107" i="8"/>
  <c r="I107" i="8"/>
  <c r="S107" i="8"/>
  <c r="AY107" i="8"/>
  <c r="BH107" i="8"/>
  <c r="BL107" i="8"/>
  <c r="BF107" i="8"/>
  <c r="BN107" i="8"/>
  <c r="BB315" i="8" a="1"/>
  <c r="BB315" i="8" s="1"/>
  <c r="BB299" i="8" a="1"/>
  <c r="BB299" i="8" s="1"/>
  <c r="BB291" i="8" a="1"/>
  <c r="BB291" i="8" s="1"/>
  <c r="BB275" i="8" a="1"/>
  <c r="BB275" i="8" s="1"/>
  <c r="BB306" i="8" a="1"/>
  <c r="BB306" i="8" s="1"/>
  <c r="BG312" i="8" a="1"/>
  <c r="BG312" i="8" s="1"/>
  <c r="BG311" i="8" a="1"/>
  <c r="BG311" i="8" s="1"/>
  <c r="BG309" i="8" a="1"/>
  <c r="BG309" i="8" s="1"/>
  <c r="BG289" i="8" a="1"/>
  <c r="BG289" i="8" s="1"/>
  <c r="BG319" i="8" a="1"/>
  <c r="BG319" i="8" s="1"/>
  <c r="BG316" i="8" a="1"/>
  <c r="BG316" i="8" s="1"/>
  <c r="G291" i="8" a="1"/>
  <c r="G291" i="8" s="1"/>
  <c r="G289" i="8" a="1"/>
  <c r="G289" i="8" s="1"/>
  <c r="M290" i="8" a="1"/>
  <c r="M290" i="8" s="1"/>
  <c r="D107" i="8"/>
  <c r="M107" i="8"/>
  <c r="BB277" i="8" a="1"/>
  <c r="BB277" i="8" s="1"/>
  <c r="BB285" i="8" a="1"/>
  <c r="BB285" i="8" s="1"/>
  <c r="BB284" i="8" a="1"/>
  <c r="BB284" i="8" s="1"/>
  <c r="BB320" i="8" a="1"/>
  <c r="BB320" i="8" s="1"/>
  <c r="BB286" i="8" a="1"/>
  <c r="BB286" i="8" s="1"/>
  <c r="BG280" i="8" a="1"/>
  <c r="BG280" i="8" s="1"/>
  <c r="BG294" i="8" a="1"/>
  <c r="BG294" i="8" s="1"/>
  <c r="BG277" i="8" a="1"/>
  <c r="BG277" i="8" s="1"/>
  <c r="BG283" i="8" a="1"/>
  <c r="BG283" i="8" s="1"/>
  <c r="BG302" i="8" a="1"/>
  <c r="BG302" i="8" s="1"/>
  <c r="BG284" i="8" a="1"/>
  <c r="BG284" i="8" s="1"/>
  <c r="G313" i="8" a="1"/>
  <c r="G313" i="8" s="1"/>
  <c r="M289" i="8" a="1"/>
  <c r="M289" i="8" s="1"/>
  <c r="M292" i="8" a="1"/>
  <c r="M292" i="8" s="1"/>
  <c r="K107" i="8"/>
  <c r="K126" i="8" s="1" a="1"/>
  <c r="K126" i="8" s="1"/>
  <c r="O107" i="8"/>
  <c r="O143" i="8" s="1" a="1"/>
  <c r="O143" i="8" s="1"/>
  <c r="BB107" i="8"/>
  <c r="G107" i="8"/>
  <c r="G121" i="8" s="1" a="1"/>
  <c r="G121" i="8" s="1"/>
  <c r="P107" i="8"/>
  <c r="BC107" i="8"/>
  <c r="BI107" i="8"/>
  <c r="BI130" i="8" s="1" a="1"/>
  <c r="BI130" i="8" s="1"/>
  <c r="BB303" i="8" a="1"/>
  <c r="BB303" i="8" s="1"/>
  <c r="BB309" i="8" a="1"/>
  <c r="BB309" i="8" s="1"/>
  <c r="BB278" i="8" a="1"/>
  <c r="BB278" i="8" s="1"/>
  <c r="BB313" i="8" a="1"/>
  <c r="BB313" i="8" s="1"/>
  <c r="BB279" i="8" a="1"/>
  <c r="BB279" i="8" s="1"/>
  <c r="BG306" i="8" a="1"/>
  <c r="BG306" i="8" s="1"/>
  <c r="BG291" i="8" a="1"/>
  <c r="BG291" i="8" s="1"/>
  <c r="BG313" i="8" a="1"/>
  <c r="BG313" i="8" s="1"/>
  <c r="BG292" i="8" a="1"/>
  <c r="BG292" i="8" s="1"/>
  <c r="BG303" i="8" a="1"/>
  <c r="BG303" i="8" s="1"/>
  <c r="BG304" i="8" a="1"/>
  <c r="BG304" i="8" s="1"/>
  <c r="G320" i="8" a="1"/>
  <c r="G320" i="8" s="1"/>
  <c r="M285" i="8" a="1"/>
  <c r="M285" i="8" s="1"/>
  <c r="M278" i="8" a="1"/>
  <c r="M278" i="8" s="1"/>
  <c r="AX107" i="8"/>
  <c r="AX152" i="8" s="1" a="1"/>
  <c r="AX152" i="8" s="1"/>
  <c r="BG107" i="8"/>
  <c r="BG146" i="8" s="1" a="1"/>
  <c r="BG146" i="8" s="1"/>
  <c r="BA107" i="8"/>
  <c r="BA129" i="8" s="1" a="1"/>
  <c r="BA129" i="8" s="1"/>
  <c r="E107" i="8"/>
  <c r="E130" i="8" s="1" a="1"/>
  <c r="E130" i="8" s="1"/>
  <c r="R107" i="8"/>
  <c r="C107" i="8"/>
  <c r="C137" i="8" s="1" a="1"/>
  <c r="C137" i="8" s="1"/>
  <c r="BJ107" i="8"/>
  <c r="BJ123" i="8" s="1" a="1"/>
  <c r="BJ123" i="8" s="1"/>
  <c r="BB319" i="8" a="1"/>
  <c r="BB319" i="8" s="1"/>
  <c r="BB290" i="8" a="1"/>
  <c r="BB290" i="8" s="1"/>
  <c r="BB283" i="8" a="1"/>
  <c r="BB283" i="8" s="1"/>
  <c r="BB321" i="8" a="1"/>
  <c r="BB321" i="8" s="1"/>
  <c r="BB307" i="8" a="1"/>
  <c r="BB307" i="8" s="1"/>
  <c r="BB316" i="8" a="1"/>
  <c r="BB316" i="8" s="1"/>
  <c r="BG317" i="8" a="1"/>
  <c r="BG317" i="8" s="1"/>
  <c r="BG321" i="8" a="1"/>
  <c r="BG321" i="8" s="1"/>
  <c r="BG281" i="8" a="1"/>
  <c r="BG281" i="8" s="1"/>
  <c r="BG274" i="8" a="1"/>
  <c r="BG274" i="8" s="1"/>
  <c r="BG318" i="8" a="1"/>
  <c r="BG318" i="8" s="1"/>
  <c r="G304" i="8" a="1"/>
  <c r="G304" i="8" s="1"/>
  <c r="M293" i="8" a="1"/>
  <c r="M293" i="8" s="1"/>
  <c r="M297" i="8" a="1"/>
  <c r="M297" i="8" s="1"/>
  <c r="AZ107" i="8"/>
  <c r="AZ153" i="8" s="1" a="1"/>
  <c r="AZ153" i="8" s="1"/>
  <c r="B107" i="8"/>
  <c r="BK220" i="8" a="1"/>
  <c r="BK220" i="8" s="1"/>
  <c r="BK230" i="8" a="1"/>
  <c r="BK230" i="8" s="1"/>
  <c r="BK238" i="8" a="1"/>
  <c r="BK238" i="8" s="1"/>
  <c r="BK237" i="8" a="1"/>
  <c r="BK237" i="8" s="1"/>
  <c r="Q167" i="8" a="1"/>
  <c r="Q167" i="8" s="1"/>
  <c r="Q198" i="8" a="1"/>
  <c r="Q198" i="8" s="1"/>
  <c r="Q186" i="8" a="1"/>
  <c r="Q186" i="8" s="1"/>
  <c r="Q195" i="8" a="1"/>
  <c r="Q195" i="8" s="1"/>
  <c r="H248" i="8" a="1"/>
  <c r="H248" i="8" s="1"/>
  <c r="H258" i="8" a="1"/>
  <c r="H258" i="8" s="1"/>
  <c r="H239" i="8" a="1"/>
  <c r="H239" i="8" s="1"/>
  <c r="H243" i="8" a="1"/>
  <c r="H243" i="8" s="1"/>
  <c r="K90" i="8" a="1"/>
  <c r="K90" i="8" s="1"/>
  <c r="BI363" i="8" a="1"/>
  <c r="BI363" i="8" s="1"/>
  <c r="BI357" i="8" a="1"/>
  <c r="BI357" i="8" s="1"/>
  <c r="BI351" i="8" a="1"/>
  <c r="BI351" i="8" s="1"/>
  <c r="BI342" i="8" a="1"/>
  <c r="BI342" i="8" s="1"/>
  <c r="N183" i="8" a="1"/>
  <c r="N183" i="8" s="1"/>
  <c r="N182" i="8" a="1"/>
  <c r="N182" i="8" s="1"/>
  <c r="N197" i="8" a="1"/>
  <c r="N197" i="8" s="1"/>
  <c r="N203" i="8" a="1"/>
  <c r="N203" i="8" s="1"/>
  <c r="M122" i="8" a="1"/>
  <c r="M122" i="8" s="1"/>
  <c r="BN99" i="8" a="1"/>
  <c r="BN99" i="8" s="1"/>
  <c r="BN74" i="8" a="1"/>
  <c r="BN74" i="8" s="1"/>
  <c r="BN67" i="8" a="1"/>
  <c r="BN67" i="8" s="1"/>
  <c r="BN63" i="8" a="1"/>
  <c r="BN63" i="8" s="1"/>
  <c r="BI169" i="8" a="1"/>
  <c r="BI169" i="8" s="1"/>
  <c r="BI180" i="8" a="1"/>
  <c r="BI180" i="8" s="1"/>
  <c r="BK235" i="8" a="1"/>
  <c r="BK235" i="8" s="1"/>
  <c r="BK234" i="8" a="1"/>
  <c r="BK234" i="8" s="1"/>
  <c r="BK245" i="8" a="1"/>
  <c r="BK245" i="8" s="1"/>
  <c r="BK266" i="8" a="1"/>
  <c r="BK266" i="8" s="1"/>
  <c r="Q202" i="8" a="1"/>
  <c r="Q202" i="8" s="1"/>
  <c r="Q164" i="8" a="1"/>
  <c r="Q164" i="8" s="1"/>
  <c r="Q175" i="8" a="1"/>
  <c r="Q175" i="8" s="1"/>
  <c r="Q201" i="8" a="1"/>
  <c r="Q201" i="8" s="1"/>
  <c r="H222" i="8" a="1"/>
  <c r="H222" i="8" s="1"/>
  <c r="H264" i="8" a="1"/>
  <c r="H264" i="8" s="1"/>
  <c r="H237" i="8" a="1"/>
  <c r="H237" i="8" s="1"/>
  <c r="H219" i="8" a="1"/>
  <c r="H219" i="8" s="1"/>
  <c r="K102" i="8" a="1"/>
  <c r="K102" i="8" s="1"/>
  <c r="BI349" i="8" a="1"/>
  <c r="BI349" i="8" s="1"/>
  <c r="BI352" i="8" a="1"/>
  <c r="BI352" i="8" s="1"/>
  <c r="BI337" i="8" a="1"/>
  <c r="BI337" i="8" s="1"/>
  <c r="BI338" i="8" a="1"/>
  <c r="BI338" i="8" s="1"/>
  <c r="N202" i="8" a="1"/>
  <c r="N202" i="8" s="1"/>
  <c r="N178" i="8" a="1"/>
  <c r="N178" i="8" s="1"/>
  <c r="N189" i="8" a="1"/>
  <c r="N189" i="8" s="1"/>
  <c r="N188" i="8" a="1"/>
  <c r="N188" i="8" s="1"/>
  <c r="M126" i="8" a="1"/>
  <c r="M126" i="8" s="1"/>
  <c r="BN68" i="8" a="1"/>
  <c r="BN68" i="8" s="1"/>
  <c r="BN61" i="8" a="1"/>
  <c r="BN61" i="8" s="1"/>
  <c r="BN102" i="8" a="1"/>
  <c r="BN102" i="8" s="1"/>
  <c r="BN70" i="8" a="1"/>
  <c r="BN70" i="8" s="1"/>
  <c r="BI165" i="8" a="1"/>
  <c r="BI165" i="8" s="1"/>
  <c r="BI192" i="8" a="1"/>
  <c r="BI192" i="8" s="1"/>
  <c r="BI188" i="8" a="1"/>
  <c r="BI188" i="8" s="1"/>
  <c r="BI191" i="8" a="1"/>
  <c r="BI191" i="8" s="1"/>
  <c r="BI199" i="8" a="1"/>
  <c r="BI199" i="8" s="1"/>
  <c r="BK255" i="8" a="1"/>
  <c r="BK255" i="8" s="1"/>
  <c r="BK256" i="8" a="1"/>
  <c r="BK256" i="8" s="1"/>
  <c r="BK252" i="8" a="1"/>
  <c r="BK252" i="8" s="1"/>
  <c r="BK227" i="8" a="1"/>
  <c r="BK227" i="8" s="1"/>
  <c r="Q210" i="8" a="1"/>
  <c r="Q210" i="8" s="1"/>
  <c r="Q203" i="8" a="1"/>
  <c r="Q203" i="8" s="1"/>
  <c r="Q187" i="8" a="1"/>
  <c r="Q187" i="8" s="1"/>
  <c r="Q193" i="8" a="1"/>
  <c r="Q193" i="8" s="1"/>
  <c r="H263" i="8" a="1"/>
  <c r="H263" i="8" s="1"/>
  <c r="H232" i="8" a="1"/>
  <c r="H232" i="8" s="1"/>
  <c r="H225" i="8" a="1"/>
  <c r="H225" i="8" s="1"/>
  <c r="H240" i="8" a="1"/>
  <c r="H240" i="8" s="1"/>
  <c r="K75" i="8" a="1"/>
  <c r="K75" i="8" s="1"/>
  <c r="BI379" i="8" a="1"/>
  <c r="BI379" i="8" s="1"/>
  <c r="BI339" i="8" a="1"/>
  <c r="BI339" i="8" s="1"/>
  <c r="BI347" i="8" a="1"/>
  <c r="BI347" i="8" s="1"/>
  <c r="BI382" i="8" a="1"/>
  <c r="BI382" i="8" s="1"/>
  <c r="N192" i="8" a="1"/>
  <c r="N192" i="8" s="1"/>
  <c r="N184" i="8" a="1"/>
  <c r="N184" i="8" s="1"/>
  <c r="N200" i="8" a="1"/>
  <c r="N200" i="8" s="1"/>
  <c r="N204" i="8" a="1"/>
  <c r="N204" i="8" s="1"/>
  <c r="M125" i="8" a="1"/>
  <c r="M125" i="8" s="1"/>
  <c r="BN76" i="8" a="1"/>
  <c r="BN76" i="8" s="1"/>
  <c r="BN64" i="8" a="1"/>
  <c r="BN64" i="8" s="1"/>
  <c r="BN58" i="8" a="1"/>
  <c r="BN58" i="8" s="1"/>
  <c r="BN69" i="8" a="1"/>
  <c r="BN69" i="8" s="1"/>
  <c r="BI207" i="8" a="1"/>
  <c r="BI207" i="8" s="1"/>
  <c r="BI176" i="8" a="1"/>
  <c r="BI176" i="8" s="1"/>
  <c r="BI187" i="8" a="1"/>
  <c r="BI187" i="8" s="1"/>
  <c r="BI205" i="8" a="1"/>
  <c r="BI205" i="8" s="1"/>
  <c r="BI179" i="8" a="1"/>
  <c r="BI179" i="8" s="1"/>
  <c r="BI171" i="8" a="1"/>
  <c r="BI171" i="8" s="1"/>
  <c r="BK236" i="8" a="1"/>
  <c r="BK236" i="8" s="1"/>
  <c r="BK231" i="8" a="1"/>
  <c r="BK231" i="8" s="1"/>
  <c r="BK258" i="8" a="1"/>
  <c r="BK258" i="8" s="1"/>
  <c r="BK249" i="8" a="1"/>
  <c r="BK249" i="8" s="1"/>
  <c r="Q208" i="8" a="1"/>
  <c r="Q208" i="8" s="1"/>
  <c r="Q176" i="8" a="1"/>
  <c r="Q176" i="8" s="1"/>
  <c r="Q209" i="8" a="1"/>
  <c r="Q209" i="8" s="1"/>
  <c r="Q188" i="8" a="1"/>
  <c r="Q188" i="8" s="1"/>
  <c r="H234" i="8" a="1"/>
  <c r="H234" i="8" s="1"/>
  <c r="H253" i="8" a="1"/>
  <c r="H253" i="8" s="1"/>
  <c r="H257" i="8" a="1"/>
  <c r="H257" i="8" s="1"/>
  <c r="H233" i="8" a="1"/>
  <c r="H233" i="8" s="1"/>
  <c r="K68" i="8" a="1"/>
  <c r="K68" i="8" s="1"/>
  <c r="BI372" i="8" a="1"/>
  <c r="BI372" i="8" s="1"/>
  <c r="BI348" i="8" a="1"/>
  <c r="BI348" i="8" s="1"/>
  <c r="BI341" i="8" a="1"/>
  <c r="BI341" i="8" s="1"/>
  <c r="BI378" i="8" a="1"/>
  <c r="BI378" i="8" s="1"/>
  <c r="N209" i="8" a="1"/>
  <c r="N209" i="8" s="1"/>
  <c r="N210" i="8" a="1"/>
  <c r="N210" i="8" s="1"/>
  <c r="N207" i="8" a="1"/>
  <c r="N207" i="8" s="1"/>
  <c r="N205" i="8" a="1"/>
  <c r="N205" i="8" s="1"/>
  <c r="M115" i="8" a="1"/>
  <c r="M115" i="8" s="1"/>
  <c r="BN75" i="8" a="1"/>
  <c r="BN75" i="8" s="1"/>
  <c r="BN55" i="8" a="1"/>
  <c r="BN55" i="8" s="1"/>
  <c r="BN56" i="8" a="1"/>
  <c r="BN56" i="8" s="1"/>
  <c r="BN83" i="8" a="1"/>
  <c r="BN83" i="8" s="1"/>
  <c r="BI185" i="8" a="1"/>
  <c r="BI185" i="8" s="1"/>
  <c r="BI208" i="8" a="1"/>
  <c r="BI208" i="8" s="1"/>
  <c r="BK257" i="8" a="1"/>
  <c r="BK257" i="8" s="1"/>
  <c r="BK222" i="8" a="1"/>
  <c r="BK222" i="8" s="1"/>
  <c r="BK219" i="8" a="1"/>
  <c r="BK219" i="8" s="1"/>
  <c r="BK224" i="8" a="1"/>
  <c r="BK224" i="8" s="1"/>
  <c r="Q180" i="8" a="1"/>
  <c r="Q180" i="8" s="1"/>
  <c r="Q211" i="8" a="1"/>
  <c r="Q211" i="8" s="1"/>
  <c r="Q185" i="8" a="1"/>
  <c r="Q185" i="8" s="1"/>
  <c r="Q166" i="8" a="1"/>
  <c r="Q166" i="8" s="1"/>
  <c r="H246" i="8" a="1"/>
  <c r="H246" i="8" s="1"/>
  <c r="H224" i="8" a="1"/>
  <c r="H224" i="8" s="1"/>
  <c r="H236" i="8" a="1"/>
  <c r="H236" i="8" s="1"/>
  <c r="H261" i="8" a="1"/>
  <c r="H261" i="8" s="1"/>
  <c r="BI368" i="8" a="1"/>
  <c r="BI368" i="8" s="1"/>
  <c r="BI381" i="8" a="1"/>
  <c r="BI381" i="8" s="1"/>
  <c r="BI336" i="8" a="1"/>
  <c r="BI336" i="8" s="1"/>
  <c r="BI374" i="8" a="1"/>
  <c r="BI374" i="8" s="1"/>
  <c r="N208" i="8" a="1"/>
  <c r="N208" i="8" s="1"/>
  <c r="N195" i="8" a="1"/>
  <c r="N195" i="8" s="1"/>
  <c r="N193" i="8" a="1"/>
  <c r="N193" i="8" s="1"/>
  <c r="N180" i="8" a="1"/>
  <c r="N180" i="8" s="1"/>
  <c r="M152" i="8" a="1"/>
  <c r="M152" i="8" s="1"/>
  <c r="BN91" i="8" a="1"/>
  <c r="BN91" i="8" s="1"/>
  <c r="BN96" i="8" a="1"/>
  <c r="BN96" i="8" s="1"/>
  <c r="BN80" i="8" a="1"/>
  <c r="BN80" i="8" s="1"/>
  <c r="BN57" i="8" a="1"/>
  <c r="BN57" i="8" s="1"/>
  <c r="BI182" i="8" a="1"/>
  <c r="BI182" i="8" s="1"/>
  <c r="BI203" i="8" a="1"/>
  <c r="BI203" i="8" s="1"/>
  <c r="BI209" i="8" a="1"/>
  <c r="BI209" i="8" s="1"/>
  <c r="BI194" i="8" a="1"/>
  <c r="BI194" i="8" s="1"/>
  <c r="BI170" i="8" a="1"/>
  <c r="BI170" i="8" s="1"/>
  <c r="BI178" i="8" a="1"/>
  <c r="BI178" i="8" s="1"/>
  <c r="BI174" i="8" a="1"/>
  <c r="BI174" i="8" s="1"/>
  <c r="BI175" i="8" a="1"/>
  <c r="BI175" i="8" s="1"/>
  <c r="BI181" i="8" a="1"/>
  <c r="BI181" i="8" s="1"/>
  <c r="BK254" i="8" a="1"/>
  <c r="BK254" i="8" s="1"/>
  <c r="BK248" i="8" a="1"/>
  <c r="BK248" i="8" s="1"/>
  <c r="BK259" i="8" a="1"/>
  <c r="BK259" i="8" s="1"/>
  <c r="BK226" i="8" a="1"/>
  <c r="BK226" i="8" s="1"/>
  <c r="Q177" i="8" a="1"/>
  <c r="Q177" i="8" s="1"/>
  <c r="Q205" i="8" a="1"/>
  <c r="Q205" i="8" s="1"/>
  <c r="Q194" i="8" a="1"/>
  <c r="Q194" i="8" s="1"/>
  <c r="Q192" i="8" a="1"/>
  <c r="Q192" i="8" s="1"/>
  <c r="H245" i="8" a="1"/>
  <c r="H245" i="8" s="1"/>
  <c r="H241" i="8" a="1"/>
  <c r="H241" i="8" s="1"/>
  <c r="H238" i="8" a="1"/>
  <c r="H238" i="8" s="1"/>
  <c r="H251" i="8" a="1"/>
  <c r="H251" i="8" s="1"/>
  <c r="BI377" i="8" a="1"/>
  <c r="BI377" i="8" s="1"/>
  <c r="BI376" i="8" a="1"/>
  <c r="BI376" i="8" s="1"/>
  <c r="BI361" i="8" a="1"/>
  <c r="BI361" i="8" s="1"/>
  <c r="BI370" i="8" a="1"/>
  <c r="BI370" i="8" s="1"/>
  <c r="N164" i="8" a="1"/>
  <c r="N164" i="8" s="1"/>
  <c r="N201" i="8" a="1"/>
  <c r="N201" i="8" s="1"/>
  <c r="N176" i="8" a="1"/>
  <c r="N176" i="8" s="1"/>
  <c r="N170" i="8" a="1"/>
  <c r="N170" i="8" s="1"/>
  <c r="M114" i="8" a="1"/>
  <c r="M114" i="8" s="1"/>
  <c r="BN90" i="8" a="1"/>
  <c r="BN90" i="8" s="1"/>
  <c r="BN79" i="8" a="1"/>
  <c r="BN79" i="8" s="1"/>
  <c r="BN77" i="8" a="1"/>
  <c r="BN77" i="8" s="1"/>
  <c r="BN82" i="8" a="1"/>
  <c r="BN82" i="8" s="1"/>
  <c r="BK265" i="8" a="1"/>
  <c r="BK265" i="8" s="1"/>
  <c r="BK241" i="8" a="1"/>
  <c r="BK241" i="8" s="1"/>
  <c r="BK243" i="8" a="1"/>
  <c r="BK243" i="8" s="1"/>
  <c r="BK233" i="8" a="1"/>
  <c r="BK233" i="8" s="1"/>
  <c r="Q165" i="8" a="1"/>
  <c r="Q165" i="8" s="1"/>
  <c r="Q179" i="8" a="1"/>
  <c r="Q179" i="8" s="1"/>
  <c r="Q169" i="8" a="1"/>
  <c r="Q169" i="8" s="1"/>
  <c r="Q204" i="8" a="1"/>
  <c r="Q204" i="8" s="1"/>
  <c r="H221" i="8" a="1"/>
  <c r="H221" i="8" s="1"/>
  <c r="H242" i="8" a="1"/>
  <c r="H242" i="8" s="1"/>
  <c r="H255" i="8" a="1"/>
  <c r="H255" i="8" s="1"/>
  <c r="H254" i="8" a="1"/>
  <c r="H254" i="8" s="1"/>
  <c r="BI367" i="8" a="1"/>
  <c r="BI367" i="8" s="1"/>
  <c r="BI371" i="8" a="1"/>
  <c r="BI371" i="8" s="1"/>
  <c r="BI356" i="8" a="1"/>
  <c r="BI356" i="8" s="1"/>
  <c r="BI366" i="8" a="1"/>
  <c r="BI366" i="8" s="1"/>
  <c r="N196" i="8" a="1"/>
  <c r="N196" i="8" s="1"/>
  <c r="N179" i="8" a="1"/>
  <c r="N179" i="8" s="1"/>
  <c r="N177" i="8" a="1"/>
  <c r="N177" i="8" s="1"/>
  <c r="N169" i="8" a="1"/>
  <c r="N169" i="8" s="1"/>
  <c r="AY184" i="8" a="1"/>
  <c r="AY184" i="8" s="1"/>
  <c r="M120" i="8" a="1"/>
  <c r="M120" i="8" s="1"/>
  <c r="BN95" i="8" a="1"/>
  <c r="BN95" i="8" s="1"/>
  <c r="BN85" i="8" a="1"/>
  <c r="BN85" i="8" s="1"/>
  <c r="BN60" i="8" a="1"/>
  <c r="BN60" i="8" s="1"/>
  <c r="BN93" i="8" a="1"/>
  <c r="BN93" i="8" s="1"/>
  <c r="BI196" i="8" a="1"/>
  <c r="BI196" i="8" s="1"/>
  <c r="BI183" i="8" a="1"/>
  <c r="BI183" i="8" s="1"/>
  <c r="BI198" i="8" a="1"/>
  <c r="BI198" i="8" s="1"/>
  <c r="BI177" i="8" a="1"/>
  <c r="BI177" i="8" s="1"/>
  <c r="BI186" i="8" a="1"/>
  <c r="BI186" i="8" s="1"/>
  <c r="BK260" i="8" a="1"/>
  <c r="BK260" i="8" s="1"/>
  <c r="BK262" i="8" a="1"/>
  <c r="BK262" i="8" s="1"/>
  <c r="BK264" i="8" a="1"/>
  <c r="BK264" i="8" s="1"/>
  <c r="BK244" i="8" a="1"/>
  <c r="BK244" i="8" s="1"/>
  <c r="Q207" i="8" a="1"/>
  <c r="Q207" i="8" s="1"/>
  <c r="Q181" i="8" a="1"/>
  <c r="Q181" i="8" s="1"/>
  <c r="Q196" i="8" a="1"/>
  <c r="Q196" i="8" s="1"/>
  <c r="Q178" i="8" a="1"/>
  <c r="Q178" i="8" s="1"/>
  <c r="H265" i="8" a="1"/>
  <c r="H265" i="8" s="1"/>
  <c r="H259" i="8" a="1"/>
  <c r="H259" i="8" s="1"/>
  <c r="H227" i="8" a="1"/>
  <c r="H227" i="8" s="1"/>
  <c r="H247" i="8" a="1"/>
  <c r="H247" i="8" s="1"/>
  <c r="BI365" i="8" a="1"/>
  <c r="BI365" i="8" s="1"/>
  <c r="BI355" i="8" a="1"/>
  <c r="BI355" i="8" s="1"/>
  <c r="BI345" i="8" a="1"/>
  <c r="BI345" i="8" s="1"/>
  <c r="BI362" i="8" a="1"/>
  <c r="BI362" i="8" s="1"/>
  <c r="N187" i="8" a="1"/>
  <c r="N187" i="8" s="1"/>
  <c r="N211" i="8" a="1"/>
  <c r="N211" i="8" s="1"/>
  <c r="N199" i="8" a="1"/>
  <c r="N199" i="8" s="1"/>
  <c r="N185" i="8" a="1"/>
  <c r="N185" i="8" s="1"/>
  <c r="AY173" i="8" a="1"/>
  <c r="AY173" i="8" s="1"/>
  <c r="M133" i="8" a="1"/>
  <c r="M133" i="8" s="1"/>
  <c r="H119" i="8" a="1"/>
  <c r="H119" i="8" s="1"/>
  <c r="BN78" i="8" a="1"/>
  <c r="BN78" i="8" s="1"/>
  <c r="BN100" i="8" a="1"/>
  <c r="BN100" i="8" s="1"/>
  <c r="BN87" i="8" a="1"/>
  <c r="BN87" i="8" s="1"/>
  <c r="BN94" i="8" a="1"/>
  <c r="BN94" i="8" s="1"/>
  <c r="H300" i="8" a="1"/>
  <c r="H300" i="8" s="1"/>
  <c r="BK294" i="8" a="1"/>
  <c r="BK294" i="8" s="1"/>
  <c r="BK296" i="8" a="1"/>
  <c r="BK296" i="8" s="1"/>
  <c r="BK320" i="8" a="1"/>
  <c r="BK320" i="8" s="1"/>
  <c r="BB298" i="8" a="1"/>
  <c r="BB298" i="8" s="1"/>
  <c r="BB296" i="8" a="1"/>
  <c r="BB296" i="8" s="1"/>
  <c r="BC302" i="8" a="1"/>
  <c r="BC302" i="8" s="1"/>
  <c r="BI204" i="8" a="1"/>
  <c r="BI204" i="8" s="1"/>
  <c r="BI195" i="8" a="1"/>
  <c r="BI195" i="8" s="1"/>
  <c r="BI166" i="8" a="1"/>
  <c r="BI166" i="8" s="1"/>
  <c r="BI173" i="8" a="1"/>
  <c r="BI173" i="8" s="1"/>
  <c r="BK250" i="8" a="1"/>
  <c r="BK250" i="8" s="1"/>
  <c r="BK221" i="8" a="1"/>
  <c r="BK221" i="8" s="1"/>
  <c r="BK223" i="8" a="1"/>
  <c r="BK223" i="8" s="1"/>
  <c r="BK225" i="8" a="1"/>
  <c r="BK225" i="8" s="1"/>
  <c r="Q170" i="8" a="1"/>
  <c r="Q170" i="8" s="1"/>
  <c r="Q200" i="8" a="1"/>
  <c r="Q200" i="8" s="1"/>
  <c r="Q184" i="8" a="1"/>
  <c r="Q184" i="8" s="1"/>
  <c r="Q172" i="8" a="1"/>
  <c r="Q172" i="8" s="1"/>
  <c r="H256" i="8" a="1"/>
  <c r="H256" i="8" s="1"/>
  <c r="H249" i="8" a="1"/>
  <c r="H249" i="8" s="1"/>
  <c r="H252" i="8" a="1"/>
  <c r="H252" i="8" s="1"/>
  <c r="H260" i="8" a="1"/>
  <c r="H260" i="8" s="1"/>
  <c r="BI344" i="8" a="1"/>
  <c r="BI344" i="8" s="1"/>
  <c r="BI380" i="8" a="1"/>
  <c r="BI380" i="8" s="1"/>
  <c r="BI340" i="8" a="1"/>
  <c r="BI340" i="8" s="1"/>
  <c r="BI358" i="8" a="1"/>
  <c r="BI358" i="8" s="1"/>
  <c r="N206" i="8" a="1"/>
  <c r="N206" i="8" s="1"/>
  <c r="N191" i="8" a="1"/>
  <c r="N191" i="8" s="1"/>
  <c r="N174" i="8" a="1"/>
  <c r="N174" i="8" s="1"/>
  <c r="N171" i="8" a="1"/>
  <c r="N171" i="8" s="1"/>
  <c r="AY208" i="8" a="1"/>
  <c r="AY208" i="8" s="1"/>
  <c r="M154" i="8" a="1"/>
  <c r="M154" i="8" s="1"/>
  <c r="BN86" i="8" a="1"/>
  <c r="BN86" i="8" s="1"/>
  <c r="BN98" i="8" a="1"/>
  <c r="BN98" i="8" s="1"/>
  <c r="BN92" i="8" a="1"/>
  <c r="BN92" i="8" s="1"/>
  <c r="BN66" i="8" a="1"/>
  <c r="BN66" i="8" s="1"/>
  <c r="BC290" i="8" a="1"/>
  <c r="BC290" i="8" s="1"/>
  <c r="BI197" i="8" a="1"/>
  <c r="BI197" i="8" s="1"/>
  <c r="BI189" i="8" a="1"/>
  <c r="BI189" i="8" s="1"/>
  <c r="BI201" i="8" a="1"/>
  <c r="BI201" i="8" s="1"/>
  <c r="BI167" i="8" a="1"/>
  <c r="BI167" i="8" s="1"/>
  <c r="BK253" i="8" a="1"/>
  <c r="BK253" i="8" s="1"/>
  <c r="BK251" i="8" a="1"/>
  <c r="BK251" i="8" s="1"/>
  <c r="BK246" i="8" a="1"/>
  <c r="BK246" i="8" s="1"/>
  <c r="BK232" i="8" a="1"/>
  <c r="BK232" i="8" s="1"/>
  <c r="Q171" i="8" a="1"/>
  <c r="Q171" i="8" s="1"/>
  <c r="Q173" i="8" a="1"/>
  <c r="Q173" i="8" s="1"/>
  <c r="Q191" i="8" a="1"/>
  <c r="Q191" i="8" s="1"/>
  <c r="Q199" i="8" a="1"/>
  <c r="Q199" i="8" s="1"/>
  <c r="H262" i="8" a="1"/>
  <c r="H262" i="8" s="1"/>
  <c r="H229" i="8" a="1"/>
  <c r="H229" i="8" s="1"/>
  <c r="H231" i="8" a="1"/>
  <c r="H231" i="8" s="1"/>
  <c r="H250" i="8" a="1"/>
  <c r="H250" i="8" s="1"/>
  <c r="BI353" i="8" a="1"/>
  <c r="BI353" i="8" s="1"/>
  <c r="BI375" i="8" a="1"/>
  <c r="BI375" i="8" s="1"/>
  <c r="BI383" i="8" a="1"/>
  <c r="BI383" i="8" s="1"/>
  <c r="BI354" i="8" a="1"/>
  <c r="BI354" i="8" s="1"/>
  <c r="N198" i="8" a="1"/>
  <c r="N198" i="8" s="1"/>
  <c r="N168" i="8" a="1"/>
  <c r="N168" i="8" s="1"/>
  <c r="N194" i="8" a="1"/>
  <c r="N194" i="8" s="1"/>
  <c r="N167" i="8" a="1"/>
  <c r="N167" i="8" s="1"/>
  <c r="AY199" i="8" a="1"/>
  <c r="AY199" i="8" s="1"/>
  <c r="M144" i="8" a="1"/>
  <c r="M144" i="8" s="1"/>
  <c r="BN59" i="8" a="1"/>
  <c r="BN59" i="8" s="1"/>
  <c r="BN84" i="8" a="1"/>
  <c r="BN84" i="8" s="1"/>
  <c r="BN88" i="8" a="1"/>
  <c r="BN88" i="8" s="1"/>
  <c r="BN89" i="8" a="1"/>
  <c r="BN89" i="8" s="1"/>
  <c r="BC284" i="8" a="1"/>
  <c r="BC284" i="8" s="1"/>
  <c r="BI168" i="8" a="1"/>
  <c r="BI168" i="8" s="1"/>
  <c r="BI200" i="8" a="1"/>
  <c r="BI200" i="8" s="1"/>
  <c r="BI211" i="8" a="1"/>
  <c r="BI211" i="8" s="1"/>
  <c r="BI210" i="8" a="1"/>
  <c r="BI210" i="8" s="1"/>
  <c r="BI164" i="8" a="1"/>
  <c r="BI164" i="8" s="1"/>
  <c r="BI184" i="8" a="1"/>
  <c r="BI184" i="8" s="1"/>
  <c r="BK229" i="8" a="1"/>
  <c r="BK229" i="8" s="1"/>
  <c r="BK242" i="8" a="1"/>
  <c r="BK242" i="8" s="1"/>
  <c r="BK240" i="8" a="1"/>
  <c r="BK240" i="8" s="1"/>
  <c r="Q168" i="8" a="1"/>
  <c r="Q168" i="8" s="1"/>
  <c r="Q183" i="8" a="1"/>
  <c r="Q183" i="8" s="1"/>
  <c r="Q197" i="8" a="1"/>
  <c r="Q197" i="8" s="1"/>
  <c r="H244" i="8" a="1"/>
  <c r="H244" i="8" s="1"/>
  <c r="H266" i="8" a="1"/>
  <c r="H266" i="8" s="1"/>
  <c r="H228" i="8" a="1"/>
  <c r="H228" i="8" s="1"/>
  <c r="K95" i="8" a="1"/>
  <c r="K95" i="8" s="1"/>
  <c r="BI343" i="8" a="1"/>
  <c r="BI343" i="8" s="1"/>
  <c r="BI364" i="8" a="1"/>
  <c r="BI364" i="8" s="1"/>
  <c r="BI369" i="8" a="1"/>
  <c r="BI369" i="8" s="1"/>
  <c r="N175" i="8" a="1"/>
  <c r="N175" i="8" s="1"/>
  <c r="N190" i="8" a="1"/>
  <c r="N190" i="8" s="1"/>
  <c r="N173" i="8" a="1"/>
  <c r="N173" i="8" s="1"/>
  <c r="AY174" i="8" a="1"/>
  <c r="AY174" i="8" s="1"/>
  <c r="M156" i="8" a="1"/>
  <c r="M156" i="8" s="1"/>
  <c r="BN71" i="8" a="1"/>
  <c r="BN71" i="8" s="1"/>
  <c r="BN73" i="8" a="1"/>
  <c r="BN73" i="8" s="1"/>
  <c r="BN81" i="8" a="1"/>
  <c r="BN81" i="8" s="1"/>
  <c r="O313" i="8" a="1"/>
  <c r="O313" i="8" s="1"/>
  <c r="BC276" i="8" a="1"/>
  <c r="BC276" i="8" s="1"/>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C232" i="8" a="1"/>
  <c r="C232" i="8" s="1"/>
  <c r="F242" i="8" a="1"/>
  <c r="F242" i="8" s="1"/>
  <c r="BH369" i="8" a="1"/>
  <c r="BH369" i="8" s="1"/>
  <c r="BM299" i="8" a="1"/>
  <c r="BM299" i="8" s="1"/>
  <c r="BM292" i="8" a="1"/>
  <c r="BM292" i="8" s="1"/>
  <c r="C260" i="8" a="1"/>
  <c r="C260" i="8" s="1"/>
  <c r="BH362" i="8" a="1"/>
  <c r="BH362" i="8" s="1"/>
  <c r="N305" i="8" a="1"/>
  <c r="N305" i="8" s="1"/>
  <c r="BM282" i="8" a="1"/>
  <c r="BM282" i="8" s="1"/>
  <c r="BM308" i="8" a="1"/>
  <c r="BM308" i="8" s="1"/>
  <c r="BJ140" i="8" a="1"/>
  <c r="BJ140"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N233" i="8" a="1"/>
  <c r="N233" i="8" s="1"/>
  <c r="BD102" i="8" a="1"/>
  <c r="BD102" i="8" s="1"/>
  <c r="I80" i="8" a="1"/>
  <c r="I80" i="8" s="1"/>
  <c r="N249" i="8" a="1"/>
  <c r="N249" i="8" s="1"/>
  <c r="BD88" i="8" a="1"/>
  <c r="BD88" i="8" s="1"/>
  <c r="Q69" i="8" a="1"/>
  <c r="Q69" i="8" s="1"/>
  <c r="BD95" i="8" a="1"/>
  <c r="BD95" i="8" s="1"/>
  <c r="Q87" i="8" a="1"/>
  <c r="Q87" i="8" s="1"/>
  <c r="I74" i="8" a="1"/>
  <c r="I74" i="8" s="1"/>
  <c r="J274" i="8" a="1"/>
  <c r="J274" i="8" s="1"/>
  <c r="J293" i="8" a="1"/>
  <c r="J293" i="8" s="1"/>
  <c r="K134" i="8" a="1"/>
  <c r="K134"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7" i="8" a="1"/>
  <c r="BI147" i="8" s="1"/>
  <c r="BI114" i="8" a="1"/>
  <c r="BI114" i="8" s="1"/>
  <c r="BI131" i="8" a="1"/>
  <c r="BI131" i="8" s="1"/>
  <c r="BI144" i="8" a="1"/>
  <c r="BI144" i="8" s="1"/>
  <c r="BI109" i="8" a="1"/>
  <c r="BI109" i="8" s="1"/>
  <c r="BI132" i="8" a="1"/>
  <c r="BI132" i="8" s="1"/>
  <c r="BI155" i="8" a="1"/>
  <c r="BI155" i="8" s="1"/>
  <c r="BI115" i="8" a="1"/>
  <c r="BI115" i="8" s="1"/>
  <c r="BI137" i="8" a="1"/>
  <c r="BI137"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12" i="8" a="1"/>
  <c r="BG112" i="8" s="1"/>
  <c r="BG140" i="8" a="1"/>
  <c r="BG140"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4" i="8" a="1"/>
  <c r="BG154" i="8" s="1"/>
  <c r="BJ154" i="8" a="1"/>
  <c r="BJ154" i="8" s="1"/>
  <c r="BJ137" i="8" a="1"/>
  <c r="BJ137" i="8" s="1"/>
  <c r="C132" i="8" a="1"/>
  <c r="C132" i="8" s="1"/>
  <c r="BG121" i="8" a="1"/>
  <c r="BG121"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53" i="8" a="1"/>
  <c r="BG15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49" i="8" a="1"/>
  <c r="BG149"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56" i="8" a="1"/>
  <c r="BG156"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39" i="8" a="1"/>
  <c r="BG139"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N275" i="8" a="1"/>
  <c r="N275" i="8" s="1"/>
  <c r="D296" i="8" a="1"/>
  <c r="D296" i="8" s="1"/>
  <c r="D280" i="8" a="1"/>
  <c r="D280" i="8" s="1"/>
  <c r="D303" i="8" a="1"/>
  <c r="D303" i="8" s="1"/>
  <c r="D289" i="8" a="1"/>
  <c r="D289" i="8" s="1"/>
  <c r="D302" i="8" a="1"/>
  <c r="D302"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54" i="8" a="1"/>
  <c r="BI154" i="8" s="1"/>
  <c r="BI116" i="8" a="1"/>
  <c r="BI116"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47" i="8" a="1"/>
  <c r="K147" i="8" s="1"/>
  <c r="K148" i="8" a="1"/>
  <c r="K148"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32" i="8" a="1"/>
  <c r="E132" i="8" s="1"/>
  <c r="E145" i="8" a="1"/>
  <c r="E145" i="8" s="1"/>
  <c r="E134" i="8" a="1"/>
  <c r="E134" i="8" s="1"/>
  <c r="E150" i="8" a="1"/>
  <c r="E150" i="8" s="1"/>
  <c r="E133" i="8" a="1"/>
  <c r="E133" i="8" s="1"/>
  <c r="E153" i="8" a="1"/>
  <c r="E153" i="8" s="1"/>
  <c r="E138" i="8" a="1"/>
  <c r="E138" i="8" s="1"/>
  <c r="E125" i="8" a="1"/>
  <c r="E125"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H298" i="8" a="1"/>
  <c r="H298" i="8" s="1"/>
  <c r="O318" i="8" a="1"/>
  <c r="O318" i="8" s="1"/>
  <c r="O309" i="8" a="1"/>
  <c r="O309" i="8" s="1"/>
  <c r="H286" i="8" a="1"/>
  <c r="H286" i="8" s="1"/>
  <c r="O283" i="8" a="1"/>
  <c r="O283" i="8" s="1"/>
  <c r="O293" i="8" a="1"/>
  <c r="O293" i="8" s="1"/>
  <c r="K140" i="8" a="1"/>
  <c r="K140" i="8" s="1"/>
  <c r="H302" i="8" a="1"/>
  <c r="H302" i="8" s="1"/>
  <c r="H312" i="8" a="1"/>
  <c r="H312" i="8" s="1"/>
  <c r="O295" i="8" a="1"/>
  <c r="O295" i="8" s="1"/>
  <c r="K130" i="8" a="1"/>
  <c r="K130"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43" i="8" a="1"/>
  <c r="K143" i="8" s="1"/>
  <c r="K137" i="8" a="1"/>
  <c r="K137" i="8" s="1"/>
  <c r="K145" i="8" a="1"/>
  <c r="K145" i="8" s="1"/>
  <c r="K114" i="8" a="1"/>
  <c r="K114" i="8" s="1"/>
  <c r="K154" i="8" a="1"/>
  <c r="K154" i="8" s="1"/>
  <c r="K152" i="8" a="1"/>
  <c r="K152" i="8" s="1"/>
  <c r="BF153" i="8" l="1" a="1"/>
  <c r="BF153" i="8" s="1"/>
  <c r="BF133" i="8" a="1"/>
  <c r="BF133" i="8" s="1"/>
  <c r="BF154" i="8" a="1"/>
  <c r="BF154" i="8" s="1"/>
  <c r="BF124" i="8" a="1"/>
  <c r="BF124" i="8" s="1"/>
  <c r="BF137" i="8" a="1"/>
  <c r="BF137" i="8" s="1"/>
  <c r="BF145" i="8" a="1"/>
  <c r="BF145" i="8" s="1"/>
  <c r="BF151" i="8" a="1"/>
  <c r="BF151" i="8" s="1"/>
  <c r="BF135" i="8" a="1"/>
  <c r="BF135" i="8" s="1"/>
  <c r="BF143" i="8" a="1"/>
  <c r="BF143" i="8" s="1"/>
  <c r="BF155" i="8" a="1"/>
  <c r="BF155" i="8" s="1"/>
  <c r="BF126" i="8" a="1"/>
  <c r="BF126" i="8" s="1"/>
  <c r="BF110" i="8" a="1"/>
  <c r="BF110" i="8" s="1"/>
  <c r="BF128" i="8" a="1"/>
  <c r="BF128" i="8" s="1"/>
  <c r="BF129" i="8" a="1"/>
  <c r="BF129" i="8" s="1"/>
  <c r="BF146" i="8" a="1"/>
  <c r="BF146" i="8" s="1"/>
  <c r="BF119" i="8" a="1"/>
  <c r="BF119" i="8" s="1"/>
  <c r="BF156" i="8" a="1"/>
  <c r="BF156" i="8" s="1"/>
  <c r="BF148" i="8" a="1"/>
  <c r="BF148" i="8" s="1"/>
  <c r="BF131" i="8" a="1"/>
  <c r="BF131" i="8" s="1"/>
  <c r="BF130" i="8" a="1"/>
  <c r="BF130" i="8" s="1"/>
  <c r="BF118" i="8" a="1"/>
  <c r="BF118" i="8" s="1"/>
  <c r="BF142" i="8" a="1"/>
  <c r="BF142" i="8" s="1"/>
  <c r="BF144" i="8" a="1"/>
  <c r="BF144" i="8" s="1"/>
  <c r="BF134" i="8" a="1"/>
  <c r="BF134" i="8" s="1"/>
  <c r="BF121" i="8" a="1"/>
  <c r="BF121" i="8" s="1"/>
  <c r="BF132" i="8" a="1"/>
  <c r="BF132" i="8" s="1"/>
  <c r="BF109" i="8" a="1"/>
  <c r="BF109" i="8" s="1"/>
  <c r="BF116" i="8" a="1"/>
  <c r="BF116" i="8" s="1"/>
  <c r="BF149" i="8" a="1"/>
  <c r="BF149" i="8" s="1"/>
  <c r="BF139" i="8" a="1"/>
  <c r="BF139" i="8" s="1"/>
  <c r="BF127" i="8" a="1"/>
  <c r="BF127" i="8" s="1"/>
  <c r="BF114" i="8" a="1"/>
  <c r="BF114" i="8" s="1"/>
  <c r="BF147" i="8" a="1"/>
  <c r="BF147" i="8" s="1"/>
  <c r="BF113" i="8" a="1"/>
  <c r="BF113" i="8" s="1"/>
  <c r="BF125" i="8" a="1"/>
  <c r="BF125" i="8" s="1"/>
  <c r="BF123" i="8" a="1"/>
  <c r="BF123" i="8" s="1"/>
  <c r="BF136" i="8" a="1"/>
  <c r="BF136" i="8" s="1"/>
  <c r="BF111" i="8" a="1"/>
  <c r="BF111" i="8" s="1"/>
  <c r="BF152" i="8" a="1"/>
  <c r="BF152" i="8" s="1"/>
  <c r="BF120" i="8" a="1"/>
  <c r="BF120" i="8" s="1"/>
  <c r="BF138" i="8" a="1"/>
  <c r="BF138" i="8" s="1"/>
  <c r="BF112" i="8" a="1"/>
  <c r="BF112" i="8" s="1"/>
  <c r="BF122" i="8" a="1"/>
  <c r="BF122" i="8" s="1"/>
  <c r="BF150" i="8" a="1"/>
  <c r="BF150" i="8" s="1"/>
  <c r="BF117" i="8" a="1"/>
  <c r="BF117" i="8" s="1"/>
  <c r="BF141" i="8" a="1"/>
  <c r="BF141" i="8" s="1"/>
  <c r="BF140" i="8" a="1"/>
  <c r="BF140" i="8" s="1"/>
  <c r="BF115" i="8" a="1"/>
  <c r="BF115" i="8" s="1"/>
  <c r="D135" i="8" a="1"/>
  <c r="D135" i="8" s="1"/>
  <c r="D131" i="8" a="1"/>
  <c r="D131" i="8" s="1"/>
  <c r="D152" i="8" a="1"/>
  <c r="D152" i="8" s="1"/>
  <c r="D140" i="8" a="1"/>
  <c r="D140" i="8" s="1"/>
  <c r="D115" i="8" a="1"/>
  <c r="D115" i="8" s="1"/>
  <c r="D153" i="8" a="1"/>
  <c r="D153" i="8" s="1"/>
  <c r="D139" i="8" a="1"/>
  <c r="D139" i="8" s="1"/>
  <c r="D138" i="8" a="1"/>
  <c r="D138" i="8" s="1"/>
  <c r="D121" i="8" a="1"/>
  <c r="D121" i="8" s="1"/>
  <c r="D144" i="8" a="1"/>
  <c r="D144" i="8" s="1"/>
  <c r="D156" i="8" a="1"/>
  <c r="D156" i="8" s="1"/>
  <c r="D119" i="8" a="1"/>
  <c r="D119" i="8" s="1"/>
  <c r="D111" i="8" a="1"/>
  <c r="D111" i="8" s="1"/>
  <c r="D142" i="8" a="1"/>
  <c r="D142" i="8" s="1"/>
  <c r="D128" i="8" a="1"/>
  <c r="D128" i="8" s="1"/>
  <c r="D116" i="8" a="1"/>
  <c r="D116" i="8" s="1"/>
  <c r="D146" i="8" a="1"/>
  <c r="D146" i="8" s="1"/>
  <c r="D114" i="8" a="1"/>
  <c r="D114" i="8" s="1"/>
  <c r="D154" i="8" a="1"/>
  <c r="D154" i="8" s="1"/>
  <c r="D120" i="8" a="1"/>
  <c r="D120" i="8" s="1"/>
  <c r="D155" i="8" a="1"/>
  <c r="D155" i="8" s="1"/>
  <c r="D145" i="8" a="1"/>
  <c r="D145" i="8" s="1"/>
  <c r="D132" i="8" a="1"/>
  <c r="D132" i="8" s="1"/>
  <c r="D133" i="8" a="1"/>
  <c r="D133" i="8" s="1"/>
  <c r="D113" i="8" a="1"/>
  <c r="D113" i="8" s="1"/>
  <c r="D110" i="8" a="1"/>
  <c r="D110" i="8" s="1"/>
  <c r="D118" i="8" a="1"/>
  <c r="D118" i="8" s="1"/>
  <c r="D137" i="8" a="1"/>
  <c r="D137" i="8" s="1"/>
  <c r="D150" i="8" a="1"/>
  <c r="D150" i="8" s="1"/>
  <c r="D130" i="8" a="1"/>
  <c r="D130" i="8" s="1"/>
  <c r="D149" i="8" a="1"/>
  <c r="D149" i="8" s="1"/>
  <c r="D125" i="8" a="1"/>
  <c r="D125" i="8" s="1"/>
  <c r="D122" i="8" a="1"/>
  <c r="D122" i="8" s="1"/>
  <c r="D126" i="8" a="1"/>
  <c r="D126" i="8" s="1"/>
  <c r="D124" i="8" a="1"/>
  <c r="D124" i="8" s="1"/>
  <c r="D112" i="8" a="1"/>
  <c r="D112" i="8" s="1"/>
  <c r="D136" i="8" a="1"/>
  <c r="D136" i="8" s="1"/>
  <c r="D147" i="8" a="1"/>
  <c r="D147" i="8" s="1"/>
  <c r="D129" i="8" a="1"/>
  <c r="D129" i="8" s="1"/>
  <c r="D143" i="8" a="1"/>
  <c r="D143" i="8" s="1"/>
  <c r="D117" i="8" a="1"/>
  <c r="D117" i="8" s="1"/>
  <c r="D109" i="8" a="1"/>
  <c r="D109" i="8" s="1"/>
  <c r="D148" i="8" a="1"/>
  <c r="D148" i="8" s="1"/>
  <c r="D127" i="8" a="1"/>
  <c r="D127" i="8" s="1"/>
  <c r="D134" i="8" a="1"/>
  <c r="D134" i="8" s="1"/>
  <c r="D123" i="8" a="1"/>
  <c r="D123" i="8" s="1"/>
  <c r="D151" i="8" a="1"/>
  <c r="D151" i="8" s="1"/>
  <c r="D141" i="8" a="1"/>
  <c r="D141" i="8" s="1"/>
  <c r="K136" i="8" a="1"/>
  <c r="K136" i="8" s="1"/>
  <c r="K129" i="8" a="1"/>
  <c r="K129" i="8" s="1"/>
  <c r="K125" i="8" a="1"/>
  <c r="K125" i="8" s="1"/>
  <c r="K111" i="8" a="1"/>
  <c r="K111" i="8" s="1"/>
  <c r="E149" i="8" a="1"/>
  <c r="E149" i="8" s="1"/>
  <c r="E120" i="8" a="1"/>
  <c r="E120" i="8" s="1"/>
  <c r="E127" i="8" a="1"/>
  <c r="E127" i="8" s="1"/>
  <c r="E156" i="8" a="1"/>
  <c r="E156" i="8" s="1"/>
  <c r="K115" i="8" a="1"/>
  <c r="K115" i="8" s="1"/>
  <c r="E119" i="8" a="1"/>
  <c r="E119" i="8" s="1"/>
  <c r="BI145" i="8" a="1"/>
  <c r="BI145" i="8" s="1"/>
  <c r="BG110" i="8" a="1"/>
  <c r="BG110" i="8" s="1"/>
  <c r="BG144" i="8" a="1"/>
  <c r="BG144" i="8" s="1"/>
  <c r="BG114" i="8" a="1"/>
  <c r="BG114" i="8" s="1"/>
  <c r="BG143" i="8" a="1"/>
  <c r="BG143" i="8" s="1"/>
  <c r="BG147" i="8" a="1"/>
  <c r="BG147" i="8" s="1"/>
  <c r="BG109" i="8" a="1"/>
  <c r="BG109" i="8" s="1"/>
  <c r="BG136" i="8" a="1"/>
  <c r="BG136" i="8" s="1"/>
  <c r="BI135" i="8" a="1"/>
  <c r="BI135" i="8" s="1"/>
  <c r="BI140" i="8" a="1"/>
  <c r="BI140" i="8" s="1"/>
  <c r="BI153" i="8" a="1"/>
  <c r="BI153" i="8" s="1"/>
  <c r="BI120" i="8" a="1"/>
  <c r="BI120" i="8" s="1"/>
  <c r="BI111" i="8" a="1"/>
  <c r="BI111" i="8" s="1"/>
  <c r="K110" i="8" a="1"/>
  <c r="K110" i="8" s="1"/>
  <c r="BL149" i="8" a="1"/>
  <c r="BL149" i="8" s="1"/>
  <c r="BL131" i="8" a="1"/>
  <c r="BL131" i="8" s="1"/>
  <c r="BL144" i="8" a="1"/>
  <c r="BL144" i="8" s="1"/>
  <c r="BL132" i="8" a="1"/>
  <c r="BL132" i="8" s="1"/>
  <c r="BL133" i="8" a="1"/>
  <c r="BL133" i="8" s="1"/>
  <c r="BL121" i="8" a="1"/>
  <c r="BL121" i="8" s="1"/>
  <c r="BL119" i="8" a="1"/>
  <c r="BL119" i="8" s="1"/>
  <c r="BL109" i="8" a="1"/>
  <c r="BL109" i="8" s="1"/>
  <c r="BL145" i="8" a="1"/>
  <c r="BL145" i="8" s="1"/>
  <c r="BL151" i="8" a="1"/>
  <c r="BL151" i="8" s="1"/>
  <c r="BL120" i="8" a="1"/>
  <c r="BL120" i="8" s="1"/>
  <c r="BL115" i="8" a="1"/>
  <c r="BL115" i="8" s="1"/>
  <c r="BL148" i="8" a="1"/>
  <c r="BL148" i="8" s="1"/>
  <c r="BL136" i="8" a="1"/>
  <c r="BL136" i="8" s="1"/>
  <c r="BL146" i="8" a="1"/>
  <c r="BL146" i="8" s="1"/>
  <c r="BL114" i="8" a="1"/>
  <c r="BL114" i="8" s="1"/>
  <c r="BL122" i="8" a="1"/>
  <c r="BL122" i="8" s="1"/>
  <c r="BL147" i="8" a="1"/>
  <c r="BL147" i="8" s="1"/>
  <c r="BL135" i="8" a="1"/>
  <c r="BL135" i="8" s="1"/>
  <c r="BL150" i="8" a="1"/>
  <c r="BL150" i="8" s="1"/>
  <c r="BL142" i="8" a="1"/>
  <c r="BL142" i="8" s="1"/>
  <c r="BL154" i="8" a="1"/>
  <c r="BL154" i="8" s="1"/>
  <c r="BL111" i="8" a="1"/>
  <c r="BL111" i="8" s="1"/>
  <c r="BL134" i="8" a="1"/>
  <c r="BL134" i="8" s="1"/>
  <c r="BL124" i="8" a="1"/>
  <c r="BL124" i="8" s="1"/>
  <c r="BL128" i="8" a="1"/>
  <c r="BL128" i="8" s="1"/>
  <c r="BL153" i="8" a="1"/>
  <c r="BL153" i="8" s="1"/>
  <c r="BL127" i="8" a="1"/>
  <c r="BL127" i="8" s="1"/>
  <c r="BL116" i="8" a="1"/>
  <c r="BL116" i="8" s="1"/>
  <c r="BL112" i="8" a="1"/>
  <c r="BL112" i="8" s="1"/>
  <c r="BL129" i="8" a="1"/>
  <c r="BL129" i="8" s="1"/>
  <c r="BL138" i="8" a="1"/>
  <c r="BL138" i="8" s="1"/>
  <c r="BL117" i="8" a="1"/>
  <c r="BL117" i="8" s="1"/>
  <c r="BL110" i="8" a="1"/>
  <c r="BL110" i="8" s="1"/>
  <c r="BL139" i="8" a="1"/>
  <c r="BL139" i="8" s="1"/>
  <c r="BL113" i="8" a="1"/>
  <c r="BL113" i="8" s="1"/>
  <c r="BL152" i="8" a="1"/>
  <c r="BL152" i="8" s="1"/>
  <c r="BL125" i="8" a="1"/>
  <c r="BL125" i="8" s="1"/>
  <c r="BL143" i="8" a="1"/>
  <c r="BL143" i="8" s="1"/>
  <c r="BL140" i="8" a="1"/>
  <c r="BL140" i="8" s="1"/>
  <c r="BL126" i="8" a="1"/>
  <c r="BL126" i="8" s="1"/>
  <c r="BL130" i="8" a="1"/>
  <c r="BL130" i="8" s="1"/>
  <c r="BL141" i="8" a="1"/>
  <c r="BL141" i="8" s="1"/>
  <c r="BL137" i="8" a="1"/>
  <c r="BL137" i="8" s="1"/>
  <c r="BL118" i="8" a="1"/>
  <c r="BL118" i="8" s="1"/>
  <c r="BL123" i="8" a="1"/>
  <c r="BL123" i="8" s="1"/>
  <c r="BL155" i="8" a="1"/>
  <c r="BL155" i="8" s="1"/>
  <c r="BL156" i="8" a="1"/>
  <c r="BL156" i="8" s="1"/>
  <c r="BH150" i="8" a="1"/>
  <c r="BH150" i="8" s="1"/>
  <c r="BH148" i="8" a="1"/>
  <c r="BH148" i="8" s="1"/>
  <c r="BH142" i="8" a="1"/>
  <c r="BH142" i="8" s="1"/>
  <c r="BH123" i="8" a="1"/>
  <c r="BH123" i="8" s="1"/>
  <c r="BH120" i="8" a="1"/>
  <c r="BH120" i="8" s="1"/>
  <c r="BH138" i="8" a="1"/>
  <c r="BH138" i="8" s="1"/>
  <c r="BH126" i="8" a="1"/>
  <c r="BH126" i="8" s="1"/>
  <c r="BH121" i="8" a="1"/>
  <c r="BH121" i="8" s="1"/>
  <c r="BH109" i="8" a="1"/>
  <c r="BH109" i="8" s="1"/>
  <c r="BH149" i="8" a="1"/>
  <c r="BH149" i="8" s="1"/>
  <c r="BH139" i="8" a="1"/>
  <c r="BH139" i="8" s="1"/>
  <c r="BH110" i="8" a="1"/>
  <c r="BH110" i="8" s="1"/>
  <c r="BH134" i="8" a="1"/>
  <c r="BH134" i="8" s="1"/>
  <c r="BH153" i="8" a="1"/>
  <c r="BH153" i="8" s="1"/>
  <c r="BH132" i="8" a="1"/>
  <c r="BH132" i="8" s="1"/>
  <c r="BH137" i="8" a="1"/>
  <c r="BH137" i="8" s="1"/>
  <c r="BH144" i="8" a="1"/>
  <c r="BH144" i="8" s="1"/>
  <c r="BH154" i="8" a="1"/>
  <c r="BH154" i="8" s="1"/>
  <c r="BH151" i="8" a="1"/>
  <c r="BH151" i="8" s="1"/>
  <c r="BH140" i="8" a="1"/>
  <c r="BH140" i="8" s="1"/>
  <c r="BH130" i="8" a="1"/>
  <c r="BH130" i="8" s="1"/>
  <c r="BH133" i="8" a="1"/>
  <c r="BH133" i="8" s="1"/>
  <c r="BH127" i="8" a="1"/>
  <c r="BH127" i="8" s="1"/>
  <c r="BH147" i="8" a="1"/>
  <c r="BH147" i="8" s="1"/>
  <c r="BH145" i="8" a="1"/>
  <c r="BH145" i="8" s="1"/>
  <c r="BH135" i="8" a="1"/>
  <c r="BH135" i="8" s="1"/>
  <c r="BH115" i="8" a="1"/>
  <c r="BH115" i="8" s="1"/>
  <c r="BH113" i="8" a="1"/>
  <c r="BH113" i="8" s="1"/>
  <c r="BH122" i="8" a="1"/>
  <c r="BH122" i="8" s="1"/>
  <c r="BH155" i="8" a="1"/>
  <c r="BH155" i="8" s="1"/>
  <c r="BH152" i="8" a="1"/>
  <c r="BH152" i="8" s="1"/>
  <c r="BH128" i="8" a="1"/>
  <c r="BH128" i="8" s="1"/>
  <c r="BH118" i="8" a="1"/>
  <c r="BH118" i="8" s="1"/>
  <c r="BH124" i="8" a="1"/>
  <c r="BH124" i="8" s="1"/>
  <c r="BH156" i="8" a="1"/>
  <c r="BH156" i="8" s="1"/>
  <c r="BH131" i="8" a="1"/>
  <c r="BH131" i="8" s="1"/>
  <c r="BH141" i="8" a="1"/>
  <c r="BH141" i="8" s="1"/>
  <c r="BH114" i="8" a="1"/>
  <c r="BH114" i="8" s="1"/>
  <c r="BH125" i="8" a="1"/>
  <c r="BH125" i="8" s="1"/>
  <c r="BH129" i="8" a="1"/>
  <c r="BH129" i="8" s="1"/>
  <c r="BH112" i="8" a="1"/>
  <c r="BH112" i="8" s="1"/>
  <c r="BH136" i="8" a="1"/>
  <c r="BH136" i="8" s="1"/>
  <c r="BH111" i="8" a="1"/>
  <c r="BH111" i="8" s="1"/>
  <c r="BH119" i="8" a="1"/>
  <c r="BH119" i="8" s="1"/>
  <c r="BH117" i="8" a="1"/>
  <c r="BH117" i="8" s="1"/>
  <c r="BH143" i="8" a="1"/>
  <c r="BH143" i="8" s="1"/>
  <c r="BH116" i="8" a="1"/>
  <c r="BH116" i="8" s="1"/>
  <c r="BH146" i="8" a="1"/>
  <c r="BH146" i="8" s="1"/>
  <c r="K123" i="8" a="1"/>
  <c r="K123" i="8" s="1"/>
  <c r="K141" i="8" a="1"/>
  <c r="K141" i="8" s="1"/>
  <c r="K112" i="8" a="1"/>
  <c r="K112" i="8" s="1"/>
  <c r="E121" i="8" a="1"/>
  <c r="E121" i="8" s="1"/>
  <c r="E139" i="8" a="1"/>
  <c r="E139" i="8" s="1"/>
  <c r="E146" i="8" a="1"/>
  <c r="E146" i="8" s="1"/>
  <c r="E117" i="8" a="1"/>
  <c r="E117" i="8" s="1"/>
  <c r="E111" i="8" a="1"/>
  <c r="E111" i="8" s="1"/>
  <c r="K120" i="8" a="1"/>
  <c r="K120" i="8" s="1"/>
  <c r="K113" i="8" a="1"/>
  <c r="K113" i="8" s="1"/>
  <c r="E144" i="8" a="1"/>
  <c r="E144" i="8" s="1"/>
  <c r="BI122" i="8" a="1"/>
  <c r="BI122" i="8" s="1"/>
  <c r="BG142" i="8" a="1"/>
  <c r="BG142" i="8" s="1"/>
  <c r="BG135" i="8" a="1"/>
  <c r="BG135" i="8" s="1"/>
  <c r="BG138" i="8" a="1"/>
  <c r="BG138" i="8" s="1"/>
  <c r="BG127" i="8" a="1"/>
  <c r="BG127" i="8" s="1"/>
  <c r="BG129" i="8" a="1"/>
  <c r="BG129" i="8" s="1"/>
  <c r="BG116" i="8" a="1"/>
  <c r="BG116" i="8" s="1"/>
  <c r="BG123" i="8" a="1"/>
  <c r="BG123" i="8" s="1"/>
  <c r="BI127" i="8" a="1"/>
  <c r="BI127" i="8" s="1"/>
  <c r="BI119" i="8" a="1"/>
  <c r="BI119" i="8" s="1"/>
  <c r="BI143" i="8" a="1"/>
  <c r="BI143" i="8" s="1"/>
  <c r="BI124" i="8" a="1"/>
  <c r="BI124" i="8" s="1"/>
  <c r="BI136" i="8" a="1"/>
  <c r="BI136" i="8" s="1"/>
  <c r="BI134" i="8" a="1"/>
  <c r="BI134" i="8" s="1"/>
  <c r="BC137" i="8" a="1"/>
  <c r="BC137" i="8" s="1"/>
  <c r="BC154" i="8" a="1"/>
  <c r="BC154" i="8" s="1"/>
  <c r="BC123" i="8" a="1"/>
  <c r="BC123" i="8" s="1"/>
  <c r="BC144" i="8" a="1"/>
  <c r="BC144" i="8" s="1"/>
  <c r="BC152" i="8" a="1"/>
  <c r="BC152" i="8" s="1"/>
  <c r="BC151" i="8" a="1"/>
  <c r="BC151" i="8" s="1"/>
  <c r="BC138" i="8" a="1"/>
  <c r="BC138" i="8" s="1"/>
  <c r="BC125" i="8" a="1"/>
  <c r="BC125" i="8" s="1"/>
  <c r="BC140" i="8" a="1"/>
  <c r="BC140" i="8" s="1"/>
  <c r="BC117" i="8" a="1"/>
  <c r="BC117" i="8" s="1"/>
  <c r="BC145" i="8" a="1"/>
  <c r="BC145" i="8" s="1"/>
  <c r="BC116" i="8" a="1"/>
  <c r="BC116" i="8" s="1"/>
  <c r="BC153" i="8" a="1"/>
  <c r="BC153" i="8" s="1"/>
  <c r="BC126" i="8" a="1"/>
  <c r="BC126" i="8" s="1"/>
  <c r="BC115" i="8" a="1"/>
  <c r="BC115" i="8" s="1"/>
  <c r="BC129" i="8" a="1"/>
  <c r="BC129" i="8" s="1"/>
  <c r="BC111" i="8" a="1"/>
  <c r="BC111" i="8" s="1"/>
  <c r="BC148" i="8" a="1"/>
  <c r="BC148" i="8" s="1"/>
  <c r="BC127" i="8" a="1"/>
  <c r="BC127" i="8" s="1"/>
  <c r="BC149" i="8" a="1"/>
  <c r="BC149" i="8" s="1"/>
  <c r="BC143" i="8" a="1"/>
  <c r="BC143" i="8" s="1"/>
  <c r="BC156" i="8" a="1"/>
  <c r="BC156" i="8" s="1"/>
  <c r="BC118" i="8" a="1"/>
  <c r="BC118" i="8" s="1"/>
  <c r="BC139" i="8" a="1"/>
  <c r="BC139" i="8" s="1"/>
  <c r="BC132" i="8" a="1"/>
  <c r="BC132" i="8" s="1"/>
  <c r="BC142" i="8" a="1"/>
  <c r="BC142" i="8" s="1"/>
  <c r="BC146" i="8" a="1"/>
  <c r="BC146" i="8" s="1"/>
  <c r="BC133" i="8" a="1"/>
  <c r="BC133" i="8" s="1"/>
  <c r="BC122" i="8" a="1"/>
  <c r="BC122" i="8" s="1"/>
  <c r="BC124" i="8" a="1"/>
  <c r="BC124" i="8" s="1"/>
  <c r="BC112" i="8" a="1"/>
  <c r="BC112" i="8" s="1"/>
  <c r="BC109" i="8" a="1"/>
  <c r="BC109" i="8" s="1"/>
  <c r="BC141" i="8" a="1"/>
  <c r="BC141" i="8" s="1"/>
  <c r="BC113" i="8" a="1"/>
  <c r="BC113" i="8" s="1"/>
  <c r="BC130" i="8" a="1"/>
  <c r="BC130" i="8" s="1"/>
  <c r="BC147" i="8" a="1"/>
  <c r="BC147" i="8" s="1"/>
  <c r="BC134" i="8" a="1"/>
  <c r="BC134" i="8" s="1"/>
  <c r="BC114" i="8" a="1"/>
  <c r="BC114" i="8" s="1"/>
  <c r="BC136" i="8" a="1"/>
  <c r="BC136" i="8" s="1"/>
  <c r="BC120" i="8" a="1"/>
  <c r="BC120" i="8" s="1"/>
  <c r="BC131" i="8" a="1"/>
  <c r="BC131" i="8" s="1"/>
  <c r="BC110" i="8" a="1"/>
  <c r="BC110" i="8" s="1"/>
  <c r="BC155" i="8" a="1"/>
  <c r="BC155" i="8" s="1"/>
  <c r="BC135" i="8" a="1"/>
  <c r="BC135" i="8" s="1"/>
  <c r="BC121" i="8" a="1"/>
  <c r="BC121" i="8" s="1"/>
  <c r="BC128" i="8" a="1"/>
  <c r="BC128" i="8" s="1"/>
  <c r="AY122" i="8" a="1"/>
  <c r="AY122" i="8" s="1"/>
  <c r="AY154" i="8" a="1"/>
  <c r="AY154" i="8" s="1"/>
  <c r="AY136" i="8" a="1"/>
  <c r="AY136" i="8" s="1"/>
  <c r="AY145" i="8" a="1"/>
  <c r="AY145" i="8" s="1"/>
  <c r="AY150" i="8" a="1"/>
  <c r="AY150" i="8" s="1"/>
  <c r="AY140" i="8" a="1"/>
  <c r="AY140" i="8" s="1"/>
  <c r="AY146" i="8" a="1"/>
  <c r="AY146" i="8" s="1"/>
  <c r="AY133" i="8" a="1"/>
  <c r="AY133" i="8" s="1"/>
  <c r="AY144" i="8" a="1"/>
  <c r="AY144" i="8" s="1"/>
  <c r="AY117" i="8" a="1"/>
  <c r="AY117" i="8" s="1"/>
  <c r="AY116" i="8" a="1"/>
  <c r="AY116" i="8" s="1"/>
  <c r="AY131" i="8" a="1"/>
  <c r="AY131" i="8" s="1"/>
  <c r="AY152" i="8" a="1"/>
  <c r="AY152" i="8" s="1"/>
  <c r="AY135" i="8" a="1"/>
  <c r="AY135" i="8" s="1"/>
  <c r="AY112" i="8" a="1"/>
  <c r="AY112" i="8" s="1"/>
  <c r="AY153" i="8" a="1"/>
  <c r="AY153" i="8" s="1"/>
  <c r="AY143" i="8" a="1"/>
  <c r="AY143" i="8" s="1"/>
  <c r="AY142" i="8" a="1"/>
  <c r="AY142" i="8" s="1"/>
  <c r="AY125" i="8" a="1"/>
  <c r="AY125" i="8" s="1"/>
  <c r="AY129" i="8" a="1"/>
  <c r="AY129" i="8" s="1"/>
  <c r="AY127" i="8" a="1"/>
  <c r="AY127" i="8" s="1"/>
  <c r="AY132" i="8" a="1"/>
  <c r="AY132" i="8" s="1"/>
  <c r="AY155" i="8" a="1"/>
  <c r="AY155" i="8" s="1"/>
  <c r="AY130" i="8" a="1"/>
  <c r="AY130" i="8" s="1"/>
  <c r="AY123" i="8" a="1"/>
  <c r="AY123" i="8" s="1"/>
  <c r="AY121" i="8" a="1"/>
  <c r="AY121" i="8" s="1"/>
  <c r="AY113" i="8" a="1"/>
  <c r="AY113" i="8" s="1"/>
  <c r="AY141" i="8" a="1"/>
  <c r="AY141" i="8" s="1"/>
  <c r="AY109" i="8" a="1"/>
  <c r="AY109" i="8" s="1"/>
  <c r="AY110" i="8" a="1"/>
  <c r="AY110" i="8" s="1"/>
  <c r="AY120" i="8" a="1"/>
  <c r="AY120" i="8" s="1"/>
  <c r="AY134" i="8" a="1"/>
  <c r="AY134" i="8" s="1"/>
  <c r="AY138" i="8" a="1"/>
  <c r="AY138" i="8" s="1"/>
  <c r="AY149" i="8" a="1"/>
  <c r="AY149" i="8" s="1"/>
  <c r="AY139" i="8" a="1"/>
  <c r="AY139" i="8" s="1"/>
  <c r="AY148" i="8" a="1"/>
  <c r="AY148" i="8" s="1"/>
  <c r="AY124" i="8" a="1"/>
  <c r="AY124" i="8" s="1"/>
  <c r="AY118" i="8" a="1"/>
  <c r="AY118" i="8" s="1"/>
  <c r="AY119" i="8" a="1"/>
  <c r="AY119" i="8" s="1"/>
  <c r="AY137" i="8" a="1"/>
  <c r="AY137" i="8" s="1"/>
  <c r="AY151" i="8" a="1"/>
  <c r="AY151" i="8" s="1"/>
  <c r="AY156" i="8" a="1"/>
  <c r="AY156" i="8" s="1"/>
  <c r="AY115" i="8" a="1"/>
  <c r="AY115" i="8" s="1"/>
  <c r="AY111" i="8" a="1"/>
  <c r="AY111" i="8" s="1"/>
  <c r="AY114" i="8" a="1"/>
  <c r="AY114" i="8" s="1"/>
  <c r="AY126" i="8" a="1"/>
  <c r="AY126" i="8" s="1"/>
  <c r="AY147" i="8" a="1"/>
  <c r="AY147" i="8" s="1"/>
  <c r="AY128" i="8" a="1"/>
  <c r="AY128" i="8" s="1"/>
  <c r="K135" i="8" a="1"/>
  <c r="K135" i="8" s="1"/>
  <c r="K151" i="8" a="1"/>
  <c r="K151" i="8" s="1"/>
  <c r="K132" i="8" a="1"/>
  <c r="K132" i="8" s="1"/>
  <c r="E128" i="8" a="1"/>
  <c r="E128" i="8" s="1"/>
  <c r="E116" i="8" a="1"/>
  <c r="E116" i="8" s="1"/>
  <c r="E136" i="8" a="1"/>
  <c r="E136" i="8" s="1"/>
  <c r="E135" i="8" a="1"/>
  <c r="E135" i="8" s="1"/>
  <c r="E151" i="8" a="1"/>
  <c r="E151" i="8" s="1"/>
  <c r="K155" i="8" a="1"/>
  <c r="K155" i="8" s="1"/>
  <c r="K119" i="8" a="1"/>
  <c r="K119" i="8" s="1"/>
  <c r="E109" i="8" a="1"/>
  <c r="E109" i="8" s="1"/>
  <c r="BG141" i="8" a="1"/>
  <c r="BG141" i="8" s="1"/>
  <c r="BG131" i="8" a="1"/>
  <c r="BG131" i="8" s="1"/>
  <c r="BG152" i="8" a="1"/>
  <c r="BG152" i="8" s="1"/>
  <c r="BG130" i="8" a="1"/>
  <c r="BG130" i="8" s="1"/>
  <c r="BG126" i="8" a="1"/>
  <c r="BG126" i="8" s="1"/>
  <c r="BG119" i="8" a="1"/>
  <c r="BG119" i="8" s="1"/>
  <c r="BG134" i="8" a="1"/>
  <c r="BG134" i="8" s="1"/>
  <c r="BI117" i="8" a="1"/>
  <c r="BI117" i="8" s="1"/>
  <c r="BI110" i="8" a="1"/>
  <c r="BI110" i="8" s="1"/>
  <c r="BI152" i="8" a="1"/>
  <c r="BI152" i="8" s="1"/>
  <c r="BI113" i="8" a="1"/>
  <c r="BI113" i="8" s="1"/>
  <c r="BG122" i="8" a="1"/>
  <c r="BG122" i="8" s="1"/>
  <c r="P144" i="8" a="1"/>
  <c r="P144" i="8" s="1"/>
  <c r="P137" i="8" a="1"/>
  <c r="P137" i="8" s="1"/>
  <c r="P146" i="8" a="1"/>
  <c r="P146" i="8" s="1"/>
  <c r="P127" i="8" a="1"/>
  <c r="P127" i="8" s="1"/>
  <c r="P109" i="8" a="1"/>
  <c r="P109" i="8" s="1"/>
  <c r="P122" i="8" a="1"/>
  <c r="P122" i="8" s="1"/>
  <c r="P134" i="8" a="1"/>
  <c r="P134" i="8" s="1"/>
  <c r="P111" i="8" a="1"/>
  <c r="P111" i="8" s="1"/>
  <c r="P125" i="8" a="1"/>
  <c r="P125" i="8" s="1"/>
  <c r="P116" i="8" a="1"/>
  <c r="P116" i="8" s="1"/>
  <c r="P135" i="8" a="1"/>
  <c r="P135" i="8" s="1"/>
  <c r="P121" i="8" a="1"/>
  <c r="P121" i="8" s="1"/>
  <c r="P145" i="8" a="1"/>
  <c r="P145" i="8" s="1"/>
  <c r="P128" i="8" a="1"/>
  <c r="P128" i="8" s="1"/>
  <c r="P142" i="8" a="1"/>
  <c r="P142" i="8" s="1"/>
  <c r="P115" i="8" a="1"/>
  <c r="P115" i="8" s="1"/>
  <c r="P133" i="8" a="1"/>
  <c r="P133" i="8" s="1"/>
  <c r="P143" i="8" a="1"/>
  <c r="P143" i="8" s="1"/>
  <c r="P130" i="8" a="1"/>
  <c r="P130" i="8" s="1"/>
  <c r="P149" i="8" a="1"/>
  <c r="P149" i="8" s="1"/>
  <c r="P132" i="8" a="1"/>
  <c r="P132" i="8" s="1"/>
  <c r="P152" i="8" a="1"/>
  <c r="P152" i="8" s="1"/>
  <c r="P136" i="8" a="1"/>
  <c r="P136" i="8" s="1"/>
  <c r="P131" i="8" a="1"/>
  <c r="P131" i="8" s="1"/>
  <c r="P150" i="8" a="1"/>
  <c r="P150" i="8" s="1"/>
  <c r="P119" i="8" a="1"/>
  <c r="P119" i="8" s="1"/>
  <c r="P114" i="8" a="1"/>
  <c r="P114" i="8" s="1"/>
  <c r="P129" i="8" a="1"/>
  <c r="P129" i="8" s="1"/>
  <c r="P141" i="8" a="1"/>
  <c r="P141" i="8" s="1"/>
  <c r="P138" i="8" a="1"/>
  <c r="P138" i="8" s="1"/>
  <c r="P156" i="8" a="1"/>
  <c r="P156" i="8" s="1"/>
  <c r="P110" i="8" a="1"/>
  <c r="P110" i="8" s="1"/>
  <c r="P123" i="8" a="1"/>
  <c r="P123" i="8" s="1"/>
  <c r="P151" i="8" a="1"/>
  <c r="P151" i="8" s="1"/>
  <c r="P140" i="8" a="1"/>
  <c r="P140" i="8" s="1"/>
  <c r="P124" i="8" a="1"/>
  <c r="P124" i="8" s="1"/>
  <c r="P147" i="8" a="1"/>
  <c r="P147" i="8" s="1"/>
  <c r="P148" i="8" a="1"/>
  <c r="P148" i="8" s="1"/>
  <c r="P120" i="8" a="1"/>
  <c r="P120" i="8" s="1"/>
  <c r="P153" i="8" a="1"/>
  <c r="P153" i="8" s="1"/>
  <c r="P155" i="8" a="1"/>
  <c r="P155" i="8" s="1"/>
  <c r="P139" i="8" a="1"/>
  <c r="P139" i="8" s="1"/>
  <c r="P126" i="8" a="1"/>
  <c r="P126" i="8" s="1"/>
  <c r="P113" i="8" a="1"/>
  <c r="P113" i="8" s="1"/>
  <c r="P118" i="8" a="1"/>
  <c r="P118" i="8" s="1"/>
  <c r="P154" i="8" a="1"/>
  <c r="P154" i="8" s="1"/>
  <c r="P112" i="8" a="1"/>
  <c r="P112" i="8" s="1"/>
  <c r="P117" i="8" a="1"/>
  <c r="P117" i="8" s="1"/>
  <c r="S129" i="8" a="1"/>
  <c r="S129" i="8" s="1"/>
  <c r="S146" i="8" a="1"/>
  <c r="S146" i="8" s="1"/>
  <c r="S119" i="8" a="1"/>
  <c r="S119" i="8" s="1"/>
  <c r="S155" i="8" a="1"/>
  <c r="S155" i="8" s="1"/>
  <c r="S142" i="8" a="1"/>
  <c r="S142" i="8" s="1"/>
  <c r="S137" i="8" a="1"/>
  <c r="S137" i="8" s="1"/>
  <c r="S111" i="8" a="1"/>
  <c r="S111" i="8" s="1"/>
  <c r="S134" i="8" a="1"/>
  <c r="S134" i="8" s="1"/>
  <c r="S151" i="8" a="1"/>
  <c r="S151" i="8" s="1"/>
  <c r="S156" i="8" a="1"/>
  <c r="S156" i="8" s="1"/>
  <c r="S152" i="8" a="1"/>
  <c r="S152" i="8" s="1"/>
  <c r="S125" i="8" a="1"/>
  <c r="S125" i="8" s="1"/>
  <c r="S143" i="8" a="1"/>
  <c r="S143" i="8" s="1"/>
  <c r="S122" i="8" a="1"/>
  <c r="S122" i="8" s="1"/>
  <c r="S139" i="8" a="1"/>
  <c r="S139" i="8" s="1"/>
  <c r="S128" i="8" a="1"/>
  <c r="S128" i="8" s="1"/>
  <c r="S121" i="8" a="1"/>
  <c r="S121" i="8" s="1"/>
  <c r="S124" i="8" a="1"/>
  <c r="S124" i="8" s="1"/>
  <c r="S118" i="8" a="1"/>
  <c r="S118" i="8" s="1"/>
  <c r="S154" i="8" a="1"/>
  <c r="S154" i="8" s="1"/>
  <c r="S127" i="8" a="1"/>
  <c r="S127" i="8" s="1"/>
  <c r="S109" i="8" a="1"/>
  <c r="S109" i="8" s="1"/>
  <c r="S135" i="8" a="1"/>
  <c r="S135" i="8" s="1"/>
  <c r="S140" i="8" a="1"/>
  <c r="S140" i="8" s="1"/>
  <c r="S150" i="8" a="1"/>
  <c r="S150" i="8" s="1"/>
  <c r="S136" i="8" a="1"/>
  <c r="S136" i="8" s="1"/>
  <c r="S115" i="8" a="1"/>
  <c r="S115" i="8" s="1"/>
  <c r="S110" i="8" a="1"/>
  <c r="S110" i="8" s="1"/>
  <c r="S132" i="8" a="1"/>
  <c r="S132" i="8" s="1"/>
  <c r="S123" i="8" a="1"/>
  <c r="S123" i="8" s="1"/>
  <c r="S116" i="8" a="1"/>
  <c r="S116" i="8" s="1"/>
  <c r="S126" i="8" a="1"/>
  <c r="S126" i="8" s="1"/>
  <c r="S149" i="8" a="1"/>
  <c r="S149" i="8" s="1"/>
  <c r="S144" i="8" a="1"/>
  <c r="S144" i="8" s="1"/>
  <c r="S133" i="8" a="1"/>
  <c r="S133" i="8" s="1"/>
  <c r="S112" i="8" a="1"/>
  <c r="S112" i="8" s="1"/>
  <c r="S131" i="8" a="1"/>
  <c r="S131" i="8" s="1"/>
  <c r="S147" i="8" a="1"/>
  <c r="S147" i="8" s="1"/>
  <c r="S113" i="8" a="1"/>
  <c r="S113" i="8" s="1"/>
  <c r="S138" i="8" a="1"/>
  <c r="S138" i="8" s="1"/>
  <c r="S120" i="8" a="1"/>
  <c r="S120" i="8" s="1"/>
  <c r="S130" i="8" a="1"/>
  <c r="S130" i="8" s="1"/>
  <c r="S148" i="8" a="1"/>
  <c r="S148" i="8" s="1"/>
  <c r="S141" i="8" a="1"/>
  <c r="S141" i="8" s="1"/>
  <c r="S114" i="8" a="1"/>
  <c r="S114" i="8" s="1"/>
  <c r="S145" i="8" a="1"/>
  <c r="S145" i="8" s="1"/>
  <c r="S117" i="8" a="1"/>
  <c r="S117" i="8" s="1"/>
  <c r="S153" i="8" a="1"/>
  <c r="S153" i="8" s="1"/>
  <c r="BI129" i="8" a="1"/>
  <c r="BI129" i="8" s="1"/>
  <c r="BI133" i="8" a="1"/>
  <c r="BI133" i="8" s="1"/>
  <c r="E113" i="8" a="1"/>
  <c r="E113" i="8" s="1"/>
  <c r="E129" i="8" a="1"/>
  <c r="E129" i="8" s="1"/>
  <c r="E114" i="8" a="1"/>
  <c r="E114" i="8" s="1"/>
  <c r="E154" i="8" a="1"/>
  <c r="E154" i="8" s="1"/>
  <c r="E122" i="8" a="1"/>
  <c r="E122" i="8" s="1"/>
  <c r="K109" i="8" a="1"/>
  <c r="K109" i="8" s="1"/>
  <c r="K124" i="8" a="1"/>
  <c r="K124" i="8" s="1"/>
  <c r="BG115" i="8" a="1"/>
  <c r="BG115" i="8" s="1"/>
  <c r="BG133" i="8" a="1"/>
  <c r="BG133" i="8" s="1"/>
  <c r="BG128" i="8" a="1"/>
  <c r="BG128" i="8" s="1"/>
  <c r="BG118" i="8" a="1"/>
  <c r="BG118" i="8" s="1"/>
  <c r="BG111" i="8" a="1"/>
  <c r="BG111" i="8" s="1"/>
  <c r="BG145" i="8" a="1"/>
  <c r="BG145" i="8" s="1"/>
  <c r="BI121" i="8" a="1"/>
  <c r="BI121" i="8" s="1"/>
  <c r="BI141" i="8" a="1"/>
  <c r="BI141" i="8" s="1"/>
  <c r="BI123" i="8" a="1"/>
  <c r="BI123" i="8" s="1"/>
  <c r="BI142" i="8" a="1"/>
  <c r="BI142" i="8" s="1"/>
  <c r="BI146" i="8" a="1"/>
  <c r="BI146" i="8" s="1"/>
  <c r="BI150" i="8" a="1"/>
  <c r="BI150" i="8" s="1"/>
  <c r="BG150" i="8" a="1"/>
  <c r="BG150" i="8" s="1"/>
  <c r="B148" i="8" a="1"/>
  <c r="B148" i="8" s="1"/>
  <c r="B109" i="8" a="1"/>
  <c r="B109" i="8" s="1"/>
  <c r="B110" i="8" a="1"/>
  <c r="B110" i="8" s="1"/>
  <c r="I134" i="8" a="1"/>
  <c r="I134" i="8" s="1"/>
  <c r="I138" i="8" a="1"/>
  <c r="I138" i="8" s="1"/>
  <c r="I132" i="8" a="1"/>
  <c r="I132" i="8" s="1"/>
  <c r="I133" i="8" a="1"/>
  <c r="I133" i="8" s="1"/>
  <c r="I137" i="8" a="1"/>
  <c r="I137" i="8" s="1"/>
  <c r="I113" i="8" a="1"/>
  <c r="I113" i="8" s="1"/>
  <c r="I156" i="8" a="1"/>
  <c r="I156" i="8" s="1"/>
  <c r="I123" i="8" a="1"/>
  <c r="I123" i="8" s="1"/>
  <c r="I153" i="8" a="1"/>
  <c r="I153" i="8" s="1"/>
  <c r="I141" i="8" a="1"/>
  <c r="I141" i="8" s="1"/>
  <c r="I143" i="8" a="1"/>
  <c r="I143" i="8" s="1"/>
  <c r="I128" i="8" a="1"/>
  <c r="I128" i="8" s="1"/>
  <c r="I118" i="8" a="1"/>
  <c r="I118" i="8" s="1"/>
  <c r="I117" i="8" a="1"/>
  <c r="I117" i="8" s="1"/>
  <c r="I122" i="8" a="1"/>
  <c r="I122" i="8" s="1"/>
  <c r="I142" i="8" a="1"/>
  <c r="I142" i="8" s="1"/>
  <c r="I124" i="8" a="1"/>
  <c r="I124" i="8" s="1"/>
  <c r="I149" i="8" a="1"/>
  <c r="I149" i="8" s="1"/>
  <c r="I126" i="8" a="1"/>
  <c r="I126" i="8" s="1"/>
  <c r="I140" i="8" a="1"/>
  <c r="I140" i="8" s="1"/>
  <c r="I144" i="8" a="1"/>
  <c r="I144" i="8" s="1"/>
  <c r="I155" i="8" a="1"/>
  <c r="I155" i="8" s="1"/>
  <c r="I119" i="8" a="1"/>
  <c r="I119" i="8" s="1"/>
  <c r="I151" i="8" a="1"/>
  <c r="I151" i="8" s="1"/>
  <c r="I135" i="8" a="1"/>
  <c r="I135" i="8" s="1"/>
  <c r="I111" i="8" a="1"/>
  <c r="I111" i="8" s="1"/>
  <c r="I121" i="8" a="1"/>
  <c r="I121" i="8" s="1"/>
  <c r="I147" i="8" a="1"/>
  <c r="I147" i="8" s="1"/>
  <c r="I152" i="8" a="1"/>
  <c r="I152" i="8" s="1"/>
  <c r="I129" i="8" a="1"/>
  <c r="I129" i="8" s="1"/>
  <c r="I114" i="8" a="1"/>
  <c r="I114" i="8" s="1"/>
  <c r="I112" i="8" a="1"/>
  <c r="I112" i="8" s="1"/>
  <c r="I130" i="8" a="1"/>
  <c r="I130" i="8" s="1"/>
  <c r="I139" i="8" a="1"/>
  <c r="I139" i="8" s="1"/>
  <c r="I146" i="8" a="1"/>
  <c r="I146" i="8" s="1"/>
  <c r="I131" i="8" a="1"/>
  <c r="I131" i="8" s="1"/>
  <c r="I127" i="8" a="1"/>
  <c r="I127" i="8" s="1"/>
  <c r="I154" i="8" a="1"/>
  <c r="I154" i="8" s="1"/>
  <c r="I148" i="8" a="1"/>
  <c r="I148" i="8" s="1"/>
  <c r="I109" i="8" a="1"/>
  <c r="I109" i="8" s="1"/>
  <c r="I145" i="8" a="1"/>
  <c r="I145" i="8" s="1"/>
  <c r="I125" i="8" a="1"/>
  <c r="I125" i="8" s="1"/>
  <c r="I115" i="8" a="1"/>
  <c r="I115" i="8" s="1"/>
  <c r="I136" i="8" a="1"/>
  <c r="I136" i="8" s="1"/>
  <c r="I150" i="8" a="1"/>
  <c r="I150" i="8" s="1"/>
  <c r="I120" i="8" a="1"/>
  <c r="I120" i="8" s="1"/>
  <c r="I110" i="8" a="1"/>
  <c r="I110" i="8" s="1"/>
  <c r="I116" i="8" a="1"/>
  <c r="I116" i="8" s="1"/>
  <c r="K116" i="8" a="1"/>
  <c r="K116" i="8" s="1"/>
  <c r="K117" i="8" a="1"/>
  <c r="K117" i="8" s="1"/>
  <c r="K118" i="8" a="1"/>
  <c r="K118" i="8" s="1"/>
  <c r="K122" i="8" a="1"/>
  <c r="K122" i="8" s="1"/>
  <c r="K153" i="8" a="1"/>
  <c r="K153" i="8" s="1"/>
  <c r="K156" i="8" a="1"/>
  <c r="K156" i="8" s="1"/>
  <c r="E142" i="8" a="1"/>
  <c r="E142" i="8" s="1"/>
  <c r="E126" i="8" a="1"/>
  <c r="E126" i="8" s="1"/>
  <c r="E124" i="8" a="1"/>
  <c r="E124" i="8" s="1"/>
  <c r="E152" i="8" a="1"/>
  <c r="E152" i="8" s="1"/>
  <c r="E147" i="8" a="1"/>
  <c r="E147" i="8" s="1"/>
  <c r="K138" i="8" a="1"/>
  <c r="K138" i="8" s="1"/>
  <c r="K131" i="8" a="1"/>
  <c r="K131" i="8" s="1"/>
  <c r="K149" i="8" a="1"/>
  <c r="K149" i="8" s="1"/>
  <c r="E141" i="8" a="1"/>
  <c r="E141" i="8" s="1"/>
  <c r="E155" i="8" a="1"/>
  <c r="E155" i="8" s="1"/>
  <c r="BG132" i="8" a="1"/>
  <c r="BG132" i="8" s="1"/>
  <c r="BG124" i="8" a="1"/>
  <c r="BG124" i="8" s="1"/>
  <c r="BG151" i="8" a="1"/>
  <c r="BG151" i="8" s="1"/>
  <c r="BI112" i="8" a="1"/>
  <c r="BI112" i="8" s="1"/>
  <c r="BI148" i="8" a="1"/>
  <c r="BI148" i="8" s="1"/>
  <c r="BI151" i="8" a="1"/>
  <c r="BI151" i="8" s="1"/>
  <c r="BI156" i="8" a="1"/>
  <c r="BI156" i="8" s="1"/>
  <c r="BG125" i="8" a="1"/>
  <c r="BG125" i="8" s="1"/>
  <c r="BB156" i="8" a="1"/>
  <c r="BB156" i="8" s="1"/>
  <c r="BB128" i="8" a="1"/>
  <c r="BB128" i="8" s="1"/>
  <c r="BB147" i="8" a="1"/>
  <c r="BB147" i="8" s="1"/>
  <c r="BB134" i="8" a="1"/>
  <c r="BB134" i="8" s="1"/>
  <c r="BB112" i="8" a="1"/>
  <c r="BB112" i="8" s="1"/>
  <c r="BK130" i="8" a="1"/>
  <c r="BK130" i="8" s="1"/>
  <c r="BK115" i="8" a="1"/>
  <c r="BK115" i="8" s="1"/>
  <c r="BK118" i="8" a="1"/>
  <c r="BK118" i="8" s="1"/>
  <c r="K139" i="8" a="1"/>
  <c r="K139" i="8" s="1"/>
  <c r="K142" i="8" a="1"/>
  <c r="K142" i="8" s="1"/>
  <c r="K150" i="8" a="1"/>
  <c r="K150" i="8" s="1"/>
  <c r="K144" i="8" a="1"/>
  <c r="K144" i="8" s="1"/>
  <c r="E115" i="8" a="1"/>
  <c r="E115" i="8" s="1"/>
  <c r="E140" i="8" a="1"/>
  <c r="E140" i="8" s="1"/>
  <c r="E131" i="8" a="1"/>
  <c r="E131" i="8" s="1"/>
  <c r="E137" i="8" a="1"/>
  <c r="E137" i="8" s="1"/>
  <c r="E118" i="8" a="1"/>
  <c r="E118" i="8" s="1"/>
  <c r="K146" i="8" a="1"/>
  <c r="K146" i="8" s="1"/>
  <c r="BI125" i="8" a="1"/>
  <c r="BI125" i="8" s="1"/>
  <c r="E143" i="8" a="1"/>
  <c r="E143" i="8" s="1"/>
  <c r="E148" i="8" a="1"/>
  <c r="E148" i="8" s="1"/>
  <c r="BG113" i="8" a="1"/>
  <c r="BG113" i="8" s="1"/>
  <c r="BI128" i="8" a="1"/>
  <c r="BI128" i="8" s="1"/>
  <c r="BI139" i="8" a="1"/>
  <c r="BI139" i="8" s="1"/>
  <c r="BI149" i="8" a="1"/>
  <c r="BI149" i="8" s="1"/>
  <c r="BI118" i="8" a="1"/>
  <c r="BI118" i="8" s="1"/>
  <c r="BI138" i="8" a="1"/>
  <c r="BI138" i="8" s="1"/>
  <c r="BG148" i="8" a="1"/>
  <c r="BG148" i="8" s="1"/>
  <c r="M147" i="8" a="1"/>
  <c r="M147" i="8" s="1"/>
  <c r="M142" i="8" a="1"/>
  <c r="M142" i="8" s="1"/>
  <c r="BN124" i="8" a="1"/>
  <c r="BN124" i="8" s="1"/>
  <c r="BN119" i="8" a="1"/>
  <c r="BN119" i="8" s="1"/>
  <c r="BN146" i="8" a="1"/>
  <c r="BN146" i="8" s="1"/>
  <c r="BN149" i="8" a="1"/>
  <c r="BN149" i="8" s="1"/>
  <c r="BN134" i="8" a="1"/>
  <c r="BN134" i="8" s="1"/>
  <c r="BN117" i="8" a="1"/>
  <c r="BN117" i="8" s="1"/>
  <c r="BN113" i="8" a="1"/>
  <c r="BN113" i="8" s="1"/>
  <c r="BN140" i="8" a="1"/>
  <c r="BN140" i="8" s="1"/>
  <c r="BN135" i="8" a="1"/>
  <c r="BN135" i="8" s="1"/>
  <c r="BN127" i="8" a="1"/>
  <c r="BN127" i="8" s="1"/>
  <c r="BN121" i="8" a="1"/>
  <c r="BN121" i="8" s="1"/>
  <c r="BN122" i="8" a="1"/>
  <c r="BN122" i="8" s="1"/>
  <c r="BN116" i="8" a="1"/>
  <c r="BN116" i="8" s="1"/>
  <c r="BN155" i="8" a="1"/>
  <c r="BN155" i="8" s="1"/>
  <c r="BN139" i="8" a="1"/>
  <c r="BN139" i="8" s="1"/>
  <c r="BN115" i="8" a="1"/>
  <c r="BN115" i="8" s="1"/>
  <c r="BN141" i="8" a="1"/>
  <c r="BN141" i="8" s="1"/>
  <c r="BN112" i="8" a="1"/>
  <c r="BN112" i="8" s="1"/>
  <c r="BN132" i="8" a="1"/>
  <c r="BN132" i="8" s="1"/>
  <c r="BN142" i="8" a="1"/>
  <c r="BN142" i="8" s="1"/>
  <c r="BN133" i="8" a="1"/>
  <c r="BN133" i="8" s="1"/>
  <c r="BN153" i="8" a="1"/>
  <c r="BN153" i="8" s="1"/>
  <c r="BN114" i="8" a="1"/>
  <c r="BN114" i="8" s="1"/>
  <c r="BN137" i="8" a="1"/>
  <c r="BN137" i="8" s="1"/>
  <c r="BN148" i="8" a="1"/>
  <c r="BN148" i="8" s="1"/>
  <c r="BN123" i="8" a="1"/>
  <c r="BN123" i="8" s="1"/>
  <c r="BN151" i="8" a="1"/>
  <c r="BN151" i="8" s="1"/>
  <c r="BN110" i="8" a="1"/>
  <c r="BN110" i="8" s="1"/>
  <c r="BN150" i="8" a="1"/>
  <c r="BN150" i="8" s="1"/>
  <c r="BN147" i="8" a="1"/>
  <c r="BN147" i="8" s="1"/>
  <c r="BN130" i="8" a="1"/>
  <c r="BN130" i="8" s="1"/>
  <c r="BN145" i="8" a="1"/>
  <c r="BN145" i="8" s="1"/>
  <c r="BN144" i="8" a="1"/>
  <c r="BN144" i="8" s="1"/>
  <c r="BN109" i="8" a="1"/>
  <c r="BN109" i="8" s="1"/>
  <c r="BN125" i="8" a="1"/>
  <c r="BN125" i="8" s="1"/>
  <c r="BN152" i="8" a="1"/>
  <c r="BN152" i="8" s="1"/>
  <c r="BN129" i="8" a="1"/>
  <c r="BN129" i="8" s="1"/>
  <c r="BN131" i="8" a="1"/>
  <c r="BN131" i="8" s="1"/>
  <c r="BN128" i="8" a="1"/>
  <c r="BN128" i="8" s="1"/>
  <c r="BN154" i="8" a="1"/>
  <c r="BN154" i="8" s="1"/>
  <c r="BN126" i="8" a="1"/>
  <c r="BN126" i="8" s="1"/>
  <c r="BN111" i="8" a="1"/>
  <c r="BN111" i="8" s="1"/>
  <c r="BN138" i="8" a="1"/>
  <c r="BN138" i="8" s="1"/>
  <c r="BN136" i="8" a="1"/>
  <c r="BN136" i="8" s="1"/>
  <c r="BN156" i="8" a="1"/>
  <c r="BN156" i="8" s="1"/>
  <c r="BN143" i="8" a="1"/>
  <c r="BN143" i="8" s="1"/>
  <c r="BN118" i="8" a="1"/>
  <c r="BN118" i="8" s="1"/>
  <c r="BN120" i="8" a="1"/>
  <c r="BN120"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<sst xmlns="http://schemas.openxmlformats.org/spreadsheetml/2006/main" count="3739" uniqueCount="1396">
  <si>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</si>
  <si>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</si>
  <si>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</si>
  <si>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</si>
  <si>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</si>
  <si>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</si>
  <si>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</si>
  <si>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</si>
  <si>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</si>
  <si>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</si>
  <si>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</si>
  <si>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</si>
  <si>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</si>
  <si>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</si>
  <si>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</si>
  <si>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</si>
  <si>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</si>
  <si>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</si>
  <si>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</si>
  <si>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</si>
  <si>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</si>
  <si>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</si>
  <si>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</si>
  <si>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</si>
  <si>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</si>
  <si>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</si>
  <si>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</si>
  <si>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</si>
  <si>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</si>
  <si>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</si>
  <si>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</si>
  <si>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</si>
  <si>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</si>
  <si>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</si>
  <si>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</si>
  <si>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</si>
  <si>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</si>
  <si>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</si>
  <si>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</si>
  <si>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</si>
  <si>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</si>
  <si>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</si>
  <si>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</si>
  <si>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</si>
  <si>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</si>
  <si>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</si>
  <si>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</si>
  <si>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</si>
  <si>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</si>
  <si>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</si>
  <si>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</si>
  <si>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</si>
  <si>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</si>
  <si>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</si>
  <si>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</si>
  <si>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</si>
  <si>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</si>
  <si>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</si>
  <si>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</si>
  <si>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</si>
  <si>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</si>
  <si>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</si>
  <si>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</si>
  <si>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</si>
  <si>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</si>
  <si>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</si>
  <si>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</si>
  <si>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</si>
  <si>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</si>
  <si>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</si>
  <si>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</si>
  <si>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</si>
  <si>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</si>
  <si>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</si>
  <si>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</si>
  <si>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</si>
  <si>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</si>
  <si>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</si>
  <si>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</si>
  <si>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</si>
  <si>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</si>
  <si>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</si>
  <si>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</si>
  <si>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</si>
  <si>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</si>
  <si>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</si>
  <si>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</si>
  <si>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</si>
  <si>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</si>
  <si>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</si>
  <si>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</si>
  <si>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</si>
  <si>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</si>
  <si>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</si>
  <si>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</si>
  <si>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</si>
  <si>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</si>
  <si>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</si>
  <si>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</si>
  <si>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</si>
  <si>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</si>
  <si>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</si>
  <si>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</si>
  <si>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</si>
  <si>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</si>
  <si>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</si>
  <si>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</si>
  <si>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</si>
  <si>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</si>
  <si>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</si>
  <si>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</si>
  <si>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</si>
  <si>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</si>
  <si>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</si>
  <si>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</si>
  <si>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</si>
  <si>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</si>
  <si>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</si>
  <si>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</si>
  <si>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</si>
  <si>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</si>
  <si>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</si>
  <si>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</si>
  <si>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</si>
  <si>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</si>
  <si>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</si>
  <si>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</si>
  <si>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</si>
  <si>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</si>
  <si>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</si>
  <si>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</si>
  <si>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</si>
  <si>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</si>
  <si>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</si>
  <si>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</si>
  <si>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</si>
  <si>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</si>
  <si>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</si>
  <si>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</si>
  <si>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</si>
  <si>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</si>
  <si>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</si>
  <si>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</si>
  <si>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</si>
  <si>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</si>
  <si>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</si>
  <si>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</si>
  <si>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</si>
  <si>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</si>
  <si>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</si>
  <si>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</si>
  <si>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</si>
  <si>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</si>
  <si>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</si>
  <si>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</si>
  <si>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</si>
  <si>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</si>
  <si>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</si>
  <si>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</si>
  <si>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</si>
  <si>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</si>
  <si>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</si>
  <si>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</si>
  <si>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</si>
  <si>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</si>
  <si>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</si>
  <si>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</si>
  <si>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</si>
  <si>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</si>
  <si>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</si>
  <si>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</si>
  <si>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</si>
  <si>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</si>
  <si>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</si>
  <si>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</si>
  <si>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</si>
  <si>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</si>
  <si>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</si>
  <si>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</si>
  <si>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</si>
  <si>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</si>
  <si>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</si>
  <si>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</si>
  <si>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</si>
  <si>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</si>
  <si>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</si>
  <si>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</si>
  <si>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</si>
  <si>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</si>
  <si>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</si>
  <si>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</si>
  <si>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</si>
  <si>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</si>
  <si>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</si>
  <si>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</si>
  <si>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</si>
  <si>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</si>
  <si>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</si>
  <si>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</si>
  <si>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</si>
  <si>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</si>
  <si>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</si>
  <si>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</si>
  <si>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</si>
  <si>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</si>
  <si>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</si>
  <si>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</si>
  <si>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</si>
  <si>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</si>
  <si>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</si>
  <si>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</si>
  <si>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</si>
  <si>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</si>
  <si>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</si>
  <si>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</si>
  <si>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</si>
  <si>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</si>
  <si>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</si>
  <si>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</si>
  <si>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</si>
  <si>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</si>
  <si>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</si>
  <si>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</si>
  <si>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</si>
  <si>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</si>
  <si>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</si>
  <si>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</si>
  <si>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</si>
  <si>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</si>
  <si>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</si>
  <si>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</si>
  <si>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</si>
  <si>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</si>
  <si>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</si>
  <si>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</si>
  <si>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</si>
  <si>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</si>
  <si>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</si>
  <si>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</si>
  <si>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</si>
  <si>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</si>
  <si>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</si>
  <si>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</si>
  <si>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</si>
  <si>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</si>
  <si>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</si>
  <si>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</si>
  <si>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</si>
  <si>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</si>
  <si>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</si>
  <si>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</si>
  <si>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</si>
  <si>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</si>
  <si>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</si>
  <si>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</si>
  <si>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</si>
  <si>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</si>
  <si>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</si>
  <si>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</si>
  <si>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</si>
  <si>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</si>
  <si>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</si>
  <si>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</si>
  <si>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</si>
  <si>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</si>
  <si>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</si>
  <si>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</si>
  <si>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</si>
  <si>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</si>
  <si>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</si>
  <si>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</si>
  <si>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</si>
  <si>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</si>
  <si>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</si>
  <si>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</si>
  <si>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</si>
  <si>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</si>
  <si>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</si>
  <si>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</si>
  <si>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</si>
  <si>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</si>
  <si>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</si>
  <si>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</si>
  <si>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</si>
  <si>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</si>
  <si>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</si>
  <si>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</si>
  <si>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</si>
  <si>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</si>
  <si>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</si>
  <si>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</si>
  <si>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</si>
  <si>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</si>
  <si>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</si>
  <si>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</si>
  <si>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</si>
  <si>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</si>
  <si>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</si>
  <si>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</si>
  <si>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</si>
  <si>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</si>
  <si>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</si>
  <si>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</si>
  <si>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</si>
  <si>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</si>
  <si>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</si>
  <si>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</si>
  <si>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</si>
  <si>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</si>
  <si>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</si>
  <si>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</si>
  <si>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</si>
  <si>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</si>
  <si>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</si>
  <si>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</si>
  <si>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</si>
  <si>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</si>
  <si>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</si>
  <si>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</si>
  <si>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</si>
  <si>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</si>
  <si>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</si>
  <si>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</si>
  <si>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</si>
  <si>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</si>
  <si>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</si>
  <si>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</si>
  <si>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</si>
  <si>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</si>
  <si>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</si>
  <si>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</si>
  <si>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</si>
  <si>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</si>
  <si>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</si>
  <si>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</si>
  <si>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</si>
  <si>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</si>
  <si>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</si>
  <si>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</si>
  <si>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</si>
  <si>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</si>
  <si>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</si>
  <si>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</si>
  <si>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</si>
  <si>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</si>
  <si>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</si>
  <si>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</si>
  <si>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</si>
  <si>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</si>
  <si>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</si>
  <si>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</si>
  <si>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</si>
  <si>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</si>
  <si>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</si>
  <si>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</si>
  <si>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</si>
  <si>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</si>
  <si>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</si>
  <si>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</si>
  <si>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</si>
  <si>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</si>
  <si>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</si>
  <si>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</si>
  <si>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</si>
  <si>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</si>
  <si>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</si>
  <si>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</si>
  <si>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</si>
  <si>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</si>
  <si>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</si>
  <si>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</si>
  <si>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</si>
  <si>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</si>
  <si>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</si>
  <si>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</si>
  <si>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</si>
  <si>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</si>
  <si>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</si>
  <si>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</si>
  <si>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</si>
  <si>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</si>
  <si>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</si>
  <si>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</si>
  <si>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</si>
  <si>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</si>
  <si>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</si>
  <si>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</si>
  <si>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</si>
  <si>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</si>
  <si>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</si>
  <si>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</si>
  <si>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</si>
  <si>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</si>
  <si>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</si>
  <si>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</si>
  <si>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</si>
  <si>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</si>
  <si>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</si>
  <si>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</si>
  <si>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</si>
  <si>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</si>
  <si>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</si>
  <si>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</si>
  <si>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</si>
  <si>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</si>
  <si>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</si>
  <si>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</si>
  <si>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</si>
  <si>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</si>
  <si>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</si>
  <si>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</si>
  <si>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</si>
  <si>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</si>
  <si>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</si>
  <si>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</si>
  <si>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</si>
  <si>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</si>
  <si>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</si>
  <si>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</si>
  <si>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</si>
  <si>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</si>
  <si>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</si>
  <si>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</si>
  <si>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</si>
  <si>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</si>
  <si>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</si>
  <si>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</si>
  <si>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</si>
  <si>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</si>
  <si>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</si>
  <si>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</si>
  <si>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</si>
  <si>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</si>
  <si>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</si>
  <si>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</si>
  <si>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</si>
  <si>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</si>
  <si>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</si>
  <si>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</si>
  <si>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</si>
  <si>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</si>
  <si>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</si>
  <si>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</si>
  <si>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</si>
  <si>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</si>
  <si>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</si>
  <si>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</si>
  <si>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</si>
  <si>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</si>
  <si>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</si>
  <si>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</si>
  <si>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</si>
  <si>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</si>
  <si>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</si>
  <si>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</si>
  <si>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</si>
  <si>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</si>
  <si>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</si>
  <si>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</si>
  <si>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</si>
  <si>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</si>
  <si>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</si>
  <si>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</si>
  <si>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</si>
  <si>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</si>
  <si>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</si>
  <si>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</si>
  <si>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</si>
  <si>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</si>
  <si>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</si>
  <si>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</si>
  <si>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</si>
  <si>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</si>
  <si>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</si>
  <si>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</si>
  <si>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</si>
  <si>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</si>
  <si>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</si>
  <si>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</si>
  <si>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</si>
  <si>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</si>
  <si>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</si>
  <si>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</si>
  <si>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</si>
  <si>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</si>
  <si>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</si>
  <si>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</si>
  <si>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</si>
  <si>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</si>
  <si>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</si>
  <si>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</si>
  <si>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</si>
  <si>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</si>
  <si>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</si>
  <si>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</si>
  <si>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</si>
  <si>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</si>
  <si>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</si>
  <si>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</si>
  <si>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</si>
  <si>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</si>
  <si>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</si>
  <si>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</si>
  <si>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</si>
  <si>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</si>
  <si>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</si>
  <si>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</si>
  <si>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</si>
  <si>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</si>
  <si>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</si>
  <si>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</si>
  <si>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</si>
  <si>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</si>
  <si>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</si>
  <si>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</si>
  <si>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</si>
  <si>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</si>
  <si>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</si>
  <si>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</si>
  <si>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</si>
  <si>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</si>
  <si>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</si>
  <si>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</si>
  <si>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</si>
  <si>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</si>
  <si>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</si>
  <si>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</si>
  <si>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</si>
  <si>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</si>
  <si>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</si>
  <si>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</si>
  <si>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</si>
  <si>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</si>
  <si>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</si>
  <si>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</si>
  <si>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</si>
  <si>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</si>
  <si>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</si>
  <si>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</si>
  <si>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</si>
  <si>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</si>
  <si>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</si>
  <si>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</si>
  <si>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</si>
  <si>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</si>
  <si>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</si>
  <si>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</si>
  <si>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</si>
  <si>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</si>
  <si>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</si>
  <si>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</si>
  <si>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</si>
  <si>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</si>
  <si>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</si>
  <si>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</si>
  <si>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</si>
  <si>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</si>
  <si>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</si>
  <si>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</si>
  <si>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</si>
  <si>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</si>
  <si>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</si>
  <si>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</si>
  <si>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</si>
  <si>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</si>
  <si>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</si>
  <si>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</si>
  <si>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</si>
  <si>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</si>
  <si>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</si>
  <si>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</si>
  <si>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</si>
  <si>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</si>
  <si>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</si>
  <si>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</si>
  <si>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</si>
  <si>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</si>
  <si>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</si>
  <si>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</si>
  <si>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</si>
  <si>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</si>
  <si>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</si>
  <si>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</si>
  <si>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</si>
  <si>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</si>
  <si>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</si>
  <si>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</si>
  <si>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</si>
  <si>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</si>
  <si>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</si>
  <si>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</si>
  <si>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</si>
  <si>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</si>
  <si>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</si>
  <si>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</si>
  <si>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</si>
  <si>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</si>
  <si>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</si>
  <si>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</si>
  <si>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</si>
  <si>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</si>
  <si>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</si>
  <si>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</si>
  <si>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</si>
  <si>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</si>
  <si>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</si>
  <si>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</si>
  <si>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</si>
  <si>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</si>
  <si>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</si>
  <si>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</si>
  <si>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</si>
  <si>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</si>
  <si>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</si>
  <si>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</si>
  <si>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</si>
  <si>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</si>
  <si>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</si>
  <si>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</si>
  <si>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</si>
  <si>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</si>
  <si>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</si>
  <si>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</si>
  <si>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</si>
  <si>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</si>
  <si>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</si>
  <si>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</si>
  <si>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</si>
  <si>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</si>
  <si>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</si>
  <si>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</si>
  <si>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</si>
  <si>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</si>
  <si>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</si>
  <si>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</si>
  <si>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</si>
  <si>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</si>
  <si>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</si>
  <si>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</si>
  <si>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</si>
  <si>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</si>
  <si>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</si>
  <si>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</si>
  <si>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</si>
  <si>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</si>
  <si>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</si>
  <si>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</si>
  <si>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</si>
  <si>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</si>
  <si>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</si>
  <si>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</si>
  <si>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</si>
  <si>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</si>
  <si>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</si>
  <si>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</si>
  <si>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</si>
  <si>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</si>
  <si>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</si>
  <si>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</si>
  <si>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</si>
  <si>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</si>
  <si>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</si>
  <si>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</si>
  <si>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</si>
  <si>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</si>
  <si>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</si>
  <si>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</si>
  <si>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</si>
  <si>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</si>
  <si>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</si>
  <si>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</si>
  <si>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</si>
  <si>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</si>
  <si>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</si>
  <si>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</si>
  <si>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</si>
  <si>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</si>
  <si>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</si>
  <si>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</si>
  <si>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</si>
  <si>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</si>
  <si>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</si>
  <si>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</si>
  <si>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</si>
  <si>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</si>
  <si>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</si>
  <si>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</si>
  <si>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</si>
  <si>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</si>
  <si>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</si>
  <si>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</si>
  <si>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</si>
  <si>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</si>
  <si>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</si>
  <si>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</si>
  <si>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</si>
  <si>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</si>
  <si>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</si>
  <si>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</si>
  <si>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</si>
  <si>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</si>
  <si>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</si>
  <si>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</si>
  <si>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</si>
  <si>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</si>
  <si>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</si>
  <si>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</si>
  <si>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</si>
  <si>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</si>
  <si>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</si>
  <si>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</si>
  <si>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</si>
  <si>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</si>
  <si>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</si>
  <si>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</si>
  <si>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</si>
  <si>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</si>
  <si>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</si>
  <si>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</si>
  <si>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</si>
  <si>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</si>
  <si>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</si>
  <si>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</si>
  <si>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</si>
  <si>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</si>
  <si>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</si>
  <si>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</si>
  <si>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</si>
  <si>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</si>
  <si>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</si>
  <si>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</si>
  <si>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</si>
  <si>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</si>
  <si>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</si>
  <si>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</si>
  <si>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</si>
  <si>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</si>
  <si>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</si>
  <si>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</si>
  <si>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</si>
  <si>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</si>
  <si>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</si>
  <si>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</si>
  <si>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</si>
  <si>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</si>
  <si>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</si>
  <si>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</si>
  <si>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</si>
  <si>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</si>
  <si>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</si>
  <si>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</si>
  <si>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</si>
  <si>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</si>
  <si>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</si>
  <si>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</si>
  <si>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</si>
  <si>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</si>
  <si>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</si>
  <si>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</si>
  <si>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</si>
  <si>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</si>
  <si>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</si>
  <si>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</si>
  <si>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</si>
  <si>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</si>
  <si>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</si>
  <si>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</si>
  <si>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</si>
  <si>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</si>
  <si>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</si>
  <si>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</si>
  <si>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</si>
  <si>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</si>
  <si>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</si>
  <si>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</si>
  <si>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</si>
  <si>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</si>
  <si>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</si>
  <si>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</si>
  <si>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</si>
  <si>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</si>
  <si>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</si>
  <si>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</si>
  <si>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</si>
  <si>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</si>
  <si>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</si>
  <si>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</si>
  <si>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</si>
  <si>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</si>
  <si>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</si>
  <si>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</si>
  <si>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</si>
  <si>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</si>
  <si>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</si>
  <si>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</si>
  <si>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</si>
  <si>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</si>
  <si>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</si>
  <si>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</si>
  <si>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</si>
  <si>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</si>
  <si>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</si>
  <si>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</si>
  <si>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</si>
  <si>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</si>
  <si>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</si>
  <si>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</si>
  <si>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</si>
  <si>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</si>
  <si>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</si>
  <si>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</si>
  <si>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</si>
  <si>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</si>
  <si>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</si>
  <si>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</si>
  <si>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</si>
  <si>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</si>
  <si>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</si>
  <si>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</si>
  <si>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</si>
  <si>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</si>
  <si>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</si>
  <si>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</si>
  <si>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</si>
  <si>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</si>
  <si>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</si>
  <si>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</si>
  <si>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</si>
  <si>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</si>
  <si>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</si>
  <si>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</si>
  <si>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</si>
  <si>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</si>
  <si>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</si>
  <si>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</si>
  <si>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</si>
  <si>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</si>
  <si>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</si>
  <si>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</si>
  <si>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</si>
  <si>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</si>
  <si>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</si>
  <si>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</si>
  <si>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</si>
  <si>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</si>
  <si>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</si>
  <si>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</si>
  <si>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</si>
  <si>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</si>
  <si>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</si>
  <si>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</si>
  <si>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</si>
  <si>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</si>
  <si>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</si>
  <si>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</si>
  <si>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</si>
  <si>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</si>
  <si>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</si>
  <si>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</si>
  <si>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</si>
  <si>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</si>
  <si>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</si>
  <si>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</si>
  <si>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</si>
  <si>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</si>
  <si>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</si>
  <si>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</si>
  <si>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</si>
  <si>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</si>
  <si>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</si>
  <si>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</si>
  <si>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</si>
  <si>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</si>
  <si>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</si>
  <si>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</si>
  <si>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</si>
  <si>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</si>
  <si>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</si>
  <si>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</si>
  <si>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</si>
  <si>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</si>
  <si>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</si>
  <si>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</si>
  <si>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</si>
  <si>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</si>
  <si>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</si>
  <si>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</si>
  <si>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</si>
  <si>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</si>
  <si>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</si>
  <si>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</si>
  <si>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</si>
  <si>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</si>
  <si>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</si>
  <si>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</si>
  <si>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</si>
  <si>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</si>
  <si>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</si>
  <si>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</si>
  <si>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</si>
  <si>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</si>
  <si>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</si>
  <si>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</si>
  <si>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</si>
  <si>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</si>
  <si>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</si>
  <si>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</si>
  <si>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</si>
  <si>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</si>
  <si>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</si>
  <si>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</si>
  <si>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</si>
  <si>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</si>
  <si>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</si>
  <si>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</si>
  <si>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</si>
  <si>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</si>
  <si>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</si>
  <si>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</si>
  <si>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</si>
  <si>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</si>
  <si>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</si>
  <si>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</si>
  <si>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</si>
  <si>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</si>
  <si>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</si>
  <si>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</si>
  <si>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</si>
  <si>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</si>
  <si>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</si>
  <si>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</si>
  <si>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</si>
  <si>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</si>
  <si>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</si>
  <si>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</si>
  <si>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</si>
  <si>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</si>
  <si>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</si>
  <si>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</si>
  <si>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</si>
  <si>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</si>
  <si>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</si>
  <si>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</si>
  <si>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</si>
  <si>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</si>
  <si>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</si>
  <si>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</si>
  <si>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</si>
  <si>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</si>
  <si>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</si>
  <si>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</si>
  <si>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</si>
  <si>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</si>
  <si>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</si>
  <si>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</si>
  <si>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</si>
  <si>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</si>
  <si>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</si>
  <si>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</si>
  <si>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</si>
  <si>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</si>
  <si>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</si>
  <si>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</si>
  <si>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</si>
  <si>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</si>
  <si>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</si>
  <si>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</si>
  <si>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</si>
  <si>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</si>
  <si>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</si>
  <si>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</si>
  <si>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</si>
  <si>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</si>
  <si>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</si>
  <si>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</si>
  <si>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</si>
  <si>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</si>
  <si>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</si>
  <si>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</si>
  <si>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</si>
  <si>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</si>
  <si>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</si>
  <si>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</si>
  <si>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</si>
  <si>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</si>
  <si>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</si>
  <si>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</si>
  <si>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</si>
  <si>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</si>
  <si>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</si>
  <si>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</si>
  <si>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</si>
  <si>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</si>
  <si>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</si>
  <si>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</si>
  <si>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</si>
  <si>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</si>
  <si>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</si>
  <si>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</si>
  <si>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</si>
  <si>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</si>
  <si>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</si>
  <si>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</si>
  <si>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</si>
  <si>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</si>
  <si>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</si>
  <si>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</si>
  <si>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</si>
  <si>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</si>
  <si>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</si>
  <si>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</si>
  <si>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</si>
  <si>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</si>
  <si>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</si>
  <si>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</si>
  <si>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</si>
  <si>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</si>
  <si>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</si>
  <si>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</si>
  <si>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</si>
  <si>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</si>
  <si>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</si>
  <si>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</si>
  <si>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</si>
  <si>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</si>
  <si>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</si>
  <si>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</si>
  <si>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</si>
  <si>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</si>
  <si>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</si>
  <si>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</si>
  <si>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</si>
  <si>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</si>
  <si>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</si>
  <si>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</si>
  <si>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</si>
  <si>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</si>
  <si>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</si>
  <si>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</si>
  <si>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</si>
  <si>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</si>
  <si>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</si>
  <si>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</si>
  <si>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</si>
  <si>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</si>
  <si>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</si>
  <si>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</si>
  <si>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</si>
  <si>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</si>
  <si>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</si>
  <si>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</si>
  <si>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</si>
  <si>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</si>
  <si>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</si>
  <si>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</si>
  <si>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</si>
  <si>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</si>
  <si>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</si>
  <si>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</si>
  <si>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</si>
  <si>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</si>
  <si>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</si>
  <si>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</si>
  <si>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</si>
  <si>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</si>
  <si>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</si>
  <si>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</si>
  <si>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</si>
  <si>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</si>
  <si>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</si>
  <si>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</si>
  <si>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</si>
  <si>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</si>
  <si>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</si>
  <si>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</si>
  <si>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</si>
  <si>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</si>
  <si>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</si>
  <si>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</si>
  <si>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</si>
  <si>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</si>
  <si>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</si>
  <si>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</si>
  <si>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</si>
  <si>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</si>
  <si>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</si>
  <si>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</si>
  <si>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</si>
  <si>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</si>
  <si>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</si>
  <si>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</si>
  <si>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</si>
  <si>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</si>
  <si>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</si>
  <si>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</si>
  <si>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</si>
  <si>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</si>
  <si>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</si>
  <si>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</si>
  <si>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</si>
  <si>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</si>
  <si>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</si>
  <si>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</si>
  <si>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</si>
  <si>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</si>
  <si>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</si>
  <si>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</si>
  <si>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</si>
  <si>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</si>
  <si>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</si>
  <si>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</si>
  <si>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</si>
  <si>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</si>
  <si>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</si>
  <si>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</si>
  <si>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</si>
  <si>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</si>
  <si>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</si>
  <si>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</si>
  <si>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</si>
  <si>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</si>
  <si>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</si>
  <si>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</si>
  <si>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</si>
  <si>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</si>
  <si>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</si>
  <si>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</si>
  <si>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</si>
  <si>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</si>
  <si>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</si>
  <si>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</si>
  <si>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</si>
  <si>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</si>
  <si>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</si>
  <si>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</si>
  <si>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</si>
  <si>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</si>
  <si>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</si>
  <si>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</si>
  <si>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</si>
  <si>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</si>
  <si>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</si>
  <si>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</si>
  <si>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</si>
  <si>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</si>
  <si>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</si>
  <si>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</si>
  <si>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</si>
  <si>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</si>
  <si>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</si>
  <si>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</si>
  <si>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</si>
  <si>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</si>
  <si>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</si>
  <si>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</si>
  <si>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</si>
  <si>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</si>
  <si>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</si>
  <si>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</si>
  <si>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</si>
  <si>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</si>
  <si>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</si>
  <si>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</si>
  <si>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</si>
  <si>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</si>
  <si>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</si>
  <si>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</si>
  <si>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</si>
  <si>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</si>
  <si>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</si>
  <si>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</si>
  <si>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</si>
  <si>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</si>
  <si>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</si>
  <si>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</si>
  <si>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</si>
  <si>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</si>
  <si>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</si>
  <si>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</si>
  <si>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</si>
  <si>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</si>
  <si>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</si>
  <si>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</si>
  <si>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</si>
  <si>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</si>
  <si>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</si>
  <si>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</si>
  <si>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</si>
  <si>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</si>
  <si>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</si>
  <si>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</si>
  <si>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</si>
  <si>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</si>
  <si>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</si>
  <si>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</si>
  <si>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</si>
  <si>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</si>
  <si>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</si>
  <si>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</si>
  <si>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</si>
  <si>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</si>
  <si>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</si>
  <si>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</si>
  <si>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</si>
  <si>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</si>
  <si>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</si>
  <si>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</si>
  <si>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</si>
  <si>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</si>
  <si>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</si>
  <si>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</si>
  <si>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</si>
  <si>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</si>
  <si>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</si>
  <si>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</si>
  <si>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</si>
  <si>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</si>
  <si>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</si>
  <si>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</si>
  <si>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</si>
  <si>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</si>
  <si>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</si>
  <si>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</si>
  <si>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</si>
  <si>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</si>
  <si>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</si>
  <si>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</si>
  <si>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</si>
  <si>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</si>
  <si>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</si>
  <si>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</si>
  <si>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</si>
  <si>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</si>
  <si>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</si>
  <si>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</si>
  <si>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</si>
  <si>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</si>
  <si>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</si>
  <si>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</si>
  <si>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</si>
  <si>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</si>
  <si>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</si>
  <si>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</si>
  <si>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</si>
  <si>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</si>
  <si>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</si>
  <si>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</si>
  <si>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</si>
  <si>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</si>
  <si>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</si>
  <si>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</si>
  <si>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</si>
  <si>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</si>
  <si>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</si>
  <si>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</si>
  <si>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</si>
  <si>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</si>
  <si>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</si>
  <si>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</si>
  <si>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</si>
  <si>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</si>
  <si>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</si>
  <si>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</si>
  <si>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</si>
  <si>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</si>
  <si>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</si>
  <si>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</si>
  <si>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</si>
  <si>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</si>
  <si>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</si>
  <si>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</si>
  <si>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</si>
  <si>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</si>
  <si>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</si>
  <si>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</si>
  <si>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</si>
  <si>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</si>
  <si>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</si>
  <si>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</si>
  <si>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</si>
  <si>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</si>
  <si>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</si>
  <si>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</si>
  <si>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</si>
  <si>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</si>
  <si>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</si>
  <si>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</si>
  <si>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</si>
  <si>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</si>
  <si>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</si>
  <si>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</si>
  <si>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</si>
  <si>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</si>
  <si>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</si>
  <si>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</si>
  <si>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</si>
  <si>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</si>
  <si>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</si>
  <si>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</si>
  <si>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</si>
  <si>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</si>
  <si>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</si>
  <si>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</si>
  <si>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</si>
  <si>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</si>
  <si>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</si>
  <si>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</si>
  <si>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</si>
  <si>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</si>
  <si>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</si>
  <si>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</si>
  <si>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</si>
  <si>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</si>
  <si>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</si>
  <si>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</si>
  <si>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</si>
  <si>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</si>
  <si>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</si>
  <si>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</si>
  <si>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</si>
  <si>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</si>
  <si>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</si>
  <si>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</si>
  <si>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</si>
  <si>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</si>
  <si>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</si>
  <si>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</si>
  <si>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</si>
  <si>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</si>
  <si>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</si>
  <si>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</si>
  <si>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</si>
  <si>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</si>
  <si>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</si>
  <si>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</si>
  <si>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</si>
  <si>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</si>
  <si>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</si>
  <si>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</si>
  <si>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</si>
  <si>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</si>
  <si>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</si>
  <si>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</si>
  <si>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</si>
  <si>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</si>
  <si>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</si>
  <si>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</si>
  <si>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</si>
  <si>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</si>
  <si>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</si>
  <si>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</si>
  <si>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</si>
  <si>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</si>
  <si>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</si>
  <si>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</si>
  <si>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</si>
  <si>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</si>
  <si>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</si>
  <si>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</si>
  <si>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</si>
  <si>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</si>
  <si>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</si>
  <si>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</si>
  <si>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</si>
  <si>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</si>
  <si>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</si>
  <si>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</si>
  <si>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</si>
  <si>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</si>
  <si>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</si>
  <si>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</si>
  <si>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</si>
  <si>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</si>
  <si>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</si>
  <si>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</si>
  <si>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</si>
  <si>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</si>
  <si>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</si>
  <si>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</si>
  <si>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</si>
  <si>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</si>
  <si>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</si>
  <si>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</si>
  <si>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</si>
  <si>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</si>
  <si>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</si>
  <si>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</si>
  <si>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</si>
  <si>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</si>
  <si>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Project Activity</t>
  </si>
  <si>
    <t>approach stated and applied consistently</t>
  </si>
  <si>
    <t>Number of trainings and Employment generated through project</t>
  </si>
  <si>
    <t>Training</t>
  </si>
  <si>
    <t>8.Decent work and economic growth</t>
  </si>
  <si>
    <t>This indicatior provided quality trainings to the employees.</t>
  </si>
  <si>
    <t>The use of digital SDG Impact Tool shall be mandatory starting from 01/09/2025, by all listed and certified projects, PoAs, and their VPAs submitted for design review, performance review, or renewal of crediting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</si>
</sst>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3">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b/>
      <sz val="9"/>
      <color rgb="FF515151"/>
      <name val="Verdana"/>
      <family val="2"/>
    </font>
    <font>
      <b/>
      <sz val="10"/>
      <color theme="1"/>
      <name val="Verdana"/>
      <family val="2"/>
    </font>
    <font>
      <sz val="11"/>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9" fontId="82" fillId="0" borderId="0" applyFont="0" applyFill="0" applyBorder="0" applyAlignment="0" applyProtection="0"/>
  </cellStyleXfs>
  <cellXfs count="350">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4" fontId="56" fillId="2" borderId="0" xfId="0" applyNumberFormat="1" applyFont="1" applyFill="1"/>
    <xf numFmtId="10" fontId="59" fillId="0" borderId="1" xfId="0" applyNumberFormat="1" applyFont="1" applyBorder="1" applyAlignment="1">
      <alignment horizontal="center"/>
    </xf>
    <xf numFmtId="0" fontId="79" fillId="15" borderId="25" xfId="0" applyFont="1" applyFill="1" applyBorder="1"/>
    <xf numFmtId="0" fontId="80" fillId="0" borderId="1" xfId="0" applyFont="1" applyBorder="1" applyAlignment="1">
      <alignment horizontal="center"/>
    </xf>
    <xf numFmtId="0" fontId="80" fillId="2" borderId="0" xfId="0" applyFont="1" applyFill="1"/>
    <xf numFmtId="0" fontId="80" fillId="0" borderId="0" xfId="0" applyFont="1"/>
    <xf numFmtId="0" fontId="81" fillId="0" borderId="0" xfId="0" applyFont="1"/>
    <xf numFmtId="0" fontId="79" fillId="2" borderId="0" xfId="0" applyFont="1" applyFill="1"/>
    <xf numFmtId="0" fontId="79" fillId="0" borderId="0" xfId="0" applyFont="1"/>
    <xf numFmtId="2" fontId="80" fillId="0" borderId="1" xfId="0" applyNumberFormat="1" applyFont="1" applyBorder="1" applyAlignment="1">
      <alignment horizontal="center"/>
    </xf>
    <xf numFmtId="0" fontId="59" fillId="0" borderId="1" xfId="4" applyNumberFormat="1" applyFont="1" applyBorder="1" applyAlignment="1">
      <alignment horizontal="center"/>
    </xf>
    <xf numFmtId="3" fontId="59" fillId="0" borderId="1" xfId="0" applyNumberFormat="1" applyFont="1" applyBorder="1" applyAlignment="1">
      <alignment horizontal="center"/>
    </xf>
    <xf numFmtId="164"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59" fillId="2" borderId="1" xfId="0" applyFont="1" applyFill="1" applyBorder="1" applyAlignment="1">
      <alignment horizontal="center"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xf numFmtId="0" fontId="54" fillId="2" borderId="3" xfId="0" applyFont="1" applyFill="1" applyBorder="1" applyAlignment="1">
      <alignment horizontal="center" wrapText="1"/>
    </xf>
    <xf numFmtId="0" fontId="54" fillId="2" borderId="9" xfId="0" applyFont="1" applyFill="1" applyBorder="1" applyAlignment="1">
      <alignment horizontal="center" wrapText="1"/>
    </xf>
    <xf numFmtId="0" fontId="54" fillId="2" borderId="14" xfId="0" applyFont="1" applyFill="1" applyBorder="1" applyAlignment="1">
      <alignment horizontal="center" wrapText="1"/>
    </xf>
  </cellXfs>
  <cellStyles count="5">
    <cellStyle name="Hyperlink" xfId="2" builtinId="8"/>
    <cellStyle name="Normal" xfId="0" builtinId="0"/>
    <cellStyle name="Normal 2" xfId="1" xr:uid="{9EB15B56-D3F6-4B50-8DFC-F5C155315011}"/>
    <cellStyle name="Percent" xfId="4" builtinId="5"/>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hegoldstandard1-my.sharepoint.com/Users/anshikagupta/Desktop/430_V1.1_IQ_SDG-Impact-tool%20(1).xlsx" TargetMode="External"/><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5" zoomScale="70" zoomScaleNormal="70" workbookViewId="0"/>
  </sheetViews>
  <sheetFormatPr defaultColWidth="10.453125" defaultRowHeight="15"/>
  <cols>
    <col min="1" max="1" width="1.54296875" style="161" customWidth="1"/>
    <col min="2" max="2" width="14.453125" style="216" customWidth="1"/>
    <col min="3" max="3" width="75.453125" style="161" customWidth="1"/>
    <col min="4" max="4" width="1.453125" style="161" customWidth="1"/>
    <col min="5" max="6" width="1.54296875" style="161" customWidth="1"/>
    <col min="7" max="7" width="59" style="161" customWidth="1"/>
    <col min="8" max="8" width="30.453125" style="161" customWidth="1"/>
    <col min="9" max="10" width="10.453125" style="161"/>
    <col min="11" max="11" width="29.26953125" style="161" customWidth="1"/>
    <col min="12" max="16384" width="10.453125" style="161"/>
  </cols>
  <sheetData>
    <row r="1" spans="1:8" ht="135" customHeight="1"/>
    <row r="2" spans="1:8" ht="20.149999999999999" customHeight="1">
      <c r="A2" s="160"/>
      <c r="B2" s="243" t="s">
        <v>1379</v>
      </c>
      <c r="C2" s="244"/>
      <c r="D2" s="160"/>
      <c r="E2" s="160"/>
      <c r="F2" s="160"/>
    </row>
    <row r="3" spans="1:8" ht="20.149999999999999" customHeight="1">
      <c r="A3" s="160"/>
      <c r="B3" s="243" t="s">
        <v>1388</v>
      </c>
      <c r="C3" s="244"/>
      <c r="D3" s="160"/>
      <c r="E3" s="160"/>
      <c r="F3" s="160"/>
    </row>
    <row r="4" spans="1:8" ht="56.15" customHeight="1">
      <c r="A4" s="160"/>
      <c r="B4" s="245" t="s">
        <v>0</v>
      </c>
      <c r="C4" s="245"/>
      <c r="D4" s="245"/>
      <c r="E4" s="245"/>
      <c r="F4" s="245"/>
      <c r="G4" s="245"/>
      <c r="H4" s="245"/>
    </row>
    <row r="5" spans="1:8">
      <c r="A5" s="160"/>
      <c r="B5" s="217" t="s">
        <v>1</v>
      </c>
      <c r="C5" s="223" t="s">
        <v>2</v>
      </c>
      <c r="D5" s="160"/>
      <c r="E5" s="160"/>
      <c r="F5" s="160"/>
    </row>
    <row r="6" spans="1:8">
      <c r="A6" s="160"/>
      <c r="B6" s="218"/>
      <c r="C6" s="224"/>
      <c r="D6" s="160"/>
      <c r="E6" s="160"/>
      <c r="F6" s="160"/>
    </row>
    <row r="7" spans="1:8" ht="26.25" customHeight="1">
      <c r="A7" s="160"/>
      <c r="B7" s="217" t="s">
        <v>3</v>
      </c>
      <c r="C7" s="225" t="s">
        <v>4</v>
      </c>
      <c r="D7" s="160"/>
      <c r="E7" s="160"/>
      <c r="F7" s="160"/>
    </row>
    <row r="8" spans="1:8">
      <c r="B8" s="219"/>
      <c r="C8" s="167"/>
    </row>
    <row r="9" spans="1:8" ht="126" customHeight="1">
      <c r="B9" s="217" t="s">
        <v>5</v>
      </c>
      <c r="C9" s="226" t="s">
        <v>1348</v>
      </c>
    </row>
    <row r="10" spans="1:8" ht="20.25" customHeight="1">
      <c r="B10" s="219"/>
      <c r="C10" s="167"/>
    </row>
    <row r="11" spans="1:8" ht="141.75" customHeight="1">
      <c r="B11" s="217" t="s">
        <v>6</v>
      </c>
      <c r="C11" s="227" t="s">
        <v>1349</v>
      </c>
    </row>
    <row r="12" spans="1:8" ht="20.25" customHeight="1">
      <c r="B12" s="219"/>
      <c r="C12" s="167"/>
    </row>
    <row r="13" spans="1:8" ht="232.5" customHeight="1">
      <c r="B13" s="217" t="s">
        <v>7</v>
      </c>
      <c r="C13" s="226" t="s">
        <v>1350</v>
      </c>
    </row>
    <row r="14" spans="1:8" ht="23.25" customHeight="1">
      <c r="B14" s="220"/>
      <c r="C14" s="228"/>
    </row>
    <row r="15" spans="1:8" ht="169.5" customHeight="1">
      <c r="B15" s="217" t="s">
        <v>8</v>
      </c>
      <c r="C15" s="226" t="s">
        <v>1351</v>
      </c>
    </row>
    <row r="16" spans="1:8">
      <c r="B16" s="219"/>
      <c r="G16" s="221"/>
    </row>
    <row r="17" spans="2:7">
      <c r="B17" s="219"/>
    </row>
    <row r="18" spans="2:7">
      <c r="B18" s="219"/>
      <c r="G18" s="222"/>
    </row>
    <row r="19" spans="2:7">
      <c r="B19" s="219"/>
    </row>
    <row r="20" spans="2:7" ht="17.149999999999999" customHeight="1">
      <c r="B20" s="246" t="s">
        <v>1380</v>
      </c>
      <c r="C20" s="246"/>
      <c r="G20" s="222"/>
    </row>
    <row r="21" spans="2:7" ht="13.5">
      <c r="B21" s="226" t="s">
        <v>1381</v>
      </c>
      <c r="C21" s="226" t="s">
        <v>1382</v>
      </c>
    </row>
    <row r="22" spans="2:7" ht="13.5">
      <c r="B22" s="226" t="s">
        <v>1383</v>
      </c>
      <c r="C22" s="226" t="s">
        <v>1384</v>
      </c>
      <c r="G22" s="222"/>
    </row>
    <row r="23" spans="2:7" ht="13.5">
      <c r="B23" s="226" t="s">
        <v>1386</v>
      </c>
      <c r="C23" s="226" t="s">
        <v>1385</v>
      </c>
    </row>
    <row r="24" spans="2:7" ht="13.5">
      <c r="B24" s="226" t="s">
        <v>1387</v>
      </c>
      <c r="C24" s="226" t="s">
        <v>1385</v>
      </c>
      <c r="G24" s="222"/>
    </row>
    <row r="26" spans="2:7">
      <c r="G26" s="222"/>
    </row>
    <row r="29" spans="2:7">
      <c r="G29" s="222"/>
    </row>
    <row r="31" spans="2:7">
      <c r="G31" s="222"/>
    </row>
    <row r="32" spans="2:7">
      <c r="G32" s="222"/>
    </row>
    <row r="34" spans="7:7">
      <c r="G34" s="222"/>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6" activePane="bottomRight" state="frozen"/>
      <selection pane="topRight" activeCell="C1" sqref="C1"/>
      <selection pane="bottomLeft" activeCell="A3" sqref="A3"/>
      <selection pane="bottomRight" activeCell="C5" sqref="C5"/>
    </sheetView>
  </sheetViews>
  <sheetFormatPr defaultColWidth="9.26953125" defaultRowHeight="14"/>
  <cols>
    <col min="1" max="1" width="29.453125" style="8" customWidth="1"/>
    <col min="2" max="2" width="32.26953125" style="8" customWidth="1"/>
    <col min="3" max="3" width="25.54296875" style="8" customWidth="1"/>
    <col min="4" max="4" width="27.4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26953125" style="14"/>
    <col min="56" max="16384" width="9.26953125" style="8"/>
  </cols>
  <sheetData>
    <row r="1" spans="1:5" s="14" customFormat="1" ht="12.75" customHeight="1">
      <c r="A1" s="299" t="s">
        <v>9</v>
      </c>
      <c r="B1" s="59"/>
      <c r="C1" s="148"/>
      <c r="D1" s="148"/>
      <c r="E1" s="149"/>
    </row>
    <row r="2" spans="1:5" s="14" customFormat="1" ht="16.5">
      <c r="A2" s="299"/>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2">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6" t="s">
        <v>5</v>
      </c>
      <c r="B20" s="11" t="s">
        <v>38</v>
      </c>
      <c r="C20" s="88" t="s">
        <v>39</v>
      </c>
      <c r="E20" s="94" t="s">
        <v>40</v>
      </c>
      <c r="O20" s="57"/>
    </row>
    <row r="21" spans="1:41 16384:16384" s="14" customFormat="1">
      <c r="A21" s="336"/>
      <c r="B21" s="17"/>
    </row>
    <row r="22" spans="1:41 16384:16384">
      <c r="A22" s="336"/>
      <c r="C22" s="330" t="s">
        <v>1330</v>
      </c>
      <c r="D22" s="331"/>
      <c r="E22" s="332"/>
      <c r="G22" s="324" t="s">
        <v>42</v>
      </c>
      <c r="H22" s="325"/>
      <c r="I22" s="326"/>
      <c r="K22" s="324" t="s">
        <v>42</v>
      </c>
      <c r="L22" s="325"/>
      <c r="M22" s="326"/>
      <c r="O22" s="324" t="s">
        <v>42</v>
      </c>
      <c r="P22" s="325"/>
      <c r="Q22" s="326"/>
      <c r="S22" s="324" t="s">
        <v>42</v>
      </c>
      <c r="T22" s="325"/>
      <c r="U22" s="326"/>
      <c r="W22" s="324" t="s">
        <v>42</v>
      </c>
      <c r="X22" s="325"/>
      <c r="Y22" s="326"/>
      <c r="AA22" s="324" t="s">
        <v>42</v>
      </c>
      <c r="AB22" s="325"/>
      <c r="AC22" s="326"/>
      <c r="AE22" s="324" t="s">
        <v>42</v>
      </c>
      <c r="AF22" s="325"/>
      <c r="AG22" s="326"/>
      <c r="AI22" s="324" t="s">
        <v>42</v>
      </c>
      <c r="AJ22" s="325"/>
      <c r="AK22" s="326"/>
      <c r="AM22" s="324" t="s">
        <v>42</v>
      </c>
      <c r="AN22" s="325"/>
      <c r="AO22" s="326"/>
    </row>
    <row r="23" spans="1:41 16384:16384">
      <c r="A23" s="336"/>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336"/>
      <c r="B24" s="150" t="str">
        <f>IF(C20="Start with SDG","Select SDG &gt;&gt;","")</f>
        <v>Select SDG &gt;&gt;</v>
      </c>
      <c r="C24" s="306" t="s">
        <v>129</v>
      </c>
      <c r="D24" s="307"/>
      <c r="E24" s="308"/>
      <c r="F24" s="101" t="str">
        <f>IF($B$24="Select SDG &gt;&gt;","&gt;&gt;","")</f>
        <v>&gt;&gt;</v>
      </c>
      <c r="G24" s="306" t="s">
        <v>43</v>
      </c>
      <c r="H24" s="307"/>
      <c r="I24" s="308"/>
      <c r="J24" s="101" t="str">
        <f>IF($B$24="Select SDG &gt;&gt;","&gt;&gt;","")</f>
        <v>&gt;&gt;</v>
      </c>
      <c r="K24" s="306" t="s">
        <v>122</v>
      </c>
      <c r="L24" s="307"/>
      <c r="M24" s="308"/>
      <c r="N24" s="101" t="str">
        <f>IF($B$24="Select SDG &gt;&gt;","&gt;&gt;","")</f>
        <v>&gt;&gt;</v>
      </c>
      <c r="O24" s="306" t="s">
        <v>128</v>
      </c>
      <c r="P24" s="307"/>
      <c r="Q24" s="308"/>
      <c r="R24" s="101" t="str">
        <f>IF($B$24="Select SDG &gt;&gt;","&gt;&gt;","")</f>
        <v>&gt;&gt;</v>
      </c>
      <c r="S24" s="306"/>
      <c r="T24" s="307"/>
      <c r="U24" s="308"/>
      <c r="V24" s="101" t="str">
        <f>IF($B$24="Select SDG &gt;&gt;","&gt;&gt;","")</f>
        <v>&gt;&gt;</v>
      </c>
      <c r="W24" s="306"/>
      <c r="X24" s="307"/>
      <c r="Y24" s="308"/>
      <c r="Z24" s="101" t="str">
        <f>IF($B$24="Select SDG &gt;&gt;","&gt;&gt;","")</f>
        <v>&gt;&gt;</v>
      </c>
      <c r="AA24" s="306"/>
      <c r="AB24" s="307"/>
      <c r="AC24" s="308"/>
      <c r="AD24" s="101" t="str">
        <f>IF($B$24="Select SDG &gt;&gt;","&gt;&gt;","")</f>
        <v>&gt;&gt;</v>
      </c>
      <c r="AE24" s="306"/>
      <c r="AF24" s="307"/>
      <c r="AG24" s="308"/>
      <c r="AH24" s="101" t="str">
        <f>IF($B$24="Select SDG &gt;&gt;","&gt;&gt;","")</f>
        <v>&gt;&gt;</v>
      </c>
      <c r="AI24" s="306"/>
      <c r="AJ24" s="307"/>
      <c r="AK24" s="308"/>
      <c r="AL24" s="101" t="str">
        <f>IF($B$24="Select SDG &gt;&gt;","&gt;&gt;","")</f>
        <v>&gt;&gt;</v>
      </c>
      <c r="AM24" s="306"/>
      <c r="AN24" s="307"/>
      <c r="AO24" s="30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41"/>
      <c r="D26" s="342"/>
      <c r="E26" s="343"/>
      <c r="F26" s="101" t="str">
        <f>IF($B$26="Select Monitoring indicator &gt;&gt;", "&gt;&gt;","")</f>
        <v/>
      </c>
      <c r="G26" s="309"/>
      <c r="H26" s="310"/>
      <c r="I26" s="311"/>
      <c r="J26" s="101" t="str">
        <f>IF($B$26="Select Monitoring indicator &gt;&gt;","&gt;&gt;","")</f>
        <v/>
      </c>
      <c r="K26" s="309"/>
      <c r="L26" s="310"/>
      <c r="M26" s="311"/>
      <c r="N26" s="101" t="str">
        <f>IF($B$26="Select Monitoring indicator &gt;&gt;","&gt;&gt;","")</f>
        <v/>
      </c>
      <c r="O26" s="309"/>
      <c r="P26" s="310"/>
      <c r="Q26" s="311"/>
      <c r="R26" s="101" t="str">
        <f>IF($B$26="Select Monitoring indicator &gt;&gt;","&gt;&gt;","")</f>
        <v/>
      </c>
      <c r="S26" s="309"/>
      <c r="T26" s="310"/>
      <c r="U26" s="311"/>
      <c r="V26" s="101" t="str">
        <f>IF($B$26="Select Monitoring indicator &gt;&gt;","&gt;&gt;","")</f>
        <v/>
      </c>
      <c r="W26" s="309"/>
      <c r="X26" s="310"/>
      <c r="Y26" s="311"/>
      <c r="Z26" s="101" t="str">
        <f>IF($B$26="Select Monitoring indicator &gt;&gt;","&gt;&gt;","")</f>
        <v/>
      </c>
      <c r="AA26" s="309"/>
      <c r="AB26" s="310"/>
      <c r="AC26" s="311"/>
      <c r="AD26" s="101" t="str">
        <f>IF($B$26="Select Monitoring indicator &gt;&gt;","&gt;&gt;","")</f>
        <v/>
      </c>
      <c r="AE26" s="309"/>
      <c r="AF26" s="310"/>
      <c r="AG26" s="311"/>
      <c r="AH26" s="101" t="str">
        <f>IF($B$26="Select Monitoring indicator &gt;&gt;","&gt;&gt;","")</f>
        <v/>
      </c>
      <c r="AI26" s="309"/>
      <c r="AJ26" s="310"/>
      <c r="AK26" s="311"/>
      <c r="AL26" s="101" t="str">
        <f>IF($B$26="Select Monitoring indicator &gt;&gt;","&gt;&gt;","")</f>
        <v/>
      </c>
      <c r="AM26" s="309"/>
      <c r="AN26" s="310"/>
      <c r="AO26" s="311"/>
    </row>
    <row r="27" spans="1:41 16384:16384" ht="12.75" customHeight="1">
      <c r="B27" s="151" t="str">
        <f>IF(C24&lt;&gt;"","Select Monitoring indicator &gt;&gt;","")</f>
        <v>Select Monitoring indicator &gt;&gt;</v>
      </c>
      <c r="C27" s="312" t="s">
        <v>218</v>
      </c>
      <c r="D27" s="313"/>
      <c r="E27" s="314"/>
      <c r="F27" s="101" t="str">
        <f>IF($B$27="Select Monitoring indicator &gt;&gt;","&gt;&gt;","")</f>
        <v>&gt;&gt;</v>
      </c>
      <c r="G27" s="306" t="s">
        <v>1340</v>
      </c>
      <c r="H27" s="307"/>
      <c r="I27" s="308"/>
      <c r="J27" s="101" t="str">
        <f>IF($B$27="Select Monitoring indicator &gt;&gt;","&gt;&gt;","")</f>
        <v>&gt;&gt;</v>
      </c>
      <c r="K27" s="306" t="s">
        <v>1056</v>
      </c>
      <c r="L27" s="307"/>
      <c r="M27" s="308"/>
      <c r="N27" s="101" t="str">
        <f>IF($B$27="Select Monitoring indicator &gt;&gt;","&gt;&gt;","")</f>
        <v>&gt;&gt;</v>
      </c>
      <c r="O27" s="306" t="s">
        <v>1176</v>
      </c>
      <c r="P27" s="307"/>
      <c r="Q27" s="308"/>
      <c r="R27" s="101" t="str">
        <f>IF($B$27="Select Monitoring indicator &gt;&gt;","&gt;&gt;","")</f>
        <v>&gt;&gt;</v>
      </c>
      <c r="S27" s="306"/>
      <c r="T27" s="307"/>
      <c r="U27" s="308"/>
      <c r="V27" s="101" t="str">
        <f>IF($B$27="Select Monitoring indicator &gt;&gt;","&gt;&gt;","")</f>
        <v>&gt;&gt;</v>
      </c>
      <c r="W27" s="306"/>
      <c r="X27" s="307"/>
      <c r="Y27" s="308"/>
      <c r="Z27" s="101" t="str">
        <f>IF($B$27="Select Monitoring indicator &gt;&gt;","&gt;&gt;","")</f>
        <v>&gt;&gt;</v>
      </c>
      <c r="AA27" s="306"/>
      <c r="AB27" s="307"/>
      <c r="AC27" s="308"/>
      <c r="AD27" s="101" t="str">
        <f>IF($B$27="Select Monitoring indicator &gt;&gt;","&gt;&gt;","")</f>
        <v>&gt;&gt;</v>
      </c>
      <c r="AE27" s="306"/>
      <c r="AF27" s="307"/>
      <c r="AG27" s="308"/>
      <c r="AH27" s="101" t="str">
        <f>IF($B$27="Select Monitoring indicator &gt;&gt;","&gt;&gt;","")</f>
        <v>&gt;&gt;</v>
      </c>
      <c r="AI27" s="306"/>
      <c r="AJ27" s="307"/>
      <c r="AK27" s="308"/>
      <c r="AL27" s="101" t="str">
        <f>IF($B$27="Select Monitoring indicator &gt;&gt;","&gt;&gt;","")</f>
        <v>&gt;&gt;</v>
      </c>
      <c r="AM27" s="306"/>
      <c r="AN27" s="307"/>
      <c r="AO27" s="308"/>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4.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96"/>
      <c r="E30" s="305"/>
      <c r="G30" s="304" t="str" cm="1">
        <f t="array" ref="G30">IFERROR(_xlfn.IFS(G23&lt;&gt;"",IFERROR(INDEX(BA!$J$4:$J$952,MATCH(G26,BA!$P$4:$P$952,0)),""),G24&lt;&gt;"",IFERROR(INDEX(BA!$J$4:$J$952,MATCH(G27,BA!$P$4:$P$952,0)),"")),"")</f>
        <v>GSDM-I2.3.2</v>
      </c>
      <c r="H30" s="296"/>
      <c r="I30" s="305"/>
      <c r="K30" s="304" t="str" cm="1">
        <f t="array" ref="K30">IFERROR(_xlfn.IFS(K23&lt;&gt;"",IFERROR(INDEX(BA!$J$4:$J$952,MATCH(K26,BA!$P$4:$P$952,0)),""),K24&lt;&gt;"",IFERROR(INDEX(BA!$J$4:$J$952,MATCH(K27,BA!$P$4:$P$952,0)),"")),"")</f>
        <v>GSDG-I6.1.1</v>
      </c>
      <c r="L30" s="296"/>
      <c r="M30" s="305"/>
      <c r="O30" s="304" t="str" cm="1">
        <f t="array" ref="O30">IFERROR(_xlfn.IFS(O23&lt;&gt;"",IFERROR(INDEX(BA!$J$4:$J$952,MATCH(O26,BA!$P$4:$P$952,0)),""),O24&lt;&gt;"",IFERROR(INDEX(BA!$J$4:$J$952,MATCH(O27,BA!$P$4:$P$952,0)),"")),"")</f>
        <v>GSDG-I12.2.1</v>
      </c>
      <c r="P30" s="296"/>
      <c r="Q30" s="305"/>
      <c r="S30" s="304" t="str" cm="1">
        <f t="array" ref="S30">IFERROR(_xlfn.IFS(S23&lt;&gt;"",IFERROR(INDEX(BA!$J$4:$J$952,MATCH(S26,BA!$P$4:$P$952,0)),""),S24&lt;&gt;"",IFERROR(INDEX(BA!$J$4:$J$952,MATCH(S27,BA!$P$4:$P$952,0)),"")),"")</f>
        <v/>
      </c>
      <c r="T30" s="296"/>
      <c r="U30" s="305"/>
      <c r="W30" s="304" t="str" cm="1">
        <f t="array" ref="W30">IFERROR(_xlfn.IFS(W23&lt;&gt;"",IFERROR(INDEX(BA!$J$4:$J$952,MATCH(W26,BA!$P$4:$P$952,0)),""),W24&lt;&gt;"",IFERROR(INDEX(BA!$J$4:$J$952,MATCH(W27,BA!$P$4:$P$952,0)),"")),"")</f>
        <v/>
      </c>
      <c r="X30" s="296"/>
      <c r="Y30" s="305"/>
      <c r="AA30" s="304" t="str" cm="1">
        <f t="array" ref="AA30">IFERROR(_xlfn.IFS(AA23&lt;&gt;"",IFERROR(INDEX(BA!$J$4:$J$952,MATCH(AA26,BA!$P$4:$P$952,0)),""),AA24&lt;&gt;"",IFERROR(INDEX(BA!$J$4:$J$952,MATCH(AA27,BA!$P$4:$P$952,0)),"")),"")</f>
        <v/>
      </c>
      <c r="AB30" s="296"/>
      <c r="AC30" s="305"/>
      <c r="AE30" s="304" t="str" cm="1">
        <f t="array" ref="AE30">IFERROR(_xlfn.IFS(AE23&lt;&gt;"",IFERROR(INDEX(BA!$J$4:$J$952,MATCH(AE26,BA!$P$4:$P$952,0)),""),AE24&lt;&gt;"",IFERROR(INDEX(BA!$J$4:$J$952,MATCH(AE27,BA!$P$4:$P$952,0)),"")),"")</f>
        <v/>
      </c>
      <c r="AF30" s="296"/>
      <c r="AG30" s="305"/>
      <c r="AI30" s="304" t="str" cm="1">
        <f t="array" ref="AI30">IFERROR(_xlfn.IFS(AI23&lt;&gt;"",IFERROR(INDEX(BA!$J$4:$J$952,MATCH(AI26,BA!$P$4:$P$952,0)),""),AI24&lt;&gt;"",IFERROR(INDEX(BA!$J$4:$J$952,MATCH(AI27,BA!$P$4:$P$952,0)),"")),"")</f>
        <v/>
      </c>
      <c r="AJ30" s="296"/>
      <c r="AK30" s="305"/>
      <c r="AM30" s="304" t="str" cm="1">
        <f t="array" ref="AM30">IFERROR(_xlfn.IFS(AM23&lt;&gt;"",IFERROR(INDEX(BA!$J$4:$J$952,MATCH(AM26,BA!$P$4:$P$952,0)),""),AM24&lt;&gt;"",IFERROR(INDEX(BA!$J$4:$J$952,MATCH(AM27,BA!$P$4:$P$952,0)),"")),"")</f>
        <v/>
      </c>
      <c r="AN30" s="296"/>
      <c r="AO30" s="305"/>
    </row>
    <row r="31" spans="1:41 16384:16384">
      <c r="A31" s="14"/>
      <c r="B31" s="90" t="s">
        <v>50</v>
      </c>
      <c r="C31" s="304" t="str">
        <f>IFERROR(INDEX(BA!$O$4:$O$952,MATCH(C30,BA!$J$4:$J$952,0)),"")</f>
        <v xml:space="preserve">Reduction in GHGs emissions </v>
      </c>
      <c r="D31" s="296"/>
      <c r="E31" s="305"/>
      <c r="G31" s="304" t="str">
        <f>IFERROR(INDEX(BA!$O$4:$O$952,MATCH(G30,BA!$J$4:$J$952,0)),"")</f>
        <v xml:space="preserve">Increased productivity </v>
      </c>
      <c r="H31" s="296"/>
      <c r="I31" s="305"/>
      <c r="K31" s="304" t="str">
        <f>IFERROR(INDEX(BA!$O$4:$O$952,MATCH(K30,BA!$J$4:$J$952,0)),"")</f>
        <v>Access to improved source of water</v>
      </c>
      <c r="L31" s="296"/>
      <c r="M31" s="305"/>
      <c r="O31" s="304">
        <f>IFERROR(INDEX(BA!$O$4:$O$952,MATCH(O30,BA!$J$4:$J$952,0)),"")</f>
        <v>0</v>
      </c>
      <c r="P31" s="296"/>
      <c r="Q31" s="305"/>
      <c r="S31" s="304" t="str">
        <f>IFERROR(INDEX(BA!$O$4:$O$952,MATCH(S30,BA!$J$4:$J$952,0)),"")</f>
        <v/>
      </c>
      <c r="T31" s="296"/>
      <c r="U31" s="305"/>
      <c r="W31" s="304" t="str">
        <f>IFERROR(INDEX(BA!$O$4:$O$952,MATCH(W30,BA!$J$4:$J$952,0)),"")</f>
        <v/>
      </c>
      <c r="X31" s="296"/>
      <c r="Y31" s="305"/>
      <c r="AA31" s="304" t="str">
        <f>IFERROR(INDEX(BA!$O$4:$O$952,MATCH(AA30,BA!$J$4:$J$952,0)),"")</f>
        <v/>
      </c>
      <c r="AB31" s="296"/>
      <c r="AC31" s="305"/>
      <c r="AE31" s="304" t="str">
        <f>IFERROR(INDEX(BA!$O$4:$O$952,MATCH(AE30,BA!$J$4:$J$952,0)),"")</f>
        <v/>
      </c>
      <c r="AF31" s="296"/>
      <c r="AG31" s="305"/>
      <c r="AI31" s="304" t="str">
        <f>IFERROR(INDEX(BA!$O$4:$O$952,MATCH(AI30,BA!$J$4:$J$952,0)),"")</f>
        <v/>
      </c>
      <c r="AJ31" s="296"/>
      <c r="AK31" s="305"/>
      <c r="AM31" s="304" t="str">
        <f>IFERROR(INDEX(BA!$O$4:$O$952,MATCH(AM30,BA!$J$4:$J$952,0)),"")</f>
        <v/>
      </c>
      <c r="AN31" s="296"/>
      <c r="AO31" s="305"/>
    </row>
    <row r="32" spans="1:41 16384:16384" ht="15" customHeight="1">
      <c r="A32" s="14"/>
      <c r="B32" s="90" t="s">
        <v>51</v>
      </c>
      <c r="C32" s="304" t="str">
        <f>IFERROR(INDEX(BA!$L$4:$L$952,MATCH(C30,BA!$J$4:$J$952,0)),"")</f>
        <v>Climate change mitigation</v>
      </c>
      <c r="D32" s="296"/>
      <c r="E32" s="305"/>
      <c r="G32" s="304" t="str">
        <f>IFERROR(INDEX(BA!$L$4:$L$952,MATCH(G30,BA!$J$4:$J$952,0)),"")</f>
        <v>Livelihood</v>
      </c>
      <c r="H32" s="296"/>
      <c r="I32" s="305"/>
      <c r="K32" s="304" t="str">
        <f>IFERROR(INDEX(BA!$L$4:$L$952,MATCH(K30,BA!$J$4:$J$952,0)),"")</f>
        <v>Access to basic services</v>
      </c>
      <c r="L32" s="296"/>
      <c r="M32" s="305"/>
      <c r="O32" s="304">
        <f>IFERROR(INDEX(BA!$L$4:$L$952,MATCH(O30,BA!$J$4:$J$952,0)),"")</f>
        <v>0</v>
      </c>
      <c r="P32" s="296"/>
      <c r="Q32" s="305"/>
      <c r="S32" s="304" t="str">
        <f>IFERROR(INDEX(BA!$L$4:$L$952,MATCH(S30,BA!$J$4:$J$952,0)),"")</f>
        <v/>
      </c>
      <c r="T32" s="296"/>
      <c r="U32" s="305"/>
      <c r="W32" s="304" t="str">
        <f>IFERROR(INDEX(BA!$L$4:$L$952,MATCH(W30,BA!$J$4:$J$952,0)),"")</f>
        <v/>
      </c>
      <c r="X32" s="296"/>
      <c r="Y32" s="305"/>
      <c r="AA32" s="304" t="str">
        <f>IFERROR(INDEX(BA!$L$4:$L$952,MATCH(AA30,BA!$J$4:$J$952,0)),"")</f>
        <v/>
      </c>
      <c r="AB32" s="296"/>
      <c r="AC32" s="305"/>
      <c r="AE32" s="304" t="str">
        <f>IFERROR(INDEX(BA!$L$4:$L$952,MATCH(AE30,BA!$J$4:$J$952,0)),"")</f>
        <v/>
      </c>
      <c r="AF32" s="296"/>
      <c r="AG32" s="305"/>
      <c r="AI32" s="304" t="str">
        <f>IFERROR(INDEX(BA!$L$4:$L$952,MATCH(AI30,BA!$J$4:$J$952,0)),"")</f>
        <v/>
      </c>
      <c r="AJ32" s="296"/>
      <c r="AK32" s="305"/>
      <c r="AM32" s="304" t="str">
        <f>IFERROR(INDEX(BA!$L$4:$L$952,MATCH(AM30,BA!$J$4:$J$952,0)),"")</f>
        <v/>
      </c>
      <c r="AN32" s="296"/>
      <c r="AO32" s="305"/>
    </row>
    <row r="33" spans="1:41" ht="15" customHeight="1">
      <c r="A33" s="14"/>
      <c r="B33" s="90" t="s">
        <v>52</v>
      </c>
      <c r="C33" s="304" t="str">
        <f>IFERROR(INDEX(BA!$M$4:$M$952,MATCH(C30,BA!$J$4:$J$952,0)),"")</f>
        <v>13. Climate action</v>
      </c>
      <c r="D33" s="296"/>
      <c r="E33" s="305"/>
      <c r="G33" s="304" t="str">
        <f>IFERROR(INDEX(BA!$M$4:$M$952,MATCH(G30,BA!$J$4:$J$952,0)),"")</f>
        <v>2. Zero hunger</v>
      </c>
      <c r="H33" s="296"/>
      <c r="I33" s="305"/>
      <c r="K33" s="304" t="str">
        <f>IFERROR(INDEX(BA!$M$4:$M$952,MATCH(K30,BA!$J$4:$J$952,0)),"")</f>
        <v xml:space="preserve">6. Clean water and sanitation </v>
      </c>
      <c r="L33" s="296"/>
      <c r="M33" s="305"/>
      <c r="O33" s="304" t="str">
        <f>IFERROR(INDEX(BA!$M$4:$M$952,MATCH(O30,BA!$J$4:$J$952,0)),"")</f>
        <v xml:space="preserve">12. Responsible consumption and production </v>
      </c>
      <c r="P33" s="296"/>
      <c r="Q33" s="305"/>
      <c r="S33" s="304" t="str">
        <f>IFERROR(INDEX(BA!$M$4:$M$952,MATCH(S30,BA!$J$4:$J$952,0)),"")</f>
        <v/>
      </c>
      <c r="T33" s="296"/>
      <c r="U33" s="305"/>
      <c r="W33" s="304" t="str">
        <f>IFERROR(INDEX(BA!$M$4:$M$952,MATCH(W30,BA!$J$4:$J$952,0)),"")</f>
        <v/>
      </c>
      <c r="X33" s="296"/>
      <c r="Y33" s="305"/>
      <c r="AA33" s="304" t="str">
        <f>IFERROR(INDEX(BA!$M$4:$M$952,MATCH(AA30,BA!$J$4:$J$952,0)),"")</f>
        <v/>
      </c>
      <c r="AB33" s="296"/>
      <c r="AC33" s="305"/>
      <c r="AE33" s="304" t="str">
        <f>IFERROR(INDEX(BA!$M$4:$M$952,MATCH(AE30,BA!$J$4:$J$952,0)),"")</f>
        <v/>
      </c>
      <c r="AF33" s="296"/>
      <c r="AG33" s="305"/>
      <c r="AI33" s="304" t="str">
        <f>IFERROR(INDEX(BA!$M$4:$M$952,MATCH(AI30,BA!$J$4:$J$952,0)),"")</f>
        <v/>
      </c>
      <c r="AJ33" s="296"/>
      <c r="AK33" s="305"/>
      <c r="AM33" s="304" t="str">
        <f>IFERROR(INDEX(BA!$M$4:$M$952,MATCH(AM30,BA!$J$4:$J$952,0)),"")</f>
        <v/>
      </c>
      <c r="AN33" s="296"/>
      <c r="AO33" s="305"/>
    </row>
    <row r="34" spans="1:41" ht="15" customHeight="1">
      <c r="A34" s="14"/>
      <c r="B34" s="90" t="s">
        <v>53</v>
      </c>
      <c r="C34" s="304" t="str">
        <f>IFERROR(INDEX(BA!$N$4:$N$952,MATCH(C30,BA!$J$4:$J$952,0)),"")</f>
        <v>13.2 Integrate climate change measures into national policies, strategies and planning</v>
      </c>
      <c r="D34" s="296"/>
      <c r="E34" s="305"/>
      <c r="G34" s="304"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6"/>
      <c r="I34" s="305"/>
      <c r="K34" s="304" t="str">
        <f>IFERROR(INDEX(BA!$N$4:$N$952,MATCH(K30,BA!$J$4:$J$952,0)),"")</f>
        <v>6.1 By 2030, achieve universal and equitable access to safe and affordable drinking water for all</v>
      </c>
      <c r="L34" s="296"/>
      <c r="M34" s="305"/>
      <c r="O34" s="304" t="str">
        <f>IFERROR(INDEX(BA!$N$4:$N$952,MATCH(O30,BA!$J$4:$J$952,0)),"")</f>
        <v>12.2 By 2030, achieve the sustainable management and efficient use of natural resources</v>
      </c>
      <c r="P34" s="296"/>
      <c r="Q34" s="305"/>
      <c r="S34" s="304" t="str">
        <f>IFERROR(INDEX(BA!$N$4:$N$952,MATCH(S30,BA!$J$4:$J$952,0)),"")</f>
        <v/>
      </c>
      <c r="T34" s="296"/>
      <c r="U34" s="305"/>
      <c r="W34" s="304" t="str">
        <f>IFERROR(INDEX(BA!$N$4:$N$952,MATCH(W30,BA!$J$4:$J$952,0)),"")</f>
        <v/>
      </c>
      <c r="X34" s="296"/>
      <c r="Y34" s="305"/>
      <c r="AA34" s="304" t="str">
        <f>IFERROR(INDEX(BA!$N$4:$N$952,MATCH(AA30,BA!$J$4:$J$952,0)),"")</f>
        <v/>
      </c>
      <c r="AB34" s="296"/>
      <c r="AC34" s="305"/>
      <c r="AE34" s="304" t="str">
        <f>IFERROR(INDEX(BA!$N$4:$N$952,MATCH(AE30,BA!$J$4:$J$952,0)),"")</f>
        <v/>
      </c>
      <c r="AF34" s="296"/>
      <c r="AG34" s="305"/>
      <c r="AI34" s="304" t="str">
        <f>IFERROR(INDEX(BA!$N$4:$N$952,MATCH(AI30,BA!$J$4:$J$952,0)),"")</f>
        <v/>
      </c>
      <c r="AJ34" s="296"/>
      <c r="AK34" s="305"/>
      <c r="AM34" s="304" t="str">
        <f>IFERROR(INDEX(BA!$N$4:$N$952,MATCH(AM30,BA!$J$4:$J$952,0)),"")</f>
        <v/>
      </c>
      <c r="AN34" s="296"/>
      <c r="AO34" s="305"/>
    </row>
    <row r="35" spans="1:41" ht="140.25" customHeight="1">
      <c r="A35" s="14"/>
      <c r="B35" s="90" t="s">
        <v>54</v>
      </c>
      <c r="C35" s="304" t="str">
        <f>IFERROR(INDEX(BA!$Q$4:$Q$952,MATCH($C$30,BA!$J$4:$J$952,0)),"")</f>
        <v>Refers to total amount of greenhouse gases avoided or sequestered during the reporting period.</v>
      </c>
      <c r="D35" s="296"/>
      <c r="E35" s="305"/>
      <c r="G35" s="304" t="str">
        <f>IFERROR(INDEX(BA!$Q$4:$Q$952,MATCH($G$30,BA!$J$4:$J$952,0)),"")</f>
        <v>Refers to change in farmer income due to adoption of measures implemented as part of project activity</v>
      </c>
      <c r="H35" s="296"/>
      <c r="I35" s="305"/>
      <c r="K35" s="304"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6"/>
      <c r="M35" s="305"/>
      <c r="O35" s="304" t="str">
        <f>IFERROR(INDEX(BA!$Q$4:$Q$952,MATCH($O$30,BA!$J$4:$J$952,0)),"")</f>
        <v>NA</v>
      </c>
      <c r="P35" s="296"/>
      <c r="Q35" s="305"/>
      <c r="S35" s="304" t="str">
        <f>IFERROR(INDEX(BA!$Q$4:$Q$952,MATCH($S$30,BA!$J$4:$J$952,0)),"")</f>
        <v/>
      </c>
      <c r="T35" s="296"/>
      <c r="U35" s="305"/>
      <c r="W35" s="304" t="str">
        <f>IFERROR(INDEX(BA!$Q$4:$Q$952,MATCH($W$30,BA!$J$4:$J$952,0)),"")</f>
        <v/>
      </c>
      <c r="X35" s="296"/>
      <c r="Y35" s="305"/>
      <c r="AA35" s="304" t="str">
        <f>IFERROR(INDEX(BA!$Q$4:$Q$952,MATCH($AA$30,BA!$J$4:$J$952,0)),"")</f>
        <v/>
      </c>
      <c r="AB35" s="296"/>
      <c r="AC35" s="305"/>
      <c r="AE35" s="304" t="str">
        <f>IFERROR(INDEX(BA!$Q$4:$Q$952,MATCH($AE$30,BA!$J$4:$J$952,0)),"")</f>
        <v/>
      </c>
      <c r="AF35" s="296"/>
      <c r="AG35" s="305"/>
      <c r="AI35" s="304" t="str">
        <f>IFERROR(INDEX(BA!$Q$4:$Q$952,MATCH($AI$30,BA!$J$4:$J$952,0)),"")</f>
        <v/>
      </c>
      <c r="AJ35" s="296"/>
      <c r="AK35" s="305"/>
      <c r="AM35" s="304" t="str">
        <f>IFERROR(INDEX(BA!$Q$4:$Q$952,MATCH($AM$30,BA!$J$4:$J$952,0)),"")</f>
        <v/>
      </c>
      <c r="AN35" s="296"/>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6"/>
      <c r="E36" s="305"/>
      <c r="G36" s="304" t="str">
        <f>IFERROR(INDEX(BA!$R$4:$R$952,MATCH($G$30,BA!$J$4:$J$952,0)),"")</f>
        <v>Wherever detailed income surveys are not being conducted, this indicator may be compiled on the basis of the assessment and opinions of a target group of farmers.</v>
      </c>
      <c r="H36" s="296"/>
      <c r="I36" s="305"/>
      <c r="K36" s="304"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6"/>
      <c r="M36" s="305"/>
      <c r="O36" s="304" t="str">
        <f>IFERROR(INDEX(BA!$R$4:$R$952,MATCH($O$30,BA!$J$4:$J$952,0)),"")</f>
        <v>NA</v>
      </c>
      <c r="P36" s="296"/>
      <c r="Q36" s="305"/>
      <c r="S36" s="304" t="str">
        <f>IFERROR(INDEX(BA!$R$4:$R$952,MATCH($S$30,BA!$J$4:$J$952,0)),"")</f>
        <v/>
      </c>
      <c r="T36" s="296"/>
      <c r="U36" s="305"/>
      <c r="W36" s="304" t="str">
        <f>IFERROR(INDEX(BA!$R$4:$R$952,MATCH($W$30,BA!$J$4:$J$952,0)),"")</f>
        <v/>
      </c>
      <c r="X36" s="296"/>
      <c r="Y36" s="305"/>
      <c r="AA36" s="304" t="str">
        <f>IFERROR(INDEX(BA!$R$4:$R$952,MATCH($AA$30,BA!$J$4:$J$952,0)),"")</f>
        <v/>
      </c>
      <c r="AB36" s="296"/>
      <c r="AC36" s="305"/>
      <c r="AE36" s="304" t="str">
        <f>IFERROR(INDEX(BA!$R$4:$R$952,MATCH($AE$30,BA!$J$4:$J$952,0)),"")</f>
        <v/>
      </c>
      <c r="AF36" s="296"/>
      <c r="AG36" s="305"/>
      <c r="AI36" s="304" t="str">
        <f>IFERROR(INDEX(BA!$R$4:$R$952,MATCH($AI$30,BA!$J$4:$J$952,0)),"")</f>
        <v/>
      </c>
      <c r="AJ36" s="296"/>
      <c r="AK36" s="305"/>
      <c r="AM36" s="304" t="str">
        <f>IFERROR(INDEX(BA!$R$4:$R$952,MATCH($AM$30,BA!$J$4:$J$952,0)),"")</f>
        <v/>
      </c>
      <c r="AN36" s="296"/>
      <c r="AO36" s="305"/>
    </row>
    <row r="37" spans="1:41" ht="15" customHeight="1">
      <c r="A37" s="14"/>
      <c r="B37" s="92" t="s">
        <v>56</v>
      </c>
      <c r="C37" s="318" t="str">
        <f>IFERROR(INDEX(BA!$S$4:$S$952,MATCH(C30,BA!$J$4:$J$952,0)),"")</f>
        <v>tCO2eq</v>
      </c>
      <c r="D37" s="319"/>
      <c r="E37" s="320"/>
      <c r="G37" s="318" t="str">
        <f>IFERROR(INDEX(BA!$S$4:$S$952,MATCH(G30,BA!$J$4:$J$952,0)),"")</f>
        <v xml:space="preserve">Percentage increase in average annual salary </v>
      </c>
      <c r="H37" s="319"/>
      <c r="I37" s="320"/>
      <c r="K37" s="318" t="str">
        <f>IFERROR(INDEX(BA!$S$4:$S$952,MATCH(K30,BA!$J$4:$J$952,0)),"")</f>
        <v>% or Number</v>
      </c>
      <c r="L37" s="319"/>
      <c r="M37" s="320"/>
      <c r="O37" s="318" t="str">
        <f>IFERROR(INDEX(BA!$S$4:$S$952,MATCH(O30,BA!$J$4:$J$952,0)),"")</f>
        <v>NA</v>
      </c>
      <c r="P37" s="319"/>
      <c r="Q37" s="320"/>
      <c r="S37" s="318" t="str">
        <f>IFERROR(INDEX(BA!$S$4:$S$952,MATCH(S30,BA!$J$4:$J$952,0)),"")</f>
        <v/>
      </c>
      <c r="T37" s="319"/>
      <c r="U37" s="320"/>
      <c r="W37" s="318" t="str">
        <f>IFERROR(INDEX(BA!$S$4:$S$952,MATCH(W30,BA!$J$4:$J$952,0)),"")</f>
        <v/>
      </c>
      <c r="X37" s="319"/>
      <c r="Y37" s="320"/>
      <c r="AA37" s="318" t="str">
        <f>IFERROR(INDEX(BA!$S$4:$S$952,MATCH(AA30,BA!$J$4:$J$952,0)),"")</f>
        <v/>
      </c>
      <c r="AB37" s="319"/>
      <c r="AC37" s="320"/>
      <c r="AE37" s="318" t="str">
        <f>IFERROR(INDEX(BA!$S$4:$S$952,MATCH(AE30,BA!$J$4:$J$952,0)),"")</f>
        <v/>
      </c>
      <c r="AF37" s="319"/>
      <c r="AG37" s="320"/>
      <c r="AI37" s="318" t="str">
        <f>IFERROR(INDEX(BA!$S$4:$S$952,MATCH(AI30,BA!$J$4:$J$952,0)),"")</f>
        <v/>
      </c>
      <c r="AJ37" s="319"/>
      <c r="AK37" s="320"/>
      <c r="AM37" s="318" t="str">
        <f>IFERROR(INDEX(BA!$S$4:$S$952,MATCH(AM30,BA!$J$4:$J$952,0)),"")</f>
        <v/>
      </c>
      <c r="AN37" s="319"/>
      <c r="AO37" s="320"/>
    </row>
    <row r="38" spans="1:41" ht="15" customHeight="1">
      <c r="A38" s="14"/>
      <c r="B38" s="92" t="s">
        <v>57</v>
      </c>
      <c r="C38" s="318" t="str">
        <f>IFERROR(INDEX(BA!$T$4:$T$952,MATCH(C30,BA!$J$4:$J$952,0)),"")</f>
        <v>Project activity</v>
      </c>
      <c r="D38" s="319"/>
      <c r="E38" s="320"/>
      <c r="G38" s="318" t="str">
        <f>IFERROR(INDEX(BA!$T$4:$T$952,MATCH(G30,BA!$J$4:$J$952,0)),"")</f>
        <v>Project activity and/or reference studies</v>
      </c>
      <c r="H38" s="319"/>
      <c r="I38" s="320"/>
      <c r="K38" s="318" t="str">
        <f>IFERROR(INDEX(BA!$T$4:$T$952,MATCH(K30,BA!$J$4:$J$952,0)),"")</f>
        <v>Project activity</v>
      </c>
      <c r="L38" s="319"/>
      <c r="M38" s="320"/>
      <c r="O38" s="318" t="str">
        <f>IFERROR(INDEX(BA!$T$4:$T$952,MATCH(O30,BA!$J$4:$J$952,0)),"")</f>
        <v>NA</v>
      </c>
      <c r="P38" s="319"/>
      <c r="Q38" s="320"/>
      <c r="S38" s="318" t="str">
        <f>IFERROR(INDEX(BA!$T$4:$T$952,MATCH(S30,BA!$J$4:$J$952,0)),"")</f>
        <v/>
      </c>
      <c r="T38" s="319"/>
      <c r="U38" s="320"/>
      <c r="W38" s="318" t="str">
        <f>IFERROR(INDEX(BA!$T$4:$T$952,MATCH(W30,BA!$J$4:$J$952,0)),"")</f>
        <v/>
      </c>
      <c r="X38" s="319"/>
      <c r="Y38" s="320"/>
      <c r="AA38" s="318" t="str">
        <f>IFERROR(INDEX(BA!$T$4:$T$952,MATCH(AA30,BA!$J$4:$J$952,0)),"")</f>
        <v/>
      </c>
      <c r="AB38" s="319"/>
      <c r="AC38" s="320"/>
      <c r="AE38" s="318" t="str">
        <f>IFERROR(INDEX(BA!$T$4:$T$952,MATCH(AE30,BA!$J$4:$J$952,0)),"")</f>
        <v/>
      </c>
      <c r="AF38" s="319"/>
      <c r="AG38" s="320"/>
      <c r="AI38" s="318" t="str">
        <f>IFERROR(INDEX(BA!$T$4:$T$952,MATCH(AI30,BA!$J$4:$J$952,0)),"")</f>
        <v/>
      </c>
      <c r="AJ38" s="319"/>
      <c r="AK38" s="320"/>
      <c r="AM38" s="318" t="str">
        <f>IFERROR(INDEX(BA!$T$4:$T$952,MATCH(AM30,BA!$J$4:$J$952,0)),"")</f>
        <v/>
      </c>
      <c r="AN38" s="319"/>
      <c r="AO38" s="320"/>
    </row>
    <row r="39" spans="1:41" ht="15" customHeight="1">
      <c r="A39" s="14"/>
      <c r="B39" s="92" t="s">
        <v>58</v>
      </c>
      <c r="C39" s="318" t="str">
        <f>IFERROR(INDEX(BA!$U$4:$U$952,MATCH(C30,BA!$J$4:$J$952,0)),"")</f>
        <v>Calculation</v>
      </c>
      <c r="D39" s="319"/>
      <c r="E39" s="320"/>
      <c r="G39" s="318">
        <f>IFERROR(INDEX(BA!$U$4:$U$952,MATCH(G30,BA!$J$4:$J$952,0)),"")</f>
        <v>0</v>
      </c>
      <c r="H39" s="319"/>
      <c r="I39" s="320"/>
      <c r="K39" s="318" t="str">
        <f>IFERROR(INDEX(BA!$U$4:$U$952,MATCH(K30,BA!$J$4:$J$952,0)),"")</f>
        <v>Household surveys</v>
      </c>
      <c r="L39" s="319"/>
      <c r="M39" s="320"/>
      <c r="O39" s="318" t="str">
        <f>IFERROR(INDEX(BA!$U$4:$U$952,MATCH(O30,BA!$J$4:$J$952,0)),"")</f>
        <v>NA</v>
      </c>
      <c r="P39" s="319"/>
      <c r="Q39" s="320"/>
      <c r="S39" s="318" t="str">
        <f>IFERROR(INDEX(BA!$U$4:$U$952,MATCH(S30,BA!$J$4:$J$952,0)),"")</f>
        <v/>
      </c>
      <c r="T39" s="319"/>
      <c r="U39" s="320"/>
      <c r="W39" s="318" t="str">
        <f>IFERROR(INDEX(BA!$U$4:$U$952,MATCH(W30,BA!$J$4:$J$952,0)),"")</f>
        <v/>
      </c>
      <c r="X39" s="319"/>
      <c r="Y39" s="320"/>
      <c r="AA39" s="318" t="str">
        <f>IFERROR(INDEX(BA!$U$4:$U$952,MATCH(AA30,BA!$J$4:$J$952,0)),"")</f>
        <v/>
      </c>
      <c r="AB39" s="319"/>
      <c r="AC39" s="320"/>
      <c r="AE39" s="318" t="str">
        <f>IFERROR(INDEX(BA!$U$4:$U$952,MATCH(AE30,BA!$J$4:$J$952,0)),"")</f>
        <v/>
      </c>
      <c r="AF39" s="319"/>
      <c r="AG39" s="320"/>
      <c r="AI39" s="318" t="str">
        <f>IFERROR(INDEX(BA!$U$4:$U$952,MATCH(AI30,BA!$J$4:$J$952,0)),"")</f>
        <v/>
      </c>
      <c r="AJ39" s="319"/>
      <c r="AK39" s="320"/>
      <c r="AM39" s="318" t="str">
        <f>IFERROR(INDEX(BA!$U$4:$U$952,MATCH(AM30,BA!$J$4:$J$952,0)),"")</f>
        <v/>
      </c>
      <c r="AN39" s="319"/>
      <c r="AO39" s="320"/>
    </row>
    <row r="40" spans="1:41" ht="15" customHeight="1">
      <c r="A40" s="14"/>
      <c r="B40" s="92" t="s">
        <v>59</v>
      </c>
      <c r="C40" s="318" t="str">
        <f>IFERROR(INDEX(BA!$V$4:$V$952,MATCH(C30,BA!$J$4:$J$952,0)),"")</f>
        <v>Annual</v>
      </c>
      <c r="D40" s="319"/>
      <c r="E40" s="320"/>
      <c r="G40" s="318" t="str">
        <f>IFERROR(INDEX(BA!$V$4:$V$952,MATCH(G30,BA!$J$4:$J$952,0)),"")</f>
        <v>Annual</v>
      </c>
      <c r="H40" s="319"/>
      <c r="I40" s="320"/>
      <c r="K40" s="318" t="str">
        <f>IFERROR(INDEX(BA!$V$4:$V$952,MATCH(K30,BA!$J$4:$J$952,0)),"")</f>
        <v>Annual</v>
      </c>
      <c r="L40" s="319"/>
      <c r="M40" s="320"/>
      <c r="O40" s="318" t="str">
        <f>IFERROR(INDEX(BA!$V$4:$V$952,MATCH(O30,BA!$J$4:$J$952,0)),"")</f>
        <v>NA</v>
      </c>
      <c r="P40" s="319"/>
      <c r="Q40" s="320"/>
      <c r="S40" s="318" t="str">
        <f>IFERROR(INDEX(BA!$V$4:$V$952,MATCH(S30,BA!$J$4:$J$952,0)),"")</f>
        <v/>
      </c>
      <c r="T40" s="319"/>
      <c r="U40" s="320"/>
      <c r="W40" s="318" t="str">
        <f>IFERROR(INDEX(BA!$V$4:$V$952,MATCH(W30,BA!$J$4:$J$952,0)),"")</f>
        <v/>
      </c>
      <c r="X40" s="319"/>
      <c r="Y40" s="320"/>
      <c r="AA40" s="318" t="str">
        <f>IFERROR(INDEX(BA!$V$4:$V$952,MATCH(AA30,BA!$J$4:$J$952,0)),"")</f>
        <v/>
      </c>
      <c r="AB40" s="319"/>
      <c r="AC40" s="320"/>
      <c r="AE40" s="318" t="str">
        <f>IFERROR(INDEX(BA!$V$4:$V$952,MATCH(AE30,BA!$J$4:$J$952,0)),"")</f>
        <v/>
      </c>
      <c r="AF40" s="319"/>
      <c r="AG40" s="320"/>
      <c r="AI40" s="318" t="str">
        <f>IFERROR(INDEX(BA!$V$4:$V$952,MATCH(AI30,BA!$J$4:$J$952,0)),"")</f>
        <v/>
      </c>
      <c r="AJ40" s="319"/>
      <c r="AK40" s="320"/>
      <c r="AM40" s="318" t="str">
        <f>IFERROR(INDEX(BA!$V$4:$V$952,MATCH(AM30,BA!$J$4:$J$952,0)),"")</f>
        <v/>
      </c>
      <c r="AN40" s="319"/>
      <c r="AO40" s="320"/>
    </row>
    <row r="41" spans="1:41" ht="15" customHeight="1">
      <c r="A41" s="14"/>
      <c r="B41" s="92" t="s">
        <v>60</v>
      </c>
      <c r="C41" s="318" t="str">
        <f>IFERROR(INDEX(BA!$X$4:$X$952,MATCH(C30,BA!$J$4:$J$952,0 )),"")</f>
        <v>NA</v>
      </c>
      <c r="D41" s="319"/>
      <c r="E41" s="320"/>
      <c r="G41" s="318" t="str">
        <f>IFERROR(INDEX(BA!$X$4:$X$952,MATCH(G30,BA!$J$4:$J$952,0 )),"")</f>
        <v xml:space="preserve"> </v>
      </c>
      <c r="H41" s="319"/>
      <c r="I41" s="320"/>
      <c r="K41" s="318">
        <f>IFERROR(INDEX(BA!$X$4:$X$952,MATCH(K30,BA!$J$4:$J$952,0 )),"")</f>
        <v>0</v>
      </c>
      <c r="L41" s="319"/>
      <c r="M41" s="320"/>
      <c r="O41" s="318">
        <f>IFERROR(INDEX(BA!$X$4:$X$952,MATCH(O30,BA!$J$4:$J$952,0 )),"")</f>
        <v>0</v>
      </c>
      <c r="P41" s="319"/>
      <c r="Q41" s="320"/>
      <c r="S41" s="318" t="str">
        <f>IFERROR(INDEX(BA!$X$4:$X$952,MATCH(S30,BA!$J$4:$J$952,0 )),"")</f>
        <v/>
      </c>
      <c r="T41" s="319"/>
      <c r="U41" s="320"/>
      <c r="W41" s="318" t="str">
        <f>IFERROR(INDEX(BA!$X$4:$X$952,MATCH(W30,BA!$J$4:$J$952,0 )),"")</f>
        <v/>
      </c>
      <c r="X41" s="319"/>
      <c r="Y41" s="320"/>
      <c r="AA41" s="318" t="str">
        <f>IFERROR(INDEX(BA!$X$4:$X$952,MATCH(AA30,BA!$J$4:$J$952,0 )),"")</f>
        <v/>
      </c>
      <c r="AB41" s="319"/>
      <c r="AC41" s="320"/>
      <c r="AE41" s="318" t="str">
        <f>IFERROR(INDEX(BA!$X$4:$X$952,MATCH(AE30,BA!$J$4:$J$952,0 )),"")</f>
        <v/>
      </c>
      <c r="AF41" s="319"/>
      <c r="AG41" s="320"/>
      <c r="AI41" s="318" t="str">
        <f>IFERROR(INDEX(BA!$X$4:$X$952,MATCH(AI30,BA!$J$4:$J$952,0 )),"")</f>
        <v/>
      </c>
      <c r="AJ41" s="319"/>
      <c r="AK41" s="320"/>
      <c r="AM41" s="318" t="str">
        <f>IFERROR(INDEX(BA!$X$4:$X$952,MATCH(AM30,BA!$J$4:$J$952,0 )),"")</f>
        <v/>
      </c>
      <c r="AN41" s="319"/>
      <c r="AO41" s="320"/>
    </row>
    <row r="42" spans="1:41" ht="28.5" customHeight="1">
      <c r="A42" s="14"/>
      <c r="B42" s="92" t="s">
        <v>61</v>
      </c>
      <c r="C42" s="318" t="str">
        <f>IFERROR(INDEX(BA!$Y$4:$Y$952,MATCH(C30,BA!$J$4:$J$952,0 )),"NA")</f>
        <v>Gold Standard approved SDG Impact Quantification methodologies are available at https://globalgoals.goldstandard.org/</v>
      </c>
      <c r="D42" s="319"/>
      <c r="E42" s="320"/>
      <c r="G42" s="318" t="str">
        <f>IFERROR(INDEX(BA!$Y$4:$Y$952,MATCH(G30,BA!$J$4:$J$952,0)),"")</f>
        <v xml:space="preserve"> </v>
      </c>
      <c r="H42" s="319"/>
      <c r="I42" s="320"/>
      <c r="K42" s="318" t="str">
        <f>IFERROR(INDEX(BA!$Y$4:$Y$952,MATCH(K30,BA!$J$4:$J$952,0 )),"")</f>
        <v>Drinking water: https://washdata.org/monitoring/drinking-water</v>
      </c>
      <c r="L42" s="319"/>
      <c r="M42" s="320"/>
      <c r="O42" s="318">
        <f>IFERROR(INDEX(BA!$Y$4:$Y$952,MATCH(O30,BA!$J$4:$J$952,0 )),"")</f>
        <v>0</v>
      </c>
      <c r="P42" s="319"/>
      <c r="Q42" s="320"/>
      <c r="S42" s="318" t="str">
        <f>IFERROR(INDEX(BA!$Y$4:$Y$952,MATCH(S30,BA!$J$4:$J$952,0 )),"")</f>
        <v/>
      </c>
      <c r="T42" s="319"/>
      <c r="U42" s="320"/>
      <c r="W42" s="318" t="str">
        <f>IFERROR(INDEX(BA!$Y$4:$Y$952,MATCH(W30,BA!$J$4:$J$952,0 )),"")</f>
        <v/>
      </c>
      <c r="X42" s="319"/>
      <c r="Y42" s="320"/>
      <c r="AA42" s="318" t="str">
        <f>IFERROR(INDEX(BA!$Y$4:$Y$952,MATCH(AA30,BA!$J$4:$J$952,0 )),"")</f>
        <v/>
      </c>
      <c r="AB42" s="319"/>
      <c r="AC42" s="320"/>
      <c r="AE42" s="318" t="str">
        <f>IFERROR(INDEX(BA!$Y$4:$Y$952,MATCH(AE30,BA!$J$4:$J$952,0 )),"")</f>
        <v/>
      </c>
      <c r="AF42" s="319"/>
      <c r="AG42" s="320"/>
      <c r="AI42" s="318" t="str">
        <f>IFERROR(INDEX(BA!$Y$4:$Y$952,MATCH(AI30,BA!$J$4:$J$952,0 )),"")</f>
        <v/>
      </c>
      <c r="AJ42" s="319"/>
      <c r="AK42" s="320"/>
      <c r="AM42" s="318" t="str">
        <f>IFERROR(INDEX(BA!$Y$4:$Y$952,MATCH(AM30,BA!$J$4:$J$952,0 )),"")</f>
        <v/>
      </c>
      <c r="AN42" s="319"/>
      <c r="AO42" s="320"/>
    </row>
    <row r="43" spans="1:41" ht="15" customHeight="1">
      <c r="A43" s="14"/>
      <c r="B43" s="30"/>
      <c r="C43" s="318"/>
      <c r="D43" s="319"/>
      <c r="E43" s="320"/>
      <c r="G43" s="321"/>
      <c r="H43" s="322"/>
      <c r="I43" s="323"/>
      <c r="K43" s="318"/>
      <c r="L43" s="319"/>
      <c r="M43" s="320"/>
      <c r="O43" s="318"/>
      <c r="P43" s="319"/>
      <c r="Q43" s="320"/>
      <c r="S43" s="318"/>
      <c r="T43" s="319"/>
      <c r="U43" s="320"/>
      <c r="W43" s="318"/>
      <c r="X43" s="319"/>
      <c r="Y43" s="320"/>
      <c r="AA43" s="318"/>
      <c r="AB43" s="319"/>
      <c r="AC43" s="320"/>
      <c r="AE43" s="318"/>
      <c r="AF43" s="319"/>
      <c r="AG43" s="320"/>
      <c r="AI43" s="318"/>
      <c r="AJ43" s="319"/>
      <c r="AK43" s="320"/>
      <c r="AM43" s="318"/>
      <c r="AN43" s="319"/>
      <c r="AO43" s="320"/>
    </row>
    <row r="44" spans="1:41" ht="15" customHeight="1">
      <c r="A44" s="14"/>
      <c r="B44" s="30"/>
      <c r="C44" s="321"/>
      <c r="D44" s="322"/>
      <c r="E44" s="323"/>
      <c r="G44" s="321"/>
      <c r="H44" s="322"/>
      <c r="I44" s="323"/>
      <c r="K44" s="318"/>
      <c r="L44" s="319"/>
      <c r="M44" s="320"/>
      <c r="O44" s="318"/>
      <c r="P44" s="319"/>
      <c r="Q44" s="320"/>
      <c r="S44" s="318"/>
      <c r="T44" s="319"/>
      <c r="U44" s="320"/>
      <c r="W44" s="318"/>
      <c r="X44" s="319"/>
      <c r="Y44" s="320"/>
      <c r="AA44" s="318"/>
      <c r="AB44" s="319"/>
      <c r="AC44" s="320"/>
      <c r="AE44" s="318"/>
      <c r="AF44" s="319"/>
      <c r="AG44" s="320"/>
      <c r="AI44" s="318"/>
      <c r="AJ44" s="319"/>
      <c r="AK44" s="320"/>
      <c r="AM44" s="318"/>
      <c r="AN44" s="319"/>
      <c r="AO44" s="320"/>
    </row>
    <row r="45" spans="1:41" ht="15" customHeight="1">
      <c r="A45" s="14"/>
      <c r="B45" s="30"/>
      <c r="C45" s="321"/>
      <c r="D45" s="322"/>
      <c r="E45" s="323"/>
      <c r="G45" s="321"/>
      <c r="H45" s="322"/>
      <c r="I45" s="323"/>
      <c r="K45" s="318"/>
      <c r="L45" s="319"/>
      <c r="M45" s="320"/>
      <c r="O45" s="318"/>
      <c r="P45" s="319"/>
      <c r="Q45" s="320"/>
      <c r="S45" s="318"/>
      <c r="T45" s="319"/>
      <c r="U45" s="320"/>
      <c r="W45" s="318"/>
      <c r="X45" s="319"/>
      <c r="Y45" s="320"/>
      <c r="AA45" s="318"/>
      <c r="AB45" s="319"/>
      <c r="AC45" s="320"/>
      <c r="AE45" s="318"/>
      <c r="AF45" s="319"/>
      <c r="AG45" s="320"/>
      <c r="AI45" s="318"/>
      <c r="AJ45" s="319"/>
      <c r="AK45" s="320"/>
      <c r="AM45" s="318"/>
      <c r="AN45" s="319"/>
      <c r="AO45" s="320"/>
    </row>
    <row r="46" spans="1:41" ht="15" customHeight="1">
      <c r="A46" s="14"/>
      <c r="B46" s="30"/>
      <c r="C46" s="321"/>
      <c r="D46" s="322"/>
      <c r="E46" s="323"/>
      <c r="G46" s="321"/>
      <c r="H46" s="322"/>
      <c r="I46" s="323"/>
      <c r="K46" s="318"/>
      <c r="L46" s="319"/>
      <c r="M46" s="320"/>
      <c r="O46" s="318"/>
      <c r="P46" s="319"/>
      <c r="Q46" s="320"/>
      <c r="S46" s="318"/>
      <c r="T46" s="319"/>
      <c r="U46" s="320"/>
      <c r="W46" s="318"/>
      <c r="X46" s="319"/>
      <c r="Y46" s="320"/>
      <c r="AA46" s="318"/>
      <c r="AB46" s="319"/>
      <c r="AC46" s="320"/>
      <c r="AE46" s="318"/>
      <c r="AF46" s="319"/>
      <c r="AG46" s="320"/>
      <c r="AI46" s="318"/>
      <c r="AJ46" s="319"/>
      <c r="AK46" s="320"/>
      <c r="AM46" s="318"/>
      <c r="AN46" s="319"/>
      <c r="AO46" s="320"/>
    </row>
    <row r="47" spans="1:41" ht="15" customHeight="1">
      <c r="A47" s="14"/>
      <c r="B47" s="30"/>
      <c r="C47" s="327"/>
      <c r="D47" s="328"/>
      <c r="E47" s="329"/>
      <c r="G47" s="327"/>
      <c r="H47" s="328"/>
      <c r="I47" s="329"/>
      <c r="K47" s="318"/>
      <c r="L47" s="319"/>
      <c r="M47" s="320"/>
      <c r="O47" s="318"/>
      <c r="P47" s="319"/>
      <c r="Q47" s="320"/>
      <c r="S47" s="318"/>
      <c r="T47" s="319"/>
      <c r="U47" s="320"/>
      <c r="W47" s="318"/>
      <c r="X47" s="319"/>
      <c r="Y47" s="320"/>
      <c r="AA47" s="318"/>
      <c r="AB47" s="319"/>
      <c r="AC47" s="320"/>
      <c r="AE47" s="318"/>
      <c r="AF47" s="319"/>
      <c r="AG47" s="320"/>
      <c r="AI47" s="318"/>
      <c r="AJ47" s="319"/>
      <c r="AK47" s="320"/>
      <c r="AM47" s="318"/>
      <c r="AN47" s="319"/>
      <c r="AO47" s="320"/>
    </row>
    <row r="48" spans="1:41" ht="15" customHeight="1">
      <c r="A48" s="14"/>
      <c r="B48" s="30"/>
      <c r="C48" s="315"/>
      <c r="D48" s="316"/>
      <c r="E48" s="317"/>
      <c r="G48" s="315"/>
      <c r="H48" s="316"/>
      <c r="I48" s="317"/>
      <c r="K48" s="318"/>
      <c r="L48" s="319"/>
      <c r="M48" s="320"/>
      <c r="O48" s="318"/>
      <c r="P48" s="319"/>
      <c r="Q48" s="320"/>
      <c r="S48" s="318"/>
      <c r="T48" s="319"/>
      <c r="U48" s="320"/>
      <c r="W48" s="318"/>
      <c r="X48" s="319"/>
      <c r="Y48" s="320"/>
      <c r="AA48" s="318"/>
      <c r="AB48" s="319"/>
      <c r="AC48" s="320"/>
      <c r="AE48" s="318"/>
      <c r="AF48" s="319"/>
      <c r="AG48" s="320"/>
      <c r="AI48" s="318"/>
      <c r="AJ48" s="319"/>
      <c r="AK48" s="320"/>
      <c r="AM48" s="318"/>
      <c r="AN48" s="319"/>
      <c r="AO48" s="32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03" t="s">
        <v>64</v>
      </c>
      <c r="B50" s="138" t="s">
        <v>65</v>
      </c>
      <c r="C50" s="333" t="str" cm="1">
        <f t="array" ref="C50">IFERROR(_xlfn.IFS(B26&lt;&gt;"",C26,B27&lt;&gt;"",C27),"")</f>
        <v>Amount of GHGs emissions avoided or sequestered</v>
      </c>
      <c r="D50" s="334"/>
      <c r="E50" s="335"/>
      <c r="F50" s="37"/>
      <c r="G50" s="333" t="str" cm="1">
        <f t="array" ref="G50">IFERROR(_xlfn.IFS(F26&lt;&gt;"",G26,F27&lt;&gt;"",G27),"")</f>
        <v>Change in farmer income as a result of project, by gender and and indigenous status</v>
      </c>
      <c r="H50" s="334"/>
      <c r="I50" s="335"/>
      <c r="J50" s="38"/>
      <c r="K50" s="333" t="str" cm="1">
        <f t="array" ref="K50">IFERROR(_xlfn.IFS(J26&lt;&gt;"",K26,J27&lt;&gt;"",K27),"")</f>
        <v>6.1.1 Proportion of population using safely managed drinking water services</v>
      </c>
      <c r="L50" s="334"/>
      <c r="M50" s="335"/>
      <c r="N50" s="38"/>
      <c r="O50" s="333" t="str" cm="1">
        <f t="array" ref="O50">IFERROR(_xlfn.IFS(N26&lt;&gt;"",O26,N27&lt;&gt;"",O27),"")</f>
        <v>12.2.1 Material footprint, material footprint per capita, and material footprint per GDP</v>
      </c>
      <c r="P50" s="334"/>
      <c r="Q50" s="335"/>
      <c r="R50" s="38"/>
      <c r="S50" s="333" cm="1">
        <f t="array" ref="S50">IFERROR(_xlfn.IFS(R26&lt;&gt;"",S26,R27&lt;&gt;"",S27),"")</f>
        <v>0</v>
      </c>
      <c r="T50" s="334"/>
      <c r="U50" s="335"/>
      <c r="V50" s="38"/>
      <c r="W50" s="333" cm="1">
        <f t="array" ref="W50">IFERROR(_xlfn.IFS(V26&lt;&gt;"",W26,V27&lt;&gt;"",W27),"")</f>
        <v>0</v>
      </c>
      <c r="X50" s="334"/>
      <c r="Y50" s="335"/>
      <c r="Z50" s="38"/>
      <c r="AA50" s="333" cm="1">
        <f t="array" ref="AA50">IFERROR(_xlfn.IFS(Z26&lt;&gt;"",AA26,Z27&lt;&gt;"",AA27),"")</f>
        <v>0</v>
      </c>
      <c r="AB50" s="334"/>
      <c r="AC50" s="335"/>
      <c r="AD50" s="38"/>
      <c r="AE50" s="333" cm="1">
        <f t="array" ref="AE50">IFERROR(_xlfn.IFS(AD26&lt;&gt;"",AE26,AD27&lt;&gt;"",AE27),"")</f>
        <v>0</v>
      </c>
      <c r="AF50" s="334"/>
      <c r="AG50" s="335"/>
      <c r="AH50" s="38"/>
      <c r="AI50" s="333" cm="1">
        <f t="array" ref="AI50">IFERROR(_xlfn.IFS(AH26&lt;&gt;"",AI26,AH27&lt;&gt;"",AI27),"")</f>
        <v>0</v>
      </c>
      <c r="AJ50" s="334"/>
      <c r="AK50" s="335"/>
      <c r="AL50" s="38"/>
      <c r="AM50" s="333" cm="1">
        <f t="array" ref="AM50">IFERROR(_xlfn.IFS(AL26&lt;&gt;"",AM26,AL27&lt;&gt;"",AM27),"")</f>
        <v>0</v>
      </c>
      <c r="AN50" s="334"/>
      <c r="AO50" s="335"/>
    </row>
    <row r="51" spans="1:41">
      <c r="A51" s="303"/>
      <c r="B51" s="92" t="s">
        <v>56</v>
      </c>
      <c r="C51" s="300" t="s">
        <v>221</v>
      </c>
      <c r="D51" s="301"/>
      <c r="E51" s="301"/>
      <c r="F51" s="37"/>
      <c r="G51" s="300" t="s">
        <v>1331</v>
      </c>
      <c r="H51" s="301"/>
      <c r="I51" s="301"/>
      <c r="J51" s="38"/>
      <c r="K51" s="300" t="s">
        <v>276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03"/>
      <c r="B52" s="92" t="s">
        <v>57</v>
      </c>
      <c r="C52" s="300" t="s">
        <v>1332</v>
      </c>
      <c r="D52" s="301"/>
      <c r="E52" s="301"/>
      <c r="F52" s="37"/>
      <c r="G52" s="300" t="s">
        <v>1333</v>
      </c>
      <c r="H52" s="301"/>
      <c r="I52" s="301"/>
      <c r="J52" s="38"/>
      <c r="K52" s="300" t="s">
        <v>1334</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03"/>
      <c r="B53" s="92" t="s">
        <v>59</v>
      </c>
      <c r="C53" s="300" t="s">
        <v>223</v>
      </c>
      <c r="D53" s="301"/>
      <c r="E53" s="301"/>
      <c r="F53" s="37"/>
      <c r="G53" s="300" t="s">
        <v>223</v>
      </c>
      <c r="H53" s="301"/>
      <c r="I53" s="301"/>
      <c r="J53" s="38"/>
      <c r="K53" s="300" t="s">
        <v>208</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03"/>
      <c r="B54" s="92" t="s">
        <v>58</v>
      </c>
      <c r="C54" s="300"/>
      <c r="D54" s="301"/>
      <c r="E54" s="301"/>
      <c r="F54" s="37"/>
      <c r="G54" s="344" t="s">
        <v>1335</v>
      </c>
      <c r="H54" s="345"/>
      <c r="I54" s="345"/>
      <c r="J54" s="38"/>
      <c r="K54" s="300" t="s">
        <v>1336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03"/>
      <c r="B55" s="92" t="s">
        <v>67</v>
      </c>
      <c r="C55" s="300" t="s">
        <v>66</v>
      </c>
      <c r="D55" s="301"/>
      <c r="E55" s="301"/>
      <c r="F55" s="37"/>
      <c r="G55" s="300" t="s">
        <v>1337</v>
      </c>
      <c r="H55" s="301"/>
      <c r="I55" s="301"/>
      <c r="J55" s="38"/>
      <c r="K55" s="300" t="s">
        <v>209</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03"/>
      <c r="B56" s="92" t="s">
        <v>68</v>
      </c>
      <c r="C56" s="300" t="s">
        <v>66</v>
      </c>
      <c r="D56" s="301"/>
      <c r="E56" s="301"/>
      <c r="F56" s="37"/>
      <c r="G56" s="300"/>
      <c r="H56" s="301"/>
      <c r="I56" s="301"/>
      <c r="J56" s="38"/>
      <c r="K56" s="300"/>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02"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2"/>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2"/>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8"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8"/>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8"/>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8"/>
      <c r="B67" s="39" t="s">
        <v>77</v>
      </c>
      <c r="C67" s="346" t="s">
        <v>1338</v>
      </c>
      <c r="D67" s="346"/>
      <c r="E67" s="346"/>
      <c r="F67" s="37"/>
      <c r="G67" s="337" t="s">
        <v>1339</v>
      </c>
      <c r="H67" s="337"/>
      <c r="I67" s="337"/>
      <c r="J67" s="38"/>
      <c r="K67" s="337" t="s">
        <v>78</v>
      </c>
      <c r="L67" s="337"/>
      <c r="M67" s="337"/>
      <c r="N67" s="38"/>
      <c r="O67" s="337" t="s">
        <v>78</v>
      </c>
      <c r="P67" s="337"/>
      <c r="Q67" s="337"/>
      <c r="R67" s="38"/>
      <c r="S67" s="337" t="s">
        <v>78</v>
      </c>
      <c r="T67" s="337"/>
      <c r="U67" s="337"/>
      <c r="V67" s="38"/>
      <c r="W67" s="337" t="s">
        <v>78</v>
      </c>
      <c r="X67" s="337"/>
      <c r="Y67" s="337"/>
      <c r="Z67" s="38"/>
      <c r="AA67" s="337" t="s">
        <v>78</v>
      </c>
      <c r="AB67" s="337"/>
      <c r="AC67" s="337"/>
      <c r="AD67" s="38"/>
      <c r="AE67" s="337" t="s">
        <v>78</v>
      </c>
      <c r="AF67" s="337"/>
      <c r="AG67" s="337"/>
      <c r="AH67" s="38"/>
      <c r="AI67" s="337" t="s">
        <v>78</v>
      </c>
      <c r="AJ67" s="337"/>
      <c r="AK67" s="337"/>
      <c r="AL67" s="38"/>
      <c r="AM67" s="337" t="s">
        <v>78</v>
      </c>
      <c r="AN67" s="337"/>
      <c r="AO67" s="337"/>
    </row>
    <row r="68" spans="1:41">
      <c r="A68" s="298"/>
      <c r="B68" s="338"/>
      <c r="C68" s="346"/>
      <c r="D68" s="346"/>
      <c r="E68" s="346"/>
      <c r="F68" s="37"/>
      <c r="G68" s="337"/>
      <c r="H68" s="337"/>
      <c r="I68" s="337"/>
      <c r="J68" s="38"/>
      <c r="K68" s="337"/>
      <c r="L68" s="337"/>
      <c r="M68" s="337"/>
      <c r="N68" s="38"/>
      <c r="O68" s="337"/>
      <c r="P68" s="337"/>
      <c r="Q68" s="337"/>
      <c r="R68" s="38"/>
      <c r="S68" s="337"/>
      <c r="T68" s="337"/>
      <c r="U68" s="337"/>
      <c r="V68" s="38"/>
      <c r="W68" s="337"/>
      <c r="X68" s="337"/>
      <c r="Y68" s="337"/>
      <c r="Z68" s="38"/>
      <c r="AA68" s="337"/>
      <c r="AB68" s="337"/>
      <c r="AC68" s="337"/>
      <c r="AD68" s="38"/>
      <c r="AE68" s="337"/>
      <c r="AF68" s="337"/>
      <c r="AG68" s="337"/>
      <c r="AH68" s="38"/>
      <c r="AI68" s="337"/>
      <c r="AJ68" s="337"/>
      <c r="AK68" s="337"/>
      <c r="AL68" s="38"/>
      <c r="AM68" s="337"/>
      <c r="AN68" s="337"/>
      <c r="AO68" s="337"/>
    </row>
    <row r="69" spans="1:41">
      <c r="A69" s="298"/>
      <c r="B69" s="339"/>
      <c r="C69" s="346"/>
      <c r="D69" s="346"/>
      <c r="E69" s="346"/>
      <c r="F69" s="37"/>
      <c r="G69" s="337"/>
      <c r="H69" s="337"/>
      <c r="I69" s="337"/>
      <c r="J69" s="38"/>
      <c r="K69" s="337"/>
      <c r="L69" s="337"/>
      <c r="M69" s="337"/>
      <c r="N69" s="38"/>
      <c r="O69" s="337"/>
      <c r="P69" s="337"/>
      <c r="Q69" s="337"/>
      <c r="R69" s="38"/>
      <c r="S69" s="337"/>
      <c r="T69" s="337"/>
      <c r="U69" s="337"/>
      <c r="V69" s="38"/>
      <c r="W69" s="337"/>
      <c r="X69" s="337"/>
      <c r="Y69" s="337"/>
      <c r="Z69" s="38"/>
      <c r="AA69" s="337"/>
      <c r="AB69" s="337"/>
      <c r="AC69" s="337"/>
      <c r="AD69" s="38"/>
      <c r="AE69" s="337"/>
      <c r="AF69" s="337"/>
      <c r="AG69" s="337"/>
      <c r="AH69" s="38"/>
      <c r="AI69" s="337"/>
      <c r="AJ69" s="337"/>
      <c r="AK69" s="337"/>
      <c r="AL69" s="38"/>
      <c r="AM69" s="337"/>
      <c r="AN69" s="337"/>
      <c r="AO69" s="337"/>
    </row>
    <row r="70" spans="1:41">
      <c r="A70" s="298"/>
      <c r="B70" s="339"/>
      <c r="C70" s="346"/>
      <c r="D70" s="346"/>
      <c r="E70" s="346"/>
      <c r="F70" s="37"/>
      <c r="G70" s="337"/>
      <c r="H70" s="337"/>
      <c r="I70" s="337"/>
      <c r="J70" s="38"/>
      <c r="K70" s="337"/>
      <c r="L70" s="337"/>
      <c r="M70" s="337"/>
      <c r="N70" s="38"/>
      <c r="O70" s="337"/>
      <c r="P70" s="337"/>
      <c r="Q70" s="337"/>
      <c r="R70" s="38"/>
      <c r="S70" s="337"/>
      <c r="T70" s="337"/>
      <c r="U70" s="337"/>
      <c r="V70" s="38"/>
      <c r="W70" s="337"/>
      <c r="X70" s="337"/>
      <c r="Y70" s="337"/>
      <c r="Z70" s="38"/>
      <c r="AA70" s="337"/>
      <c r="AB70" s="337"/>
      <c r="AC70" s="337"/>
      <c r="AD70" s="38"/>
      <c r="AE70" s="337"/>
      <c r="AF70" s="337"/>
      <c r="AG70" s="337"/>
      <c r="AH70" s="38"/>
      <c r="AI70" s="337"/>
      <c r="AJ70" s="337"/>
      <c r="AK70" s="337"/>
      <c r="AL70" s="38"/>
      <c r="AM70" s="337"/>
      <c r="AN70" s="337"/>
      <c r="AO70" s="337"/>
    </row>
    <row r="71" spans="1:41">
      <c r="A71" s="298"/>
      <c r="B71" s="339"/>
      <c r="C71" s="346"/>
      <c r="D71" s="346"/>
      <c r="E71" s="346"/>
      <c r="F71" s="37"/>
      <c r="G71" s="337"/>
      <c r="H71" s="337"/>
      <c r="I71" s="337"/>
      <c r="J71" s="38"/>
      <c r="K71" s="337"/>
      <c r="L71" s="337"/>
      <c r="M71" s="337"/>
      <c r="N71" s="38"/>
      <c r="O71" s="337"/>
      <c r="P71" s="337"/>
      <c r="Q71" s="337"/>
      <c r="R71" s="38"/>
      <c r="S71" s="337"/>
      <c r="T71" s="337"/>
      <c r="U71" s="337"/>
      <c r="V71" s="38"/>
      <c r="W71" s="337"/>
      <c r="X71" s="337"/>
      <c r="Y71" s="337"/>
      <c r="Z71" s="38"/>
      <c r="AA71" s="337"/>
      <c r="AB71" s="337"/>
      <c r="AC71" s="337"/>
      <c r="AD71" s="38"/>
      <c r="AE71" s="337"/>
      <c r="AF71" s="337"/>
      <c r="AG71" s="337"/>
      <c r="AH71" s="38"/>
      <c r="AI71" s="337"/>
      <c r="AJ71" s="337"/>
      <c r="AK71" s="337"/>
      <c r="AL71" s="38"/>
      <c r="AM71" s="337"/>
      <c r="AN71" s="337"/>
      <c r="AO71" s="337"/>
    </row>
    <row r="72" spans="1:41">
      <c r="A72" s="298"/>
      <c r="B72" s="339"/>
      <c r="C72" s="346"/>
      <c r="D72" s="346"/>
      <c r="E72" s="346"/>
      <c r="F72" s="37"/>
      <c r="G72" s="337"/>
      <c r="H72" s="337"/>
      <c r="I72" s="337"/>
      <c r="J72" s="38"/>
      <c r="K72" s="337"/>
      <c r="L72" s="337"/>
      <c r="M72" s="337"/>
      <c r="N72" s="38"/>
      <c r="O72" s="337"/>
      <c r="P72" s="337"/>
      <c r="Q72" s="337"/>
      <c r="R72" s="38"/>
      <c r="S72" s="337"/>
      <c r="T72" s="337"/>
      <c r="U72" s="337"/>
      <c r="V72" s="38"/>
      <c r="W72" s="337"/>
      <c r="X72" s="337"/>
      <c r="Y72" s="337"/>
      <c r="Z72" s="38"/>
      <c r="AA72" s="337"/>
      <c r="AB72" s="337"/>
      <c r="AC72" s="337"/>
      <c r="AD72" s="38"/>
      <c r="AE72" s="337"/>
      <c r="AF72" s="337"/>
      <c r="AG72" s="337"/>
      <c r="AH72" s="38"/>
      <c r="AI72" s="337"/>
      <c r="AJ72" s="337"/>
      <c r="AK72" s="337"/>
      <c r="AL72" s="38"/>
      <c r="AM72" s="337"/>
      <c r="AN72" s="337"/>
      <c r="AO72" s="337"/>
    </row>
    <row r="73" spans="1:41">
      <c r="A73" s="298"/>
      <c r="B73" s="340"/>
      <c r="C73" s="346"/>
      <c r="D73" s="346"/>
      <c r="E73" s="346"/>
      <c r="F73" s="37"/>
      <c r="G73" s="337"/>
      <c r="H73" s="337"/>
      <c r="I73" s="337"/>
      <c r="J73" s="38"/>
      <c r="K73" s="337"/>
      <c r="L73" s="337"/>
      <c r="M73" s="337"/>
      <c r="N73" s="38"/>
      <c r="O73" s="337"/>
      <c r="P73" s="337"/>
      <c r="Q73" s="337"/>
      <c r="R73" s="38"/>
      <c r="S73" s="337"/>
      <c r="T73" s="337"/>
      <c r="U73" s="337"/>
      <c r="V73" s="38"/>
      <c r="W73" s="337"/>
      <c r="X73" s="337"/>
      <c r="Y73" s="337"/>
      <c r="Z73" s="38"/>
      <c r="AA73" s="337"/>
      <c r="AB73" s="337"/>
      <c r="AC73" s="337"/>
      <c r="AD73" s="38"/>
      <c r="AE73" s="337"/>
      <c r="AF73" s="337"/>
      <c r="AG73" s="337"/>
      <c r="AH73" s="38"/>
      <c r="AI73" s="337"/>
      <c r="AJ73" s="337"/>
      <c r="AK73" s="337"/>
      <c r="AL73" s="38"/>
      <c r="AM73" s="337"/>
      <c r="AN73" s="337"/>
      <c r="AO73" s="337"/>
    </row>
    <row r="74" spans="1:41">
      <c r="A74" s="298"/>
    </row>
    <row r="75" spans="1:41">
      <c r="A75" s="298"/>
    </row>
    <row r="76" spans="1:41">
      <c r="A76" s="298"/>
    </row>
    <row r="77" spans="1:41">
      <c r="A77" s="298"/>
    </row>
    <row r="78" spans="1:41">
      <c r="A78" s="298"/>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C3" activePane="bottomRight" state="frozen"/>
      <selection pane="topRight" activeCell="C1" sqref="C1"/>
      <selection pane="bottomLeft" activeCell="A3" sqref="A3"/>
      <selection pane="bottomRight" activeCell="C25" sqref="C25:E25"/>
    </sheetView>
  </sheetViews>
  <sheetFormatPr defaultColWidth="9.26953125" defaultRowHeight="13.5"/>
  <cols>
    <col min="1" max="1" width="29.453125" style="172" customWidth="1"/>
    <col min="2" max="2" width="32.26953125" style="172" customWidth="1"/>
    <col min="3" max="3" width="25.54296875" style="172" customWidth="1"/>
    <col min="4" max="4" width="27.453125" style="172" customWidth="1"/>
    <col min="5" max="5" width="25.54296875" style="172" customWidth="1"/>
    <col min="6" max="6" width="3.54296875" style="161" customWidth="1"/>
    <col min="7" max="9" width="25.54296875" style="172" customWidth="1"/>
    <col min="10" max="10" width="3.54296875" style="172" customWidth="1"/>
    <col min="11" max="13" width="25.54296875" style="172" customWidth="1"/>
    <col min="14" max="14" width="3.54296875" style="172" customWidth="1"/>
    <col min="15" max="17" width="25.54296875" style="172" customWidth="1"/>
    <col min="18" max="18" width="3.54296875" style="172" customWidth="1"/>
    <col min="19" max="21" width="25.54296875" style="172" customWidth="1"/>
    <col min="22" max="22" width="3.54296875" style="172" customWidth="1"/>
    <col min="23" max="25" width="25.54296875" style="172" customWidth="1"/>
    <col min="26" max="26" width="3.54296875" style="172" customWidth="1"/>
    <col min="27" max="29" width="25.54296875" style="172" customWidth="1"/>
    <col min="30" max="30" width="3.54296875" style="172" customWidth="1"/>
    <col min="31" max="33" width="25.54296875" style="172" customWidth="1"/>
    <col min="34" max="34" width="3.54296875" style="172" customWidth="1"/>
    <col min="35" max="37" width="25.54296875" style="172" customWidth="1"/>
    <col min="38" max="38" width="3.54296875" style="172" customWidth="1"/>
    <col min="39" max="41" width="25.54296875" style="172" customWidth="1"/>
    <col min="42" max="55" width="9.26953125" style="161"/>
    <col min="56" max="16384" width="9.26953125" style="172"/>
  </cols>
  <sheetData>
    <row r="1" spans="1:5" s="161" customFormat="1" ht="12.75" customHeight="1">
      <c r="A1" s="247" t="s">
        <v>9</v>
      </c>
      <c r="B1" s="199"/>
      <c r="C1" s="200"/>
      <c r="D1" s="200"/>
      <c r="E1" s="201"/>
    </row>
    <row r="2" spans="1:5" s="161" customFormat="1" ht="14.15" customHeight="1">
      <c r="A2" s="247"/>
      <c r="B2" s="162" t="s">
        <v>10</v>
      </c>
      <c r="C2" s="163" t="s">
        <v>11</v>
      </c>
      <c r="D2" s="164" t="s">
        <v>12</v>
      </c>
    </row>
    <row r="3" spans="1:5" s="161" customFormat="1" ht="12.75" customHeight="1">
      <c r="A3" s="202"/>
    </row>
    <row r="4" spans="1:5" s="161" customFormat="1" ht="16.149999999999999" customHeight="1">
      <c r="A4" s="165" t="s">
        <v>13</v>
      </c>
      <c r="B4" s="169" t="s">
        <v>14</v>
      </c>
    </row>
    <row r="5" spans="1:5" s="161" customFormat="1">
      <c r="B5" s="162" t="s">
        <v>15</v>
      </c>
      <c r="C5" s="185">
        <v>7154</v>
      </c>
      <c r="D5" s="167" t="s">
        <v>16</v>
      </c>
      <c r="E5" s="185"/>
    </row>
    <row r="6" spans="1:5" s="161" customFormat="1">
      <c r="B6" s="162" t="s">
        <v>17</v>
      </c>
      <c r="C6" s="185"/>
      <c r="D6" s="167" t="s">
        <v>18</v>
      </c>
      <c r="E6" s="185"/>
    </row>
    <row r="7" spans="1:5" s="161" customFormat="1">
      <c r="B7" s="162" t="s">
        <v>19</v>
      </c>
      <c r="C7" s="166" t="s">
        <v>926</v>
      </c>
    </row>
    <row r="8" spans="1:5" s="161" customFormat="1">
      <c r="B8" s="162" t="s">
        <v>21</v>
      </c>
      <c r="C8" s="167" t="s">
        <v>22</v>
      </c>
      <c r="D8" s="167" t="s">
        <v>23</v>
      </c>
      <c r="E8" s="167"/>
    </row>
    <row r="9" spans="1:5" s="161" customFormat="1">
      <c r="B9" s="162"/>
      <c r="C9" s="186">
        <v>42942</v>
      </c>
      <c r="D9" s="186">
        <v>44767</v>
      </c>
      <c r="E9" s="167" t="s">
        <v>24</v>
      </c>
    </row>
    <row r="10" spans="1:5" s="161" customFormat="1">
      <c r="B10" s="162" t="s">
        <v>25</v>
      </c>
      <c r="C10" s="230">
        <v>43647</v>
      </c>
      <c r="D10" s="230">
        <v>44767</v>
      </c>
      <c r="E10" s="167"/>
    </row>
    <row r="11" spans="1:5" s="161" customFormat="1">
      <c r="B11" s="162" t="s">
        <v>26</v>
      </c>
      <c r="C11" s="168">
        <v>42942</v>
      </c>
      <c r="D11" s="168">
        <v>43646</v>
      </c>
      <c r="E11" s="167" t="s">
        <v>28</v>
      </c>
    </row>
    <row r="12" spans="1:5" s="161" customFormat="1">
      <c r="B12" s="162" t="s">
        <v>29</v>
      </c>
      <c r="C12" s="168">
        <v>43647</v>
      </c>
      <c r="D12" s="168">
        <v>44767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1">
      <c r="A18" s="165" t="s">
        <v>3</v>
      </c>
      <c r="B18" s="169" t="s">
        <v>34</v>
      </c>
      <c r="C18" s="190"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3"/>
    </row>
    <row r="22" spans="1:50 16384:16384">
      <c r="A22" s="165"/>
      <c r="C22" s="248" t="s">
        <v>41</v>
      </c>
      <c r="D22" s="249"/>
      <c r="E22" s="250"/>
      <c r="G22" s="251" t="s">
        <v>42</v>
      </c>
      <c r="H22" s="252"/>
      <c r="I22" s="253"/>
      <c r="K22" s="251" t="s">
        <v>42</v>
      </c>
      <c r="L22" s="252"/>
      <c r="M22" s="253"/>
      <c r="O22" s="251" t="s">
        <v>42</v>
      </c>
      <c r="P22" s="252"/>
      <c r="Q22" s="253"/>
      <c r="S22" s="251" t="s">
        <v>42</v>
      </c>
      <c r="T22" s="252"/>
      <c r="U22" s="253"/>
      <c r="W22" s="251" t="s">
        <v>42</v>
      </c>
      <c r="X22" s="252"/>
      <c r="Y22" s="253"/>
      <c r="AA22" s="251" t="s">
        <v>42</v>
      </c>
      <c r="AB22" s="252"/>
      <c r="AC22" s="253"/>
      <c r="AE22" s="251" t="s">
        <v>42</v>
      </c>
      <c r="AF22" s="252"/>
      <c r="AG22" s="253"/>
      <c r="AI22" s="251" t="s">
        <v>42</v>
      </c>
      <c r="AJ22" s="252"/>
      <c r="AK22" s="253"/>
      <c r="AM22" s="251" t="s">
        <v>42</v>
      </c>
      <c r="AN22" s="252"/>
      <c r="AO22" s="253"/>
    </row>
    <row r="23" spans="1:50 16384:16384">
      <c r="A23" s="165"/>
      <c r="B23" s="204" t="str">
        <f>IF(C20="Start with impact category","Select Impact category &gt;&gt;","")</f>
        <v/>
      </c>
      <c r="C23" s="254"/>
      <c r="D23" s="255"/>
      <c r="E23" s="256"/>
      <c r="F23" s="171" t="str">
        <f>IF($B$23="Select Impact category &gt;&gt;", "&gt;&gt;","")</f>
        <v/>
      </c>
      <c r="G23" s="254"/>
      <c r="H23" s="255"/>
      <c r="I23" s="256"/>
      <c r="J23" s="171" t="str">
        <f>IF($B$23="Select Impact category &gt;&gt;", "&gt;&gt;","")</f>
        <v/>
      </c>
      <c r="K23" s="254"/>
      <c r="L23" s="255"/>
      <c r="M23" s="256"/>
      <c r="N23" s="171" t="str">
        <f>IF($B$23="Select Impact category &gt;&gt;", "&gt;&gt;","")</f>
        <v/>
      </c>
      <c r="O23" s="254"/>
      <c r="P23" s="255"/>
      <c r="Q23" s="256"/>
      <c r="R23" s="171" t="str">
        <f>IF($B$23="Select Impact category &gt;&gt;", "&gt;&gt;","")</f>
        <v/>
      </c>
      <c r="S23" s="254"/>
      <c r="T23" s="255"/>
      <c r="U23" s="256"/>
      <c r="V23" s="171" t="str">
        <f>IF($B$23="Select Impact category &gt;&gt;", "&gt;&gt;","")</f>
        <v/>
      </c>
      <c r="W23" s="254"/>
      <c r="X23" s="255"/>
      <c r="Y23" s="256"/>
      <c r="Z23" s="171" t="str">
        <f>IF($B$23="Select Impact category &gt;&gt;", "&gt;&gt;","")</f>
        <v/>
      </c>
      <c r="AA23" s="254"/>
      <c r="AB23" s="255"/>
      <c r="AC23" s="256"/>
      <c r="AD23" s="171" t="str">
        <f>IF($B$23="Select Impact category &gt;&gt;", "&gt;&gt;","")</f>
        <v/>
      </c>
      <c r="AE23" s="254"/>
      <c r="AF23" s="255"/>
      <c r="AG23" s="256"/>
      <c r="AH23" s="171" t="str">
        <f>IF($B$23="Select Impact category &gt;&gt;", "&gt;&gt;","")</f>
        <v/>
      </c>
      <c r="AI23" s="254"/>
      <c r="AJ23" s="255"/>
      <c r="AK23" s="256"/>
      <c r="AL23" s="171" t="str">
        <f>IF($B$23="Select Impact category &gt;&gt;", "&gt;&gt;","")</f>
        <v/>
      </c>
      <c r="AM23" s="254"/>
      <c r="AN23" s="255"/>
      <c r="AO23" s="256"/>
    </row>
    <row r="24" spans="1:50 16384:16384" ht="12.75" customHeight="1">
      <c r="A24" s="165"/>
      <c r="B24" s="169" t="str">
        <f>IF(C20="Start with SDG","Select SDG &gt;&gt;","")</f>
        <v>Select SDG &gt;&gt;</v>
      </c>
      <c r="C24" s="257" t="s">
        <v>129</v>
      </c>
      <c r="D24" s="258"/>
      <c r="E24" s="259"/>
      <c r="F24" s="171" t="str">
        <f>IF($B$24="Select SDG &gt;&gt;","&gt;&gt;","")</f>
        <v>&gt;&gt;</v>
      </c>
      <c r="G24" s="257" t="s">
        <v>123</v>
      </c>
      <c r="H24" s="258"/>
      <c r="I24" s="259"/>
      <c r="J24" s="171" t="str">
        <f>IF($B$24="Select SDG &gt;&gt;","&gt;&gt;","")</f>
        <v>&gt;&gt;</v>
      </c>
      <c r="K24" s="257" t="s">
        <v>124</v>
      </c>
      <c r="L24" s="258"/>
      <c r="M24" s="259"/>
      <c r="N24" s="171" t="str">
        <f>IF($B$24="Select SDG &gt;&gt;","&gt;&gt;","")</f>
        <v>&gt;&gt;</v>
      </c>
      <c r="O24" s="257" t="s">
        <v>124</v>
      </c>
      <c r="P24" s="258"/>
      <c r="Q24" s="259"/>
      <c r="R24" s="171" t="str">
        <f>IF($B$24="Select SDG &gt;&gt;","&gt;&gt;","")</f>
        <v>&gt;&gt;</v>
      </c>
      <c r="S24" s="257"/>
      <c r="T24" s="258"/>
      <c r="U24" s="259"/>
      <c r="V24" s="171" t="str">
        <f>IF($B$24="Select SDG &gt;&gt;","&gt;&gt;","")</f>
        <v>&gt;&gt;</v>
      </c>
      <c r="W24" s="257"/>
      <c r="X24" s="258"/>
      <c r="Y24" s="259"/>
      <c r="Z24" s="171" t="str">
        <f>IF($B$24="Select SDG &gt;&gt;","&gt;&gt;","")</f>
        <v>&gt;&gt;</v>
      </c>
      <c r="AA24" s="257"/>
      <c r="AB24" s="258"/>
      <c r="AC24" s="259"/>
      <c r="AD24" s="171" t="str">
        <f>IF($B$24="Select SDG &gt;&gt;","&gt;&gt;","")</f>
        <v>&gt;&gt;</v>
      </c>
      <c r="AE24" s="257"/>
      <c r="AF24" s="258"/>
      <c r="AG24" s="259"/>
      <c r="AH24" s="171" t="str">
        <f>IF($B$24="Select SDG &gt;&gt;","&gt;&gt;","")</f>
        <v>&gt;&gt;</v>
      </c>
      <c r="AI24" s="257"/>
      <c r="AJ24" s="258"/>
      <c r="AK24" s="259"/>
      <c r="AL24" s="171" t="str">
        <f>IF($B$24="Select SDG &gt;&gt;","&gt;&gt;","")</f>
        <v>&gt;&gt;</v>
      </c>
      <c r="AM24" s="257"/>
      <c r="AN24" s="258"/>
      <c r="AO24" s="259"/>
    </row>
    <row r="25" spans="1:50 16384:16384" s="161" customFormat="1" ht="47" customHeight="1">
      <c r="C25" s="347" t="s">
        <v>1395</v>
      </c>
      <c r="D25" s="348"/>
      <c r="E25" s="349"/>
      <c r="F25" s="171"/>
      <c r="G25" s="192"/>
      <c r="I25" s="193"/>
      <c r="J25" s="171"/>
      <c r="K25" s="192"/>
      <c r="M25" s="193"/>
      <c r="N25" s="171"/>
      <c r="O25" s="192"/>
      <c r="Q25" s="193"/>
      <c r="R25" s="171"/>
      <c r="S25" s="192"/>
      <c r="U25" s="193"/>
      <c r="V25" s="171"/>
      <c r="W25" s="192"/>
      <c r="Y25" s="193"/>
      <c r="Z25" s="171"/>
      <c r="AA25" s="192"/>
      <c r="AC25" s="193"/>
      <c r="AD25" s="171"/>
      <c r="AE25" s="192"/>
      <c r="AG25" s="193"/>
      <c r="AH25" s="171"/>
      <c r="AI25" s="192"/>
      <c r="AK25" s="193"/>
      <c r="AL25" s="171"/>
      <c r="AM25" s="192"/>
      <c r="AO25" s="193"/>
    </row>
    <row r="26" spans="1:50 16384:16384">
      <c r="A26" s="165" t="s">
        <v>6</v>
      </c>
      <c r="B26" s="170" t="str">
        <f>IF(C23&lt;&gt;"","Select Monitoring indicator &gt;&gt;","")</f>
        <v/>
      </c>
      <c r="C26" s="254"/>
      <c r="D26" s="255"/>
      <c r="E26" s="256"/>
      <c r="F26" s="171" t="str">
        <f>IF($B$26="Select Monitoring indicator &gt;&gt;", "&gt;&gt;","")</f>
        <v/>
      </c>
      <c r="G26" s="254"/>
      <c r="H26" s="255"/>
      <c r="I26" s="256"/>
      <c r="J26" s="171" t="str">
        <f>IF($B$26="Select Monitoring indicator &gt;&gt;","&gt;&gt;","")</f>
        <v/>
      </c>
      <c r="K26" s="254"/>
      <c r="L26" s="255"/>
      <c r="M26" s="256"/>
      <c r="N26" s="171" t="str">
        <f>IF($B$26="Select Monitoring indicator &gt;&gt;","&gt;&gt;","")</f>
        <v/>
      </c>
      <c r="O26" s="254"/>
      <c r="P26" s="255"/>
      <c r="Q26" s="256"/>
      <c r="R26" s="171" t="str">
        <f>IF($B$26="Select Monitoring indicator &gt;&gt;","&gt;&gt;","")</f>
        <v/>
      </c>
      <c r="S26" s="254"/>
      <c r="T26" s="255"/>
      <c r="U26" s="256"/>
      <c r="V26" s="171" t="str">
        <f>IF($B$26="Select Monitoring indicator &gt;&gt;","&gt;&gt;","")</f>
        <v/>
      </c>
      <c r="W26" s="254"/>
      <c r="X26" s="255"/>
      <c r="Y26" s="256"/>
      <c r="Z26" s="171" t="str">
        <f>IF($B$26="Select Monitoring indicator &gt;&gt;","&gt;&gt;","")</f>
        <v/>
      </c>
      <c r="AA26" s="254"/>
      <c r="AB26" s="255"/>
      <c r="AC26" s="256"/>
      <c r="AD26" s="171" t="str">
        <f>IF($B$26="Select Monitoring indicator &gt;&gt;","&gt;&gt;","")</f>
        <v/>
      </c>
      <c r="AE26" s="254"/>
      <c r="AF26" s="255"/>
      <c r="AG26" s="256"/>
      <c r="AH26" s="171" t="str">
        <f>IF($B$26="Select Monitoring indicator &gt;&gt;","&gt;&gt;","")</f>
        <v/>
      </c>
      <c r="AI26" s="254"/>
      <c r="AJ26" s="255"/>
      <c r="AK26" s="256"/>
      <c r="AL26" s="171" t="str">
        <f>IF($B$26="Select Monitoring indicator &gt;&gt;","&gt;&gt;","")</f>
        <v/>
      </c>
      <c r="AM26" s="254"/>
      <c r="AN26" s="255"/>
      <c r="AO26" s="256"/>
    </row>
    <row r="27" spans="1:50 16384:16384" ht="12.75" customHeight="1">
      <c r="B27" s="169" t="str">
        <f>IF(C24&lt;&gt;"","Select Monitoring indicator &gt;&gt;","")</f>
        <v>Select Monitoring indicator &gt;&gt;</v>
      </c>
      <c r="C27" s="263" t="s">
        <v>218</v>
      </c>
      <c r="D27" s="264"/>
      <c r="E27" s="265"/>
      <c r="F27" s="171" t="str">
        <f>IF($B$27="Select Monitoring indicator &gt;&gt;","&gt;&gt;","")</f>
        <v>&gt;&gt;</v>
      </c>
      <c r="G27" s="257" t="s">
        <v>177</v>
      </c>
      <c r="H27" s="258"/>
      <c r="I27" s="259"/>
      <c r="J27" s="171" t="str">
        <f>IF($B$27="Select Monitoring indicator &gt;&gt;","&gt;&gt;","")</f>
        <v>&gt;&gt;</v>
      </c>
      <c r="K27" s="257" t="s">
        <v>1089</v>
      </c>
      <c r="L27" s="258"/>
      <c r="M27" s="259"/>
      <c r="N27" s="171" t="str">
        <f>IF($B$27="Select Monitoring indicator &gt;&gt;","&gt;&gt;","")</f>
        <v>&gt;&gt;</v>
      </c>
      <c r="O27" s="257" t="s">
        <v>1089</v>
      </c>
      <c r="P27" s="258"/>
      <c r="Q27" s="259"/>
      <c r="R27" s="171" t="str">
        <f>IF($B$27="Select Monitoring indicator &gt;&gt;","&gt;&gt;","")</f>
        <v>&gt;&gt;</v>
      </c>
      <c r="S27" s="257"/>
      <c r="T27" s="258"/>
      <c r="U27" s="259"/>
      <c r="V27" s="171" t="str">
        <f>IF($B$27="Select Monitoring indicator &gt;&gt;","&gt;&gt;","")</f>
        <v>&gt;&gt;</v>
      </c>
      <c r="W27" s="257"/>
      <c r="X27" s="258"/>
      <c r="Y27" s="259"/>
      <c r="Z27" s="171" t="str">
        <f>IF($B$27="Select Monitoring indicator &gt;&gt;","&gt;&gt;","")</f>
        <v>&gt;&gt;</v>
      </c>
      <c r="AA27" s="257"/>
      <c r="AB27" s="258"/>
      <c r="AC27" s="259"/>
      <c r="AD27" s="171" t="str">
        <f>IF($B$27="Select Monitoring indicator &gt;&gt;","&gt;&gt;","")</f>
        <v>&gt;&gt;</v>
      </c>
      <c r="AE27" s="257"/>
      <c r="AF27" s="258"/>
      <c r="AG27" s="259"/>
      <c r="AH27" s="171" t="str">
        <f>IF($B$27="Select Monitoring indicator &gt;&gt;","&gt;&gt;","")</f>
        <v>&gt;&gt;</v>
      </c>
      <c r="AI27" s="257"/>
      <c r="AJ27" s="258"/>
      <c r="AK27" s="259"/>
      <c r="AL27" s="171" t="str">
        <f>IF($B$27="Select Monitoring indicator &gt;&gt;","&gt;&gt;","")</f>
        <v>&gt;&gt;</v>
      </c>
      <c r="AM27" s="257"/>
      <c r="AN27" s="258"/>
      <c r="AO27" s="259"/>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6" t="s">
        <v>49</v>
      </c>
      <c r="C30" s="260" t="str" cm="1">
        <f t="array" ref="C30">IFERROR(_xlfn.IFS(C23&lt;&gt;"",IFERROR(INDEX(BA!$J$4:$J$952,MATCH(C26,BA!$P$4:$P$952,0)),""),C24&lt;&gt;"",IFERROR(INDEX(BA!$J$4:$J$952,MATCH(C27,BA!$P$4:$P$952,0)),"")),"")</f>
        <v>GSDM-I13.2.1</v>
      </c>
      <c r="D30" s="261"/>
      <c r="E30" s="262"/>
      <c r="F30" s="167"/>
      <c r="G30" s="260" t="str" cm="1">
        <f t="array" ref="G30">IFERROR(_xlfn.IFS(G23&lt;&gt;"",IFERROR(INDEX(BA!$J$4:$J$952,MATCH(G26,BA!$P$4:$P$952,0)),""),G24&lt;&gt;"",IFERROR(INDEX(BA!$J$4:$J$952,MATCH(G27,BA!$P$4:$P$952,0)),"")),"")</f>
        <v>GSDM-I7.2.1</v>
      </c>
      <c r="H30" s="261"/>
      <c r="I30" s="262"/>
      <c r="J30" s="207"/>
      <c r="K30" s="260" t="str" cm="1">
        <f t="array" ref="K30">IFERROR(_xlfn.IFS(K23&lt;&gt;"",IFERROR(INDEX(BA!$J$4:$J$952,MATCH(K26,BA!$P$4:$P$952,0)),""),K24&lt;&gt;"",IFERROR(INDEX(BA!$J$4:$J$952,MATCH(K27,BA!$P$4:$P$952,0)),"")),"")</f>
        <v>GSDG-I8.5.1</v>
      </c>
      <c r="L30" s="261"/>
      <c r="M30" s="262"/>
      <c r="N30" s="207"/>
      <c r="O30" s="260" t="str" cm="1">
        <f t="array" ref="O30">IFERROR(_xlfn.IFS(O23&lt;&gt;"",IFERROR(INDEX(BA!$J$4:$J$952,MATCH(O26,BA!$P$4:$P$952,0)),""),O24&lt;&gt;"",IFERROR(INDEX(BA!$J$4:$J$952,MATCH(O27,BA!$P$4:$P$952,0)),"")),"")</f>
        <v>GSDG-I8.5.1</v>
      </c>
      <c r="P30" s="261"/>
      <c r="Q30" s="262"/>
      <c r="R30" s="207"/>
      <c r="S30" s="260" t="str" cm="1">
        <f t="array" ref="S30">IFERROR(_xlfn.IFS(S23&lt;&gt;"",IFERROR(INDEX(BA!$J$4:$J$952,MATCH(S26,BA!$P$4:$P$952,0)),""),S24&lt;&gt;"",IFERROR(INDEX(BA!$J$4:$J$952,MATCH(S27,BA!$P$4:$P$952,0)),"")),"")</f>
        <v/>
      </c>
      <c r="T30" s="261"/>
      <c r="U30" s="262"/>
      <c r="V30" s="207"/>
      <c r="W30" s="260" t="str" cm="1">
        <f t="array" ref="W30">IFERROR(_xlfn.IFS(W23&lt;&gt;"",IFERROR(INDEX(BA!$J$4:$J$952,MATCH(W26,BA!$P$4:$P$952,0)),""),W24&lt;&gt;"",IFERROR(INDEX(BA!$J$4:$J$952,MATCH(W27,BA!$P$4:$P$952,0)),"")),"")</f>
        <v/>
      </c>
      <c r="X30" s="261"/>
      <c r="Y30" s="262"/>
      <c r="Z30" s="207"/>
      <c r="AA30" s="260" t="str" cm="1">
        <f t="array" ref="AA30">IFERROR(_xlfn.IFS(AA23&lt;&gt;"",IFERROR(INDEX(BA!$J$4:$J$952,MATCH(AA26,BA!$P$4:$P$952,0)),""),AA24&lt;&gt;"",IFERROR(INDEX(BA!$J$4:$J$952,MATCH(AA27,BA!$P$4:$P$952,0)),"")),"")</f>
        <v/>
      </c>
      <c r="AB30" s="261"/>
      <c r="AC30" s="262"/>
      <c r="AD30" s="207"/>
      <c r="AE30" s="260" t="str" cm="1">
        <f t="array" ref="AE30">IFERROR(_xlfn.IFS(AE23&lt;&gt;"",IFERROR(INDEX(BA!$J$4:$J$952,MATCH(AE26,BA!$P$4:$P$952,0)),""),AE24&lt;&gt;"",IFERROR(INDEX(BA!$J$4:$J$952,MATCH(AE27,BA!$P$4:$P$952,0)),"")),"")</f>
        <v/>
      </c>
      <c r="AF30" s="261"/>
      <c r="AG30" s="262"/>
      <c r="AH30" s="207"/>
      <c r="AI30" s="260" t="str" cm="1">
        <f t="array" ref="AI30">IFERROR(_xlfn.IFS(AI23&lt;&gt;"",IFERROR(INDEX(BA!$J$4:$J$952,MATCH(AI26,BA!$P$4:$P$952,0)),""),AI24&lt;&gt;"",IFERROR(INDEX(BA!$J$4:$J$952,MATCH(AI27,BA!$P$4:$P$952,0)),"")),"")</f>
        <v/>
      </c>
      <c r="AJ30" s="261"/>
      <c r="AK30" s="262"/>
      <c r="AL30" s="207"/>
      <c r="AM30" s="260" t="str" cm="1">
        <f t="array" ref="AM30">IFERROR(_xlfn.IFS(AM23&lt;&gt;"",IFERROR(INDEX(BA!$J$4:$J$952,MATCH(AM26,BA!$P$4:$P$952,0)),""),AM24&lt;&gt;"",IFERROR(INDEX(BA!$J$4:$J$952,MATCH(AM27,BA!$P$4:$P$952,0)),"")),"")</f>
        <v/>
      </c>
      <c r="AN30" s="261"/>
      <c r="AO30" s="262"/>
      <c r="AP30" s="167"/>
      <c r="AQ30" s="167"/>
      <c r="AR30" s="167"/>
      <c r="AS30" s="167"/>
      <c r="AT30" s="167"/>
      <c r="AU30" s="167"/>
      <c r="AV30" s="167"/>
      <c r="AW30" s="167"/>
      <c r="AX30" s="167"/>
    </row>
    <row r="31" spans="1:50 16384:16384" ht="12.65" customHeight="1">
      <c r="A31" s="161"/>
      <c r="B31" s="208" t="s">
        <v>50</v>
      </c>
      <c r="C31" s="260" t="str">
        <f>IFERROR(INDEX(BA!$O$4:$O$952,MATCH(C30,BA!$J$4:$J$952,0)),"")</f>
        <v xml:space="preserve">Reduction in GHGs emissions </v>
      </c>
      <c r="D31" s="261"/>
      <c r="E31" s="262"/>
      <c r="F31" s="167"/>
      <c r="G31" s="260" t="str">
        <f>IFERROR(INDEX(BA!$O$4:$O$952,MATCH(G30,BA!$J$4:$J$952,0)),"")</f>
        <v>Renewable energy generation</v>
      </c>
      <c r="H31" s="261"/>
      <c r="I31" s="262"/>
      <c r="J31" s="207"/>
      <c r="K31" s="260" t="str">
        <f>IFERROR(INDEX(BA!$O$4:$O$952,MATCH(K30,BA!$J$4:$J$952,0)),"")</f>
        <v>Increased employment opportunities</v>
      </c>
      <c r="L31" s="261"/>
      <c r="M31" s="262"/>
      <c r="N31" s="207"/>
      <c r="O31" s="260" t="s">
        <v>1391</v>
      </c>
      <c r="P31" s="261"/>
      <c r="Q31" s="262"/>
      <c r="R31" s="207"/>
      <c r="S31" s="260" t="str">
        <f>IFERROR(INDEX(BA!$O$4:$O$952,MATCH(S30,BA!$J$4:$J$952,0)),"")</f>
        <v/>
      </c>
      <c r="T31" s="261"/>
      <c r="U31" s="262"/>
      <c r="V31" s="207"/>
      <c r="W31" s="260" t="str">
        <f>IFERROR(INDEX(BA!$O$4:$O$952,MATCH(W30,BA!$J$4:$J$952,0)),"")</f>
        <v/>
      </c>
      <c r="X31" s="261"/>
      <c r="Y31" s="262"/>
      <c r="Z31" s="207"/>
      <c r="AA31" s="260" t="str">
        <f>IFERROR(INDEX(BA!$O$4:$O$952,MATCH(AA30,BA!$J$4:$J$952,0)),"")</f>
        <v/>
      </c>
      <c r="AB31" s="261"/>
      <c r="AC31" s="262"/>
      <c r="AD31" s="207"/>
      <c r="AE31" s="260" t="str">
        <f>IFERROR(INDEX(BA!$O$4:$O$952,MATCH(AE30,BA!$J$4:$J$952,0)),"")</f>
        <v/>
      </c>
      <c r="AF31" s="261"/>
      <c r="AG31" s="262"/>
      <c r="AH31" s="207"/>
      <c r="AI31" s="260" t="str">
        <f>IFERROR(INDEX(BA!$O$4:$O$952,MATCH(AI30,BA!$J$4:$J$952,0)),"")</f>
        <v/>
      </c>
      <c r="AJ31" s="261"/>
      <c r="AK31" s="262"/>
      <c r="AL31" s="207"/>
      <c r="AM31" s="260" t="str">
        <f>IFERROR(INDEX(BA!$O$4:$O$952,MATCH(AM30,BA!$J$4:$J$952,0)),"")</f>
        <v/>
      </c>
      <c r="AN31" s="261"/>
      <c r="AO31" s="262"/>
      <c r="AP31" s="167"/>
      <c r="AQ31" s="167"/>
      <c r="AR31" s="167"/>
      <c r="AS31" s="167"/>
      <c r="AT31" s="167"/>
      <c r="AU31" s="167"/>
      <c r="AV31" s="167"/>
      <c r="AW31" s="167"/>
      <c r="AX31" s="167"/>
    </row>
    <row r="32" spans="1:50 16384:16384" ht="15" customHeight="1">
      <c r="A32" s="161"/>
      <c r="B32" s="208" t="s">
        <v>51</v>
      </c>
      <c r="C32" s="260" t="str">
        <f>IFERROR(INDEX(BA!$L$4:$L$952,MATCH(C30,BA!$J$4:$J$952,0)),"")</f>
        <v>Climate change mitigation</v>
      </c>
      <c r="D32" s="261"/>
      <c r="E32" s="262"/>
      <c r="F32" s="167"/>
      <c r="G32" s="260" t="str">
        <f>IFERROR(INDEX(BA!$L$4:$L$952,MATCH(G30,BA!$J$4:$J$952,0)),"")</f>
        <v>Energy generation, efficiency &amp; access</v>
      </c>
      <c r="H32" s="261"/>
      <c r="I32" s="262"/>
      <c r="J32" s="207"/>
      <c r="K32" s="260" t="str">
        <f>IFERROR(INDEX(BA!$L$4:$L$952,MATCH(K30,BA!$J$4:$J$952,0)),"")</f>
        <v>Employment</v>
      </c>
      <c r="L32" s="261"/>
      <c r="M32" s="262"/>
      <c r="N32" s="207"/>
      <c r="O32" s="260" t="s">
        <v>1392</v>
      </c>
      <c r="P32" s="261"/>
      <c r="Q32" s="262"/>
      <c r="R32" s="207"/>
      <c r="S32" s="260" t="str">
        <f>IFERROR(INDEX(BA!$L$4:$L$952,MATCH(S30,BA!$J$4:$J$952,0)),"")</f>
        <v/>
      </c>
      <c r="T32" s="261"/>
      <c r="U32" s="262"/>
      <c r="V32" s="207"/>
      <c r="W32" s="260" t="str">
        <f>IFERROR(INDEX(BA!$L$4:$L$952,MATCH(W30,BA!$J$4:$J$952,0)),"")</f>
        <v/>
      </c>
      <c r="X32" s="261"/>
      <c r="Y32" s="262"/>
      <c r="Z32" s="207"/>
      <c r="AA32" s="260" t="str">
        <f>IFERROR(INDEX(BA!$L$4:$L$952,MATCH(AA30,BA!$J$4:$J$952,0)),"")</f>
        <v/>
      </c>
      <c r="AB32" s="261"/>
      <c r="AC32" s="262"/>
      <c r="AD32" s="207"/>
      <c r="AE32" s="260" t="str">
        <f>IFERROR(INDEX(BA!$L$4:$L$952,MATCH(AE30,BA!$J$4:$J$952,0)),"")</f>
        <v/>
      </c>
      <c r="AF32" s="261"/>
      <c r="AG32" s="262"/>
      <c r="AH32" s="207"/>
      <c r="AI32" s="260" t="str">
        <f>IFERROR(INDEX(BA!$L$4:$L$952,MATCH(AI30,BA!$J$4:$J$952,0)),"")</f>
        <v/>
      </c>
      <c r="AJ32" s="261"/>
      <c r="AK32" s="262"/>
      <c r="AL32" s="207"/>
      <c r="AM32" s="260" t="str">
        <f>IFERROR(INDEX(BA!$L$4:$L$952,MATCH(AM30,BA!$J$4:$J$952,0)),"")</f>
        <v/>
      </c>
      <c r="AN32" s="261"/>
      <c r="AO32" s="262"/>
      <c r="AP32" s="167"/>
      <c r="AQ32" s="167"/>
      <c r="AR32" s="167"/>
      <c r="AS32" s="167"/>
      <c r="AT32" s="167"/>
      <c r="AU32" s="167"/>
      <c r="AV32" s="167"/>
      <c r="AW32" s="167"/>
      <c r="AX32" s="167"/>
    </row>
    <row r="33" spans="1:50" ht="15" customHeight="1">
      <c r="A33" s="161"/>
      <c r="B33" s="208" t="s">
        <v>52</v>
      </c>
      <c r="C33" s="260" t="str">
        <f>IFERROR(INDEX(BA!$M$4:$M$952,MATCH(C30,BA!$J$4:$J$952,0)),"")</f>
        <v>13. Climate action</v>
      </c>
      <c r="D33" s="261"/>
      <c r="E33" s="262"/>
      <c r="F33" s="167"/>
      <c r="G33" s="260" t="str">
        <f>IFERROR(INDEX(BA!$M$4:$M$952,MATCH(G30,BA!$J$4:$J$952,0)),"")</f>
        <v xml:space="preserve">7. Affordable and clean energy </v>
      </c>
      <c r="H33" s="261"/>
      <c r="I33" s="262"/>
      <c r="J33" s="207"/>
      <c r="K33" s="260" t="str">
        <f>IFERROR(INDEX(BA!$M$4:$M$952,MATCH(K30,BA!$J$4:$J$952,0)),"")</f>
        <v>8. Decent work and economic growth</v>
      </c>
      <c r="L33" s="261"/>
      <c r="M33" s="262"/>
      <c r="N33" s="207"/>
      <c r="O33" s="260" t="s">
        <v>1393</v>
      </c>
      <c r="P33" s="261"/>
      <c r="Q33" s="262"/>
      <c r="R33" s="207"/>
      <c r="S33" s="260" t="str">
        <f>IFERROR(INDEX(BA!$M$4:$M$952,MATCH(S30,BA!$J$4:$J$952,0)),"")</f>
        <v/>
      </c>
      <c r="T33" s="261"/>
      <c r="U33" s="262"/>
      <c r="V33" s="207"/>
      <c r="W33" s="260" t="str">
        <f>IFERROR(INDEX(BA!$M$4:$M$952,MATCH(W30,BA!$J$4:$J$952,0)),"")</f>
        <v/>
      </c>
      <c r="X33" s="261"/>
      <c r="Y33" s="262"/>
      <c r="Z33" s="207"/>
      <c r="AA33" s="260" t="str">
        <f>IFERROR(INDEX(BA!$M$4:$M$952,MATCH(AA30,BA!$J$4:$J$952,0)),"")</f>
        <v/>
      </c>
      <c r="AB33" s="261"/>
      <c r="AC33" s="262"/>
      <c r="AD33" s="207"/>
      <c r="AE33" s="260" t="str">
        <f>IFERROR(INDEX(BA!$M$4:$M$952,MATCH(AE30,BA!$J$4:$J$952,0)),"")</f>
        <v/>
      </c>
      <c r="AF33" s="261"/>
      <c r="AG33" s="262"/>
      <c r="AH33" s="207"/>
      <c r="AI33" s="260" t="str">
        <f>IFERROR(INDEX(BA!$M$4:$M$952,MATCH(AI30,BA!$J$4:$J$952,0)),"")</f>
        <v/>
      </c>
      <c r="AJ33" s="261"/>
      <c r="AK33" s="262"/>
      <c r="AL33" s="207"/>
      <c r="AM33" s="260" t="str">
        <f>IFERROR(INDEX(BA!$M$4:$M$952,MATCH(AM30,BA!$J$4:$J$952,0)),"")</f>
        <v/>
      </c>
      <c r="AN33" s="261"/>
      <c r="AO33" s="262"/>
      <c r="AP33" s="167"/>
      <c r="AQ33" s="167"/>
      <c r="AR33" s="167"/>
      <c r="AS33" s="167"/>
      <c r="AT33" s="167"/>
      <c r="AU33" s="167"/>
      <c r="AV33" s="167"/>
      <c r="AW33" s="167"/>
      <c r="AX33" s="167"/>
    </row>
    <row r="34" spans="1:50" ht="15" customHeight="1">
      <c r="A34" s="161"/>
      <c r="B34" s="208" t="s">
        <v>53</v>
      </c>
      <c r="C34" s="260" t="str">
        <f>IFERROR(INDEX(BA!$N$4:$N$952,MATCH(C30,BA!$J$4:$J$952,0)),"")</f>
        <v>13.2 Integrate climate change measures into national policies, strategies and planning</v>
      </c>
      <c r="D34" s="261"/>
      <c r="E34" s="262"/>
      <c r="F34" s="167"/>
      <c r="G34" s="260" t="str">
        <f>IFERROR(INDEX(BA!$N$4:$N$952,MATCH(G30,BA!$J$4:$J$952,0)),"")</f>
        <v>7.2 By 2030, increase substantially the share of renewable energy in the global energy mix</v>
      </c>
      <c r="H34" s="261"/>
      <c r="I34" s="262"/>
      <c r="J34" s="207"/>
      <c r="K34" s="260" t="str">
        <f>IFERROR(INDEX(BA!$N$4:$N$952,MATCH(K30,BA!$J$4:$J$952,0)),"")</f>
        <v>8.5 By 2030, achieve full and productive employment and decent work for all women and men, including for young people and persons with disabilities, and equal pay for work of equal value</v>
      </c>
      <c r="L34" s="261"/>
      <c r="M34" s="262"/>
      <c r="N34" s="207"/>
      <c r="O34" s="260" t="str">
        <f>IFERROR(INDEX(BA!$N$4:$N$952,MATCH(O30,BA!$J$4:$J$952,0)),"")</f>
        <v>8.5 By 2030, achieve full and productive employment and decent work for all women and men, including for young people and persons with disabilities, and equal pay for work of equal value</v>
      </c>
      <c r="P34" s="261"/>
      <c r="Q34" s="262"/>
      <c r="R34" s="207"/>
      <c r="S34" s="260" t="str">
        <f>IFERROR(INDEX(BA!$N$4:$N$952,MATCH(S30,BA!$J$4:$J$952,0)),"")</f>
        <v/>
      </c>
      <c r="T34" s="261"/>
      <c r="U34" s="262"/>
      <c r="V34" s="207"/>
      <c r="W34" s="260" t="str">
        <f>IFERROR(INDEX(BA!$N$4:$N$952,MATCH(W30,BA!$J$4:$J$952,0)),"")</f>
        <v/>
      </c>
      <c r="X34" s="261"/>
      <c r="Y34" s="262"/>
      <c r="Z34" s="207"/>
      <c r="AA34" s="260" t="str">
        <f>IFERROR(INDEX(BA!$N$4:$N$952,MATCH(AA30,BA!$J$4:$J$952,0)),"")</f>
        <v/>
      </c>
      <c r="AB34" s="261"/>
      <c r="AC34" s="262"/>
      <c r="AD34" s="207"/>
      <c r="AE34" s="260" t="str">
        <f>IFERROR(INDEX(BA!$N$4:$N$952,MATCH(AE30,BA!$J$4:$J$952,0)),"")</f>
        <v/>
      </c>
      <c r="AF34" s="261"/>
      <c r="AG34" s="262"/>
      <c r="AH34" s="207"/>
      <c r="AI34" s="260" t="str">
        <f>IFERROR(INDEX(BA!$N$4:$N$952,MATCH(AI30,BA!$J$4:$J$952,0)),"")</f>
        <v/>
      </c>
      <c r="AJ34" s="261"/>
      <c r="AK34" s="262"/>
      <c r="AL34" s="207"/>
      <c r="AM34" s="260" t="str">
        <f>IFERROR(INDEX(BA!$N$4:$N$952,MATCH(AM30,BA!$J$4:$J$952,0)),"")</f>
        <v/>
      </c>
      <c r="AN34" s="261"/>
      <c r="AO34" s="262"/>
      <c r="AP34" s="167"/>
      <c r="AQ34" s="167"/>
      <c r="AR34" s="167"/>
      <c r="AS34" s="167"/>
      <c r="AT34" s="167"/>
      <c r="AU34" s="167"/>
      <c r="AV34" s="167"/>
      <c r="AW34" s="167"/>
      <c r="AX34" s="167"/>
    </row>
    <row r="35" spans="1:50" ht="140.25" customHeight="1">
      <c r="A35" s="161"/>
      <c r="B35" s="208" t="s">
        <v>54</v>
      </c>
      <c r="C35" s="260" t="str">
        <f>IFERROR(INDEX(BA!$Q$4:$Q$952,MATCH($C$30,BA!$J$4:$J$952,0)),"")</f>
        <v>Refers to total amount of greenhouse gases avoided or sequestered during the reporting period.</v>
      </c>
      <c r="D35" s="261"/>
      <c r="E35" s="262"/>
      <c r="F35" s="167"/>
      <c r="G35" s="260"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61"/>
      <c r="I35" s="262"/>
      <c r="J35" s="207"/>
      <c r="K35" s="260" t="str">
        <f>IFERROR(INDEX(BA!$Q$4:$Q$952,MATCH($K$30,BA!$J$4:$J$952,0)),"")</f>
        <v xml:space="preserve">This indicator provides information on the mean hourly earnings from paid employment of employees by sex, occupation, age and disability status. </v>
      </c>
      <c r="L35" s="261"/>
      <c r="M35" s="262"/>
      <c r="N35" s="207"/>
      <c r="O35" s="260" t="s">
        <v>1394</v>
      </c>
      <c r="P35" s="261"/>
      <c r="Q35" s="262"/>
      <c r="R35" s="207"/>
      <c r="S35" s="260" t="s">
        <v>1391</v>
      </c>
      <c r="T35" s="261"/>
      <c r="U35" s="262"/>
      <c r="V35" s="207"/>
      <c r="W35" s="260" t="str">
        <f>IFERROR(INDEX(BA!$Q$4:$Q$952,MATCH($W$30,BA!$J$4:$J$952,0)),"")</f>
        <v/>
      </c>
      <c r="X35" s="261"/>
      <c r="Y35" s="262"/>
      <c r="Z35" s="207"/>
      <c r="AA35" s="260" t="str">
        <f>IFERROR(INDEX(BA!$Q$4:$Q$952,MATCH($AA$30,BA!$J$4:$J$952,0)),"")</f>
        <v/>
      </c>
      <c r="AB35" s="261"/>
      <c r="AC35" s="262"/>
      <c r="AD35" s="207"/>
      <c r="AE35" s="260" t="str">
        <f>IFERROR(INDEX(BA!$Q$4:$Q$952,MATCH($AE$30,BA!$J$4:$J$952,0)),"")</f>
        <v/>
      </c>
      <c r="AF35" s="261"/>
      <c r="AG35" s="262"/>
      <c r="AH35" s="207"/>
      <c r="AI35" s="260" t="str">
        <f>IFERROR(INDEX(BA!$Q$4:$Q$952,MATCH($AI$30,BA!$J$4:$J$952,0)),"")</f>
        <v/>
      </c>
      <c r="AJ35" s="261"/>
      <c r="AK35" s="262"/>
      <c r="AL35" s="207"/>
      <c r="AM35" s="260" t="str">
        <f>IFERROR(INDEX(BA!$Q$4:$Q$952,MATCH($AM$30,BA!$J$4:$J$952,0)),"")</f>
        <v/>
      </c>
      <c r="AN35" s="261"/>
      <c r="AO35" s="262"/>
      <c r="AP35" s="167"/>
      <c r="AQ35" s="167"/>
      <c r="AR35" s="167"/>
      <c r="AS35" s="167"/>
      <c r="AT35" s="167"/>
      <c r="AU35" s="167"/>
      <c r="AV35" s="167"/>
      <c r="AW35" s="167"/>
      <c r="AX35" s="167"/>
    </row>
    <row r="36" spans="1:50" ht="187.5" customHeight="1">
      <c r="A36" s="183" t="s">
        <v>55</v>
      </c>
      <c r="B36" s="209" t="str">
        <f>BA!R3</f>
        <v>Guidance, calculation method and other considerations</v>
      </c>
      <c r="C36" s="26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1"/>
      <c r="E36" s="262"/>
      <c r="F36" s="167"/>
      <c r="G36" s="260"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61"/>
      <c r="I36" s="262"/>
      <c r="J36" s="207"/>
      <c r="K36" s="260" t="str">
        <f>IFERROR(INDEX(BA!$R$4:$R$952,MATCH($K$30,BA!$J$4:$J$952,0)),"")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L36" s="261"/>
      <c r="M36" s="262"/>
      <c r="N36" s="207"/>
      <c r="O36" s="260" t="str">
        <f>IFERROR(INDEX(BA!$R$4:$R$952,MATCH($O$30,BA!$J$4:$J$952,0)),"")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P36" s="261"/>
      <c r="Q36" s="262"/>
      <c r="R36" s="207"/>
      <c r="S36" s="260" t="str">
        <f>IFERROR(INDEX(BA!$R$4:$R$952,MATCH($S$30,BA!$J$4:$J$952,0)),"")</f>
        <v/>
      </c>
      <c r="T36" s="261"/>
      <c r="U36" s="262"/>
      <c r="V36" s="207"/>
      <c r="W36" s="260" t="str">
        <f>IFERROR(INDEX(BA!$R$4:$R$952,MATCH($W$30,BA!$J$4:$J$952,0)),"")</f>
        <v/>
      </c>
      <c r="X36" s="261"/>
      <c r="Y36" s="262"/>
      <c r="Z36" s="207"/>
      <c r="AA36" s="260" t="str">
        <f>IFERROR(INDEX(BA!$R$4:$R$952,MATCH($AA$30,BA!$J$4:$J$952,0)),"")</f>
        <v/>
      </c>
      <c r="AB36" s="261"/>
      <c r="AC36" s="262"/>
      <c r="AD36" s="207"/>
      <c r="AE36" s="260" t="str">
        <f>IFERROR(INDEX(BA!$R$4:$R$952,MATCH($AE$30,BA!$J$4:$J$952,0)),"")</f>
        <v/>
      </c>
      <c r="AF36" s="261"/>
      <c r="AG36" s="262"/>
      <c r="AH36" s="207"/>
      <c r="AI36" s="260" t="str">
        <f>IFERROR(INDEX(BA!$R$4:$R$952,MATCH($AI$30,BA!$J$4:$J$952,0)),"")</f>
        <v/>
      </c>
      <c r="AJ36" s="261"/>
      <c r="AK36" s="262"/>
      <c r="AL36" s="207"/>
      <c r="AM36" s="260" t="str">
        <f>IFERROR(INDEX(BA!$R$4:$R$952,MATCH($AM$30,BA!$J$4:$J$952,0)),"")</f>
        <v/>
      </c>
      <c r="AN36" s="261"/>
      <c r="AO36" s="262"/>
      <c r="AP36" s="167"/>
      <c r="AQ36" s="167"/>
      <c r="AR36" s="167"/>
      <c r="AS36" s="167"/>
      <c r="AT36" s="167"/>
      <c r="AU36" s="167"/>
      <c r="AV36" s="167"/>
      <c r="AW36" s="167"/>
      <c r="AX36" s="167"/>
    </row>
    <row r="37" spans="1:50" ht="15" customHeight="1">
      <c r="A37" s="161"/>
      <c r="B37" s="210" t="s">
        <v>56</v>
      </c>
      <c r="C37" s="266" t="str">
        <f>IFERROR(INDEX(BA!$S$4:$S$952,MATCH(C30,BA!$J$4:$J$952,0)),"")</f>
        <v>tCO2eq</v>
      </c>
      <c r="D37" s="267"/>
      <c r="E37" s="268"/>
      <c r="F37" s="167"/>
      <c r="G37" s="266" t="str">
        <f>IFERROR(INDEX(BA!$S$4:$S$952,MATCH(G30,BA!$J$4:$J$952,0)),"")</f>
        <v>MWh</v>
      </c>
      <c r="H37" s="267"/>
      <c r="I37" s="268"/>
      <c r="J37" s="207"/>
      <c r="K37" s="266" t="s">
        <v>276</v>
      </c>
      <c r="L37" s="267"/>
      <c r="M37" s="268"/>
      <c r="N37" s="207"/>
      <c r="O37" s="266">
        <f>IFERROR(INDEX(BA!$S$4:$S$952,MATCH(O30,BA!$J$4:$J$952,0)),"")</f>
        <v>0</v>
      </c>
      <c r="P37" s="267"/>
      <c r="Q37" s="268"/>
      <c r="R37" s="207"/>
      <c r="S37" s="266" t="str">
        <f>IFERROR(INDEX(BA!$S$4:$S$952,MATCH(S30,BA!$J$4:$J$952,0)),"")</f>
        <v/>
      </c>
      <c r="T37" s="267"/>
      <c r="U37" s="268"/>
      <c r="V37" s="207"/>
      <c r="W37" s="266" t="str">
        <f>IFERROR(INDEX(BA!$S$4:$S$952,MATCH(W30,BA!$J$4:$J$952,0)),"")</f>
        <v/>
      </c>
      <c r="X37" s="267"/>
      <c r="Y37" s="268"/>
      <c r="Z37" s="207"/>
      <c r="AA37" s="266" t="str">
        <f>IFERROR(INDEX(BA!$S$4:$S$952,MATCH(AA30,BA!$J$4:$J$952,0)),"")</f>
        <v/>
      </c>
      <c r="AB37" s="267"/>
      <c r="AC37" s="268"/>
      <c r="AD37" s="207"/>
      <c r="AE37" s="266" t="str">
        <f>IFERROR(INDEX(BA!$S$4:$S$952,MATCH(AE30,BA!$J$4:$J$952,0)),"")</f>
        <v/>
      </c>
      <c r="AF37" s="267"/>
      <c r="AG37" s="268"/>
      <c r="AH37" s="207"/>
      <c r="AI37" s="266" t="str">
        <f>IFERROR(INDEX(BA!$S$4:$S$952,MATCH(AI30,BA!$J$4:$J$952,0)),"")</f>
        <v/>
      </c>
      <c r="AJ37" s="267"/>
      <c r="AK37" s="268"/>
      <c r="AL37" s="207"/>
      <c r="AM37" s="266" t="str">
        <f>IFERROR(INDEX(BA!$S$4:$S$952,MATCH(AM30,BA!$J$4:$J$952,0)),"")</f>
        <v/>
      </c>
      <c r="AN37" s="267"/>
      <c r="AO37" s="268"/>
      <c r="AP37" s="167"/>
      <c r="AQ37" s="167"/>
      <c r="AR37" s="167"/>
      <c r="AS37" s="167"/>
      <c r="AT37" s="167"/>
      <c r="AU37" s="167"/>
      <c r="AV37" s="167"/>
      <c r="AW37" s="167"/>
      <c r="AX37" s="167"/>
    </row>
    <row r="38" spans="1:50" ht="15" customHeight="1">
      <c r="A38" s="161"/>
      <c r="B38" s="210" t="s">
        <v>57</v>
      </c>
      <c r="C38" s="266" t="str">
        <f>IFERROR(INDEX(BA!$T$4:$T$952,MATCH(C30,BA!$J$4:$J$952,0)),"")</f>
        <v>Project activity</v>
      </c>
      <c r="D38" s="267"/>
      <c r="E38" s="268"/>
      <c r="F38" s="167"/>
      <c r="G38" s="266" t="str">
        <f>IFERROR(INDEX(BA!$T$4:$T$952,MATCH(G30,BA!$J$4:$J$952,0)),"")</f>
        <v>Project activity</v>
      </c>
      <c r="H38" s="267"/>
      <c r="I38" s="268"/>
      <c r="J38" s="207"/>
      <c r="K38" s="266" t="s">
        <v>1389</v>
      </c>
      <c r="L38" s="267"/>
      <c r="M38" s="268"/>
      <c r="N38" s="207"/>
      <c r="O38" s="266">
        <f>IFERROR(INDEX(BA!$T$4:$T$952,MATCH(O30,BA!$J$4:$J$952,0)),"")</f>
        <v>0</v>
      </c>
      <c r="P38" s="267"/>
      <c r="Q38" s="268"/>
      <c r="R38" s="207"/>
      <c r="S38" s="266" t="str">
        <f>IFERROR(INDEX(BA!$T$4:$T$952,MATCH(S30,BA!$J$4:$J$952,0)),"")</f>
        <v/>
      </c>
      <c r="T38" s="267"/>
      <c r="U38" s="268"/>
      <c r="V38" s="207"/>
      <c r="W38" s="266" t="str">
        <f>IFERROR(INDEX(BA!$T$4:$T$952,MATCH(W30,BA!$J$4:$J$952,0)),"")</f>
        <v/>
      </c>
      <c r="X38" s="267"/>
      <c r="Y38" s="268"/>
      <c r="Z38" s="207"/>
      <c r="AA38" s="266" t="str">
        <f>IFERROR(INDEX(BA!$T$4:$T$952,MATCH(AA30,BA!$J$4:$J$952,0)),"")</f>
        <v/>
      </c>
      <c r="AB38" s="267"/>
      <c r="AC38" s="268"/>
      <c r="AD38" s="207"/>
      <c r="AE38" s="266" t="str">
        <f>IFERROR(INDEX(BA!$T$4:$T$952,MATCH(AE30,BA!$J$4:$J$952,0)),"")</f>
        <v/>
      </c>
      <c r="AF38" s="267"/>
      <c r="AG38" s="268"/>
      <c r="AH38" s="207"/>
      <c r="AI38" s="266" t="str">
        <f>IFERROR(INDEX(BA!$T$4:$T$952,MATCH(AI30,BA!$J$4:$J$952,0)),"")</f>
        <v/>
      </c>
      <c r="AJ38" s="267"/>
      <c r="AK38" s="268"/>
      <c r="AL38" s="207"/>
      <c r="AM38" s="266" t="str">
        <f>IFERROR(INDEX(BA!$T$4:$T$952,MATCH(AM30,BA!$J$4:$J$952,0)),"")</f>
        <v/>
      </c>
      <c r="AN38" s="267"/>
      <c r="AO38" s="268"/>
      <c r="AP38" s="167"/>
      <c r="AQ38" s="167"/>
      <c r="AR38" s="167"/>
      <c r="AS38" s="167"/>
      <c r="AT38" s="167"/>
      <c r="AU38" s="167"/>
      <c r="AV38" s="167"/>
      <c r="AW38" s="167"/>
      <c r="AX38" s="167"/>
    </row>
    <row r="39" spans="1:50" ht="15" customHeight="1">
      <c r="A39" s="161"/>
      <c r="B39" s="210" t="s">
        <v>58</v>
      </c>
      <c r="C39" s="266" t="str">
        <f>IFERROR(INDEX(BA!$U$4:$U$952,MATCH(C30,BA!$J$4:$J$952,0)),"")</f>
        <v>Calculation</v>
      </c>
      <c r="D39" s="267"/>
      <c r="E39" s="268"/>
      <c r="F39" s="167"/>
      <c r="G39" s="266" t="str">
        <f>IFERROR(INDEX(BA!$U$4:$U$952,MATCH(G30,BA!$J$4:$J$952,0)),"")</f>
        <v>Electricity meters</v>
      </c>
      <c r="H39" s="267"/>
      <c r="I39" s="268"/>
      <c r="J39" s="207"/>
      <c r="K39" s="266" t="s">
        <v>1390</v>
      </c>
      <c r="L39" s="267"/>
      <c r="M39" s="268"/>
      <c r="N39" s="207"/>
      <c r="O39" s="266">
        <f>IFERROR(INDEX(BA!$U$4:$U$952,MATCH(O30,BA!$J$4:$J$952,0)),"")</f>
        <v>0</v>
      </c>
      <c r="P39" s="267"/>
      <c r="Q39" s="268"/>
      <c r="R39" s="207"/>
      <c r="S39" s="266" t="str">
        <f>IFERROR(INDEX(BA!$U$4:$U$952,MATCH(S30,BA!$J$4:$J$952,0)),"")</f>
        <v/>
      </c>
      <c r="T39" s="267"/>
      <c r="U39" s="268"/>
      <c r="V39" s="207"/>
      <c r="W39" s="266" t="str">
        <f>IFERROR(INDEX(BA!$U$4:$U$952,MATCH(W30,BA!$J$4:$J$952,0)),"")</f>
        <v/>
      </c>
      <c r="X39" s="267"/>
      <c r="Y39" s="268"/>
      <c r="Z39" s="207"/>
      <c r="AA39" s="266" t="str">
        <f>IFERROR(INDEX(BA!$U$4:$U$952,MATCH(AA30,BA!$J$4:$J$952,0)),"")</f>
        <v/>
      </c>
      <c r="AB39" s="267"/>
      <c r="AC39" s="268"/>
      <c r="AD39" s="207"/>
      <c r="AE39" s="266" t="str">
        <f>IFERROR(INDEX(BA!$U$4:$U$952,MATCH(AE30,BA!$J$4:$J$952,0)),"")</f>
        <v/>
      </c>
      <c r="AF39" s="267"/>
      <c r="AG39" s="268"/>
      <c r="AH39" s="207"/>
      <c r="AI39" s="266" t="str">
        <f>IFERROR(INDEX(BA!$U$4:$U$952,MATCH(AI30,BA!$J$4:$J$952,0)),"")</f>
        <v/>
      </c>
      <c r="AJ39" s="267"/>
      <c r="AK39" s="268"/>
      <c r="AL39" s="207"/>
      <c r="AM39" s="266" t="str">
        <f>IFERROR(INDEX(BA!$U$4:$U$952,MATCH(AM30,BA!$J$4:$J$952,0)),"")</f>
        <v/>
      </c>
      <c r="AN39" s="267"/>
      <c r="AO39" s="268"/>
      <c r="AP39" s="167"/>
      <c r="AQ39" s="167"/>
      <c r="AR39" s="167"/>
      <c r="AS39" s="167"/>
      <c r="AT39" s="167"/>
      <c r="AU39" s="167"/>
      <c r="AV39" s="167"/>
      <c r="AW39" s="167"/>
      <c r="AX39" s="167"/>
    </row>
    <row r="40" spans="1:50" ht="15" customHeight="1">
      <c r="A40" s="161"/>
      <c r="B40" s="210" t="s">
        <v>59</v>
      </c>
      <c r="C40" s="266" t="str">
        <f>IFERROR(INDEX(BA!$V$4:$V$952,MATCH(C30,BA!$J$4:$J$952,0)),"")</f>
        <v>Annual</v>
      </c>
      <c r="D40" s="267"/>
      <c r="E40" s="268"/>
      <c r="F40" s="167"/>
      <c r="G40" s="266" t="str">
        <f>IFERROR(INDEX(BA!$V$4:$V$952,MATCH(G30,BA!$J$4:$J$952,0)),"")</f>
        <v>Continuous measurement</v>
      </c>
      <c r="H40" s="267"/>
      <c r="I40" s="268"/>
      <c r="J40" s="207"/>
      <c r="K40" s="266" t="s">
        <v>223</v>
      </c>
      <c r="L40" s="267"/>
      <c r="M40" s="268"/>
      <c r="N40" s="207"/>
      <c r="O40" s="266">
        <f>IFERROR(INDEX(BA!$V$4:$V$952,MATCH(O30,BA!$J$4:$J$952,0)),"")</f>
        <v>0</v>
      </c>
      <c r="P40" s="267"/>
      <c r="Q40" s="268"/>
      <c r="R40" s="207"/>
      <c r="S40" s="266" t="str">
        <f>IFERROR(INDEX(BA!$V$4:$V$952,MATCH(S30,BA!$J$4:$J$952,0)),"")</f>
        <v/>
      </c>
      <c r="T40" s="267"/>
      <c r="U40" s="268"/>
      <c r="V40" s="207"/>
      <c r="W40" s="266" t="str">
        <f>IFERROR(INDEX(BA!$V$4:$V$952,MATCH(W30,BA!$J$4:$J$952,0)),"")</f>
        <v/>
      </c>
      <c r="X40" s="267"/>
      <c r="Y40" s="268"/>
      <c r="Z40" s="207"/>
      <c r="AA40" s="266" t="str">
        <f>IFERROR(INDEX(BA!$V$4:$V$952,MATCH(AA30,BA!$J$4:$J$952,0)),"")</f>
        <v/>
      </c>
      <c r="AB40" s="267"/>
      <c r="AC40" s="268"/>
      <c r="AD40" s="207"/>
      <c r="AE40" s="266" t="str">
        <f>IFERROR(INDEX(BA!$V$4:$V$952,MATCH(AE30,BA!$J$4:$J$952,0)),"")</f>
        <v/>
      </c>
      <c r="AF40" s="267"/>
      <c r="AG40" s="268"/>
      <c r="AH40" s="207"/>
      <c r="AI40" s="266" t="str">
        <f>IFERROR(INDEX(BA!$V$4:$V$952,MATCH(AI30,BA!$J$4:$J$952,0)),"")</f>
        <v/>
      </c>
      <c r="AJ40" s="267"/>
      <c r="AK40" s="268"/>
      <c r="AL40" s="207"/>
      <c r="AM40" s="266" t="str">
        <f>IFERROR(INDEX(BA!$V$4:$V$952,MATCH(AM30,BA!$J$4:$J$952,0)),"")</f>
        <v/>
      </c>
      <c r="AN40" s="267"/>
      <c r="AO40" s="268"/>
      <c r="AP40" s="167"/>
      <c r="AQ40" s="167"/>
      <c r="AR40" s="167"/>
      <c r="AS40" s="167"/>
      <c r="AT40" s="167"/>
      <c r="AU40" s="167"/>
      <c r="AV40" s="167"/>
      <c r="AW40" s="167"/>
      <c r="AX40" s="167"/>
    </row>
    <row r="41" spans="1:50" ht="15" customHeight="1">
      <c r="A41" s="161"/>
      <c r="B41" s="210" t="s">
        <v>60</v>
      </c>
      <c r="C41" s="266" t="str">
        <f>IFERROR(INDEX(BA!$X$4:$X$952,MATCH(C30,BA!$J$4:$J$952,0 )),"")</f>
        <v>NA</v>
      </c>
      <c r="D41" s="267"/>
      <c r="E41" s="268"/>
      <c r="F41" s="167"/>
      <c r="G41" s="266" t="str">
        <f>IFERROR(INDEX(BA!$X$4:$X$952,MATCH(G30,BA!$J$4:$J$952,0 )),"")</f>
        <v>NA</v>
      </c>
      <c r="H41" s="267"/>
      <c r="I41" s="268"/>
      <c r="J41" s="207"/>
      <c r="K41" s="266" t="s">
        <v>185</v>
      </c>
      <c r="L41" s="267"/>
      <c r="M41" s="268"/>
      <c r="N41" s="207"/>
      <c r="O41" s="266">
        <f>IFERROR(INDEX(BA!$X$4:$X$952,MATCH(O30,BA!$J$4:$J$952,0 )),"")</f>
        <v>0</v>
      </c>
      <c r="P41" s="267"/>
      <c r="Q41" s="268"/>
      <c r="R41" s="207"/>
      <c r="S41" s="266" t="str">
        <f>IFERROR(INDEX(BA!$X$4:$X$952,MATCH(S30,BA!$J$4:$J$952,0 )),"")</f>
        <v/>
      </c>
      <c r="T41" s="267"/>
      <c r="U41" s="268"/>
      <c r="V41" s="207"/>
      <c r="W41" s="266" t="str">
        <f>IFERROR(INDEX(BA!$X$4:$X$952,MATCH(W30,BA!$J$4:$J$952,0 )),"")</f>
        <v/>
      </c>
      <c r="X41" s="267"/>
      <c r="Y41" s="268"/>
      <c r="Z41" s="207"/>
      <c r="AA41" s="266" t="str">
        <f>IFERROR(INDEX(BA!$X$4:$X$952,MATCH(AA30,BA!$J$4:$J$952,0 )),"")</f>
        <v/>
      </c>
      <c r="AB41" s="267"/>
      <c r="AC41" s="268"/>
      <c r="AD41" s="207"/>
      <c r="AE41" s="266" t="str">
        <f>IFERROR(INDEX(BA!$X$4:$X$952,MATCH(AE30,BA!$J$4:$J$952,0 )),"")</f>
        <v/>
      </c>
      <c r="AF41" s="267"/>
      <c r="AG41" s="268"/>
      <c r="AH41" s="207"/>
      <c r="AI41" s="266" t="str">
        <f>IFERROR(INDEX(BA!$X$4:$X$952,MATCH(AI30,BA!$J$4:$J$952,0 )),"")</f>
        <v/>
      </c>
      <c r="AJ41" s="267"/>
      <c r="AK41" s="268"/>
      <c r="AL41" s="207"/>
      <c r="AM41" s="266" t="str">
        <f>IFERROR(INDEX(BA!$X$4:$X$952,MATCH(AM30,BA!$J$4:$J$952,0 )),"")</f>
        <v/>
      </c>
      <c r="AN41" s="267"/>
      <c r="AO41" s="268"/>
      <c r="AP41" s="167"/>
      <c r="AQ41" s="167"/>
      <c r="AR41" s="167"/>
      <c r="AS41" s="167"/>
      <c r="AT41" s="167"/>
      <c r="AU41" s="167"/>
      <c r="AV41" s="167"/>
      <c r="AW41" s="167"/>
      <c r="AX41" s="167"/>
    </row>
    <row r="42" spans="1:50" ht="28.5" customHeight="1">
      <c r="A42" s="161"/>
      <c r="B42" s="210" t="s">
        <v>61</v>
      </c>
      <c r="C42" s="266" t="str">
        <f>IFERROR(INDEX(BA!$Y$4:$Y$952,MATCH(C30,BA!$J$4:$J$952,0 )),"NA")</f>
        <v>Gold Standard approved SDG Impact Quantification methodologies are available at https://globalgoals.goldstandard.org/</v>
      </c>
      <c r="D42" s="267"/>
      <c r="E42" s="268"/>
      <c r="F42" s="167"/>
      <c r="G42" s="266" t="str">
        <f>IFERROR(INDEX(BA!$Y$4:$Y$952,MATCH(G30,BA!$J$4:$J$952,0)),"")</f>
        <v>NA</v>
      </c>
      <c r="H42" s="267"/>
      <c r="I42" s="268"/>
      <c r="J42" s="207"/>
      <c r="K42" s="266" t="s">
        <v>185</v>
      </c>
      <c r="L42" s="267"/>
      <c r="M42" s="268"/>
      <c r="N42" s="207"/>
      <c r="O42" s="266">
        <f>IFERROR(INDEX(BA!$Y$4:$Y$952,MATCH(O30,BA!$J$4:$J$952,0 )),"")</f>
        <v>0</v>
      </c>
      <c r="P42" s="267"/>
      <c r="Q42" s="268"/>
      <c r="R42" s="207"/>
      <c r="S42" s="266" t="str">
        <f>IFERROR(INDEX(BA!$Y$4:$Y$952,MATCH(S30,BA!$J$4:$J$952,0 )),"")</f>
        <v/>
      </c>
      <c r="T42" s="267"/>
      <c r="U42" s="268"/>
      <c r="V42" s="207"/>
      <c r="W42" s="266" t="str">
        <f>IFERROR(INDEX(BA!$Y$4:$Y$952,MATCH(W30,BA!$J$4:$J$952,0 )),"")</f>
        <v/>
      </c>
      <c r="X42" s="267"/>
      <c r="Y42" s="268"/>
      <c r="Z42" s="207"/>
      <c r="AA42" s="266" t="str">
        <f>IFERROR(INDEX(BA!$Y$4:$Y$952,MATCH(AA30,BA!$J$4:$J$952,0 )),"")</f>
        <v/>
      </c>
      <c r="AB42" s="267"/>
      <c r="AC42" s="268"/>
      <c r="AD42" s="207"/>
      <c r="AE42" s="266" t="str">
        <f>IFERROR(INDEX(BA!$Y$4:$Y$952,MATCH(AE30,BA!$J$4:$J$952,0 )),"")</f>
        <v/>
      </c>
      <c r="AF42" s="267"/>
      <c r="AG42" s="268"/>
      <c r="AH42" s="207"/>
      <c r="AI42" s="266" t="str">
        <f>IFERROR(INDEX(BA!$Y$4:$Y$952,MATCH(AI30,BA!$J$4:$J$952,0 )),"")</f>
        <v/>
      </c>
      <c r="AJ42" s="267"/>
      <c r="AK42" s="268"/>
      <c r="AL42" s="207"/>
      <c r="AM42" s="266" t="str">
        <f>IFERROR(INDEX(BA!$Y$4:$Y$952,MATCH(AM30,BA!$J$4:$J$952,0 )),"")</f>
        <v/>
      </c>
      <c r="AN42" s="267"/>
      <c r="AO42" s="268"/>
      <c r="AP42" s="167"/>
      <c r="AQ42" s="167"/>
      <c r="AR42" s="167"/>
      <c r="AS42" s="167"/>
      <c r="AT42" s="167"/>
      <c r="AU42" s="167"/>
      <c r="AV42" s="167"/>
      <c r="AW42" s="167"/>
      <c r="AX42" s="167"/>
    </row>
    <row r="43" spans="1:50" ht="15" customHeight="1">
      <c r="A43" s="161"/>
      <c r="B43" s="184"/>
      <c r="C43" s="269"/>
      <c r="D43" s="270"/>
      <c r="E43" s="271"/>
      <c r="G43" s="272"/>
      <c r="H43" s="273"/>
      <c r="I43" s="274"/>
      <c r="K43" s="269"/>
      <c r="L43" s="270"/>
      <c r="M43" s="271"/>
      <c r="O43" s="269"/>
      <c r="P43" s="270"/>
      <c r="Q43" s="271"/>
      <c r="S43" s="269"/>
      <c r="T43" s="270"/>
      <c r="U43" s="271"/>
      <c r="W43" s="269"/>
      <c r="X43" s="270"/>
      <c r="Y43" s="271"/>
      <c r="AA43" s="269"/>
      <c r="AB43" s="270"/>
      <c r="AC43" s="271"/>
      <c r="AE43" s="269"/>
      <c r="AF43" s="270"/>
      <c r="AG43" s="271"/>
      <c r="AI43" s="269"/>
      <c r="AJ43" s="270"/>
      <c r="AK43" s="271"/>
      <c r="AM43" s="269"/>
      <c r="AN43" s="270"/>
      <c r="AO43" s="271"/>
    </row>
    <row r="44" spans="1:50" ht="15" customHeight="1">
      <c r="A44" s="161"/>
      <c r="B44" s="184"/>
      <c r="C44" s="272"/>
      <c r="D44" s="273"/>
      <c r="E44" s="274"/>
      <c r="G44" s="272"/>
      <c r="H44" s="273"/>
      <c r="I44" s="274"/>
      <c r="K44" s="269"/>
      <c r="L44" s="270"/>
      <c r="M44" s="271"/>
      <c r="O44" s="269"/>
      <c r="P44" s="270"/>
      <c r="Q44" s="271"/>
      <c r="S44" s="269"/>
      <c r="T44" s="270"/>
      <c r="U44" s="271"/>
      <c r="W44" s="269"/>
      <c r="X44" s="270"/>
      <c r="Y44" s="271"/>
      <c r="AA44" s="269"/>
      <c r="AB44" s="270"/>
      <c r="AC44" s="271"/>
      <c r="AE44" s="269"/>
      <c r="AF44" s="270"/>
      <c r="AG44" s="271"/>
      <c r="AI44" s="269"/>
      <c r="AJ44" s="270"/>
      <c r="AK44" s="271"/>
      <c r="AM44" s="269"/>
      <c r="AN44" s="270"/>
      <c r="AO44" s="271"/>
    </row>
    <row r="45" spans="1:50" ht="15" customHeight="1">
      <c r="A45" s="161"/>
      <c r="B45" s="184"/>
      <c r="C45" s="272"/>
      <c r="D45" s="273"/>
      <c r="E45" s="274"/>
      <c r="G45" s="272"/>
      <c r="H45" s="273"/>
      <c r="I45" s="274"/>
      <c r="K45" s="269"/>
      <c r="L45" s="270"/>
      <c r="M45" s="271"/>
      <c r="O45" s="269"/>
      <c r="P45" s="270"/>
      <c r="Q45" s="271"/>
      <c r="S45" s="269"/>
      <c r="T45" s="270"/>
      <c r="U45" s="271"/>
      <c r="W45" s="269"/>
      <c r="X45" s="270"/>
      <c r="Y45" s="271"/>
      <c r="AA45" s="269"/>
      <c r="AB45" s="270"/>
      <c r="AC45" s="271"/>
      <c r="AE45" s="269"/>
      <c r="AF45" s="270"/>
      <c r="AG45" s="271"/>
      <c r="AI45" s="269"/>
      <c r="AJ45" s="270"/>
      <c r="AK45" s="271"/>
      <c r="AM45" s="269"/>
      <c r="AN45" s="270"/>
      <c r="AO45" s="271"/>
    </row>
    <row r="46" spans="1:50" ht="15" customHeight="1">
      <c r="A46" s="161"/>
      <c r="B46" s="184"/>
      <c r="C46" s="272"/>
      <c r="D46" s="273"/>
      <c r="E46" s="274"/>
      <c r="G46" s="272"/>
      <c r="H46" s="273"/>
      <c r="I46" s="274"/>
      <c r="K46" s="269"/>
      <c r="L46" s="270"/>
      <c r="M46" s="271"/>
      <c r="O46" s="269"/>
      <c r="P46" s="270"/>
      <c r="Q46" s="271"/>
      <c r="S46" s="269"/>
      <c r="T46" s="270"/>
      <c r="U46" s="271"/>
      <c r="W46" s="269"/>
      <c r="X46" s="270"/>
      <c r="Y46" s="271"/>
      <c r="AA46" s="269"/>
      <c r="AB46" s="270"/>
      <c r="AC46" s="271"/>
      <c r="AE46" s="269"/>
      <c r="AF46" s="270"/>
      <c r="AG46" s="271"/>
      <c r="AI46" s="269"/>
      <c r="AJ46" s="270"/>
      <c r="AK46" s="271"/>
      <c r="AM46" s="269"/>
      <c r="AN46" s="270"/>
      <c r="AO46" s="271"/>
    </row>
    <row r="47" spans="1:50" ht="15" customHeight="1">
      <c r="A47" s="161"/>
      <c r="B47" s="184"/>
      <c r="C47" s="278"/>
      <c r="D47" s="279"/>
      <c r="E47" s="280"/>
      <c r="G47" s="278"/>
      <c r="H47" s="279"/>
      <c r="I47" s="280"/>
      <c r="K47" s="269"/>
      <c r="L47" s="270"/>
      <c r="M47" s="271"/>
      <c r="O47" s="269"/>
      <c r="P47" s="270"/>
      <c r="Q47" s="271"/>
      <c r="S47" s="269"/>
      <c r="T47" s="270"/>
      <c r="U47" s="271"/>
      <c r="W47" s="269"/>
      <c r="X47" s="270"/>
      <c r="Y47" s="271"/>
      <c r="AA47" s="269"/>
      <c r="AB47" s="270"/>
      <c r="AC47" s="271"/>
      <c r="AE47" s="269"/>
      <c r="AF47" s="270"/>
      <c r="AG47" s="271"/>
      <c r="AI47" s="269"/>
      <c r="AJ47" s="270"/>
      <c r="AK47" s="271"/>
      <c r="AM47" s="269"/>
      <c r="AN47" s="270"/>
      <c r="AO47" s="271"/>
    </row>
    <row r="48" spans="1:50" ht="15" customHeight="1">
      <c r="A48" s="161"/>
      <c r="B48" s="184"/>
      <c r="C48" s="275"/>
      <c r="D48" s="276"/>
      <c r="E48" s="277"/>
      <c r="G48" s="275"/>
      <c r="H48" s="276"/>
      <c r="I48" s="277"/>
      <c r="K48" s="269"/>
      <c r="L48" s="270"/>
      <c r="M48" s="271"/>
      <c r="O48" s="269"/>
      <c r="P48" s="270"/>
      <c r="Q48" s="271"/>
      <c r="S48" s="269"/>
      <c r="T48" s="270"/>
      <c r="U48" s="271"/>
      <c r="W48" s="269"/>
      <c r="X48" s="270"/>
      <c r="Y48" s="271"/>
      <c r="AA48" s="269"/>
      <c r="AB48" s="270"/>
      <c r="AC48" s="271"/>
      <c r="AE48" s="269"/>
      <c r="AF48" s="270"/>
      <c r="AG48" s="271"/>
      <c r="AI48" s="269"/>
      <c r="AJ48" s="270"/>
      <c r="AK48" s="271"/>
      <c r="AM48" s="269"/>
      <c r="AN48" s="270"/>
      <c r="AO48" s="271"/>
    </row>
    <row r="49" spans="1:56" ht="15" customHeight="1" thickBot="1">
      <c r="A49" s="165" t="s">
        <v>62</v>
      </c>
      <c r="B49" s="194" t="s">
        <v>63</v>
      </c>
      <c r="C49" s="194"/>
      <c r="D49" s="194"/>
      <c r="E49" s="195"/>
      <c r="F49" s="196"/>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7"/>
    </row>
    <row r="50" spans="1:56">
      <c r="A50" s="287" t="s">
        <v>64</v>
      </c>
      <c r="B50" s="211" t="s">
        <v>65</v>
      </c>
      <c r="C50" s="283" t="str" cm="1">
        <f t="array" ref="C50">IFERROR(_xlfn.IFS(B26&lt;&gt;"",C26,B27&lt;&gt;"",C27),"")</f>
        <v>Amount of GHGs emissions avoided or sequestered</v>
      </c>
      <c r="D50" s="284"/>
      <c r="E50" s="285"/>
      <c r="F50" s="212"/>
      <c r="G50" s="283" t="str" cm="1">
        <f t="array" ref="G50">IFERROR(_xlfn.IFS(F26&lt;&gt;"",G26,F27&lt;&gt;"",G27),"")</f>
        <v>Total electricity produced: Renewable</v>
      </c>
      <c r="H50" s="284"/>
      <c r="I50" s="285"/>
      <c r="J50" s="213"/>
      <c r="K50" s="283" t="str" cm="1">
        <f t="array" ref="K50">IFERROR(_xlfn.IFS(J26&lt;&gt;"",K26,J27&lt;&gt;"",K27),"")</f>
        <v>8.5.1 Average hourly earnings of employees, by sex, age, occupation and persons with disabilities</v>
      </c>
      <c r="L50" s="284"/>
      <c r="M50" s="285"/>
      <c r="N50" s="213"/>
      <c r="O50" s="283" t="str" cm="1">
        <f t="array" ref="O50">IFERROR(_xlfn.IFS(N26&lt;&gt;"",O26,N27&lt;&gt;"",O27),"")</f>
        <v>8.5.1 Average hourly earnings of employees, by sex, age, occupation and persons with disabilities</v>
      </c>
      <c r="P50" s="284"/>
      <c r="Q50" s="285"/>
      <c r="R50" s="213"/>
      <c r="S50" s="283" cm="1">
        <f t="array" ref="S50">IFERROR(_xlfn.IFS(R26&lt;&gt;"",S26,R27&lt;&gt;"",S27),"")</f>
        <v>0</v>
      </c>
      <c r="T50" s="284"/>
      <c r="U50" s="285"/>
      <c r="V50" s="213"/>
      <c r="W50" s="283" cm="1">
        <f t="array" ref="W50">IFERROR(_xlfn.IFS(V26&lt;&gt;"",W26,V27&lt;&gt;"",W27),"")</f>
        <v>0</v>
      </c>
      <c r="X50" s="284"/>
      <c r="Y50" s="285"/>
      <c r="Z50" s="213"/>
      <c r="AA50" s="283" cm="1">
        <f t="array" ref="AA50">IFERROR(_xlfn.IFS(Z26&lt;&gt;"",AA26,Z27&lt;&gt;"",AA27),"")</f>
        <v>0</v>
      </c>
      <c r="AB50" s="284"/>
      <c r="AC50" s="285"/>
      <c r="AD50" s="213"/>
      <c r="AE50" s="283" cm="1">
        <f t="array" ref="AE50">IFERROR(_xlfn.IFS(AD26&lt;&gt;"",AE26,AD27&lt;&gt;"",AE27),"")</f>
        <v>0</v>
      </c>
      <c r="AF50" s="284"/>
      <c r="AG50" s="285"/>
      <c r="AH50" s="213"/>
      <c r="AI50" s="283" cm="1">
        <f t="array" ref="AI50">IFERROR(_xlfn.IFS(AH26&lt;&gt;"",AI26,AH27&lt;&gt;"",AI27),"")</f>
        <v>0</v>
      </c>
      <c r="AJ50" s="284"/>
      <c r="AK50" s="285"/>
      <c r="AL50" s="213"/>
      <c r="AM50" s="283" cm="1">
        <f t="array" ref="AM50">IFERROR(_xlfn.IFS(AL26&lt;&gt;"",AM26,AL27&lt;&gt;"",AM27),"")</f>
        <v>0</v>
      </c>
      <c r="AN50" s="284"/>
      <c r="AO50" s="285"/>
      <c r="AP50" s="167"/>
      <c r="AQ50" s="167"/>
      <c r="AR50" s="167"/>
      <c r="AS50" s="167"/>
      <c r="AT50" s="167"/>
      <c r="AU50" s="167"/>
      <c r="AV50" s="167"/>
      <c r="AW50" s="167"/>
      <c r="AX50" s="167"/>
      <c r="AY50" s="167"/>
      <c r="AZ50" s="167"/>
      <c r="BA50" s="167"/>
      <c r="BB50" s="167"/>
      <c r="BC50" s="167"/>
      <c r="BD50" s="207"/>
    </row>
    <row r="51" spans="1:56">
      <c r="A51" s="287"/>
      <c r="B51" s="210" t="s">
        <v>56</v>
      </c>
      <c r="C51" s="281" t="s">
        <v>66</v>
      </c>
      <c r="D51" s="282"/>
      <c r="E51" s="282"/>
      <c r="F51" s="212"/>
      <c r="G51" s="281" t="s">
        <v>66</v>
      </c>
      <c r="H51" s="282"/>
      <c r="I51" s="282"/>
      <c r="J51" s="213"/>
      <c r="K51" s="281" t="s">
        <v>66</v>
      </c>
      <c r="L51" s="282"/>
      <c r="M51" s="282"/>
      <c r="N51" s="213"/>
      <c r="O51" s="281" t="s">
        <v>66</v>
      </c>
      <c r="P51" s="282"/>
      <c r="Q51" s="282"/>
      <c r="R51" s="213"/>
      <c r="S51" s="281" t="s">
        <v>66</v>
      </c>
      <c r="T51" s="282"/>
      <c r="U51" s="282"/>
      <c r="V51" s="213"/>
      <c r="W51" s="281" t="s">
        <v>66</v>
      </c>
      <c r="X51" s="282"/>
      <c r="Y51" s="282"/>
      <c r="Z51" s="213"/>
      <c r="AA51" s="281" t="s">
        <v>66</v>
      </c>
      <c r="AB51" s="282"/>
      <c r="AC51" s="282"/>
      <c r="AD51" s="213"/>
      <c r="AE51" s="281" t="s">
        <v>66</v>
      </c>
      <c r="AF51" s="282"/>
      <c r="AG51" s="282"/>
      <c r="AH51" s="213"/>
      <c r="AI51" s="281" t="s">
        <v>66</v>
      </c>
      <c r="AJ51" s="282"/>
      <c r="AK51" s="282"/>
      <c r="AL51" s="213"/>
      <c r="AM51" s="281" t="s">
        <v>66</v>
      </c>
      <c r="AN51" s="282"/>
      <c r="AO51" s="282"/>
      <c r="AP51" s="167"/>
      <c r="AQ51" s="167"/>
      <c r="AR51" s="167"/>
      <c r="AS51" s="167"/>
      <c r="AT51" s="167"/>
      <c r="AU51" s="167"/>
      <c r="AV51" s="167"/>
      <c r="AW51" s="167"/>
      <c r="AX51" s="167"/>
      <c r="AY51" s="167"/>
      <c r="AZ51" s="167"/>
      <c r="BA51" s="167"/>
      <c r="BB51" s="167"/>
      <c r="BC51" s="167"/>
      <c r="BD51" s="207"/>
    </row>
    <row r="52" spans="1:56">
      <c r="A52" s="287"/>
      <c r="B52" s="210" t="s">
        <v>57</v>
      </c>
      <c r="C52" s="281" t="s">
        <v>66</v>
      </c>
      <c r="D52" s="282"/>
      <c r="E52" s="282"/>
      <c r="F52" s="212"/>
      <c r="G52" s="281" t="s">
        <v>66</v>
      </c>
      <c r="H52" s="282"/>
      <c r="I52" s="282"/>
      <c r="J52" s="213"/>
      <c r="K52" s="281" t="s">
        <v>66</v>
      </c>
      <c r="L52" s="282"/>
      <c r="M52" s="282"/>
      <c r="N52" s="213"/>
      <c r="O52" s="281" t="s">
        <v>66</v>
      </c>
      <c r="P52" s="282"/>
      <c r="Q52" s="282"/>
      <c r="R52" s="213"/>
      <c r="S52" s="281" t="s">
        <v>66</v>
      </c>
      <c r="T52" s="282"/>
      <c r="U52" s="282"/>
      <c r="V52" s="213"/>
      <c r="W52" s="281" t="s">
        <v>66</v>
      </c>
      <c r="X52" s="282"/>
      <c r="Y52" s="282"/>
      <c r="Z52" s="213"/>
      <c r="AA52" s="281" t="s">
        <v>66</v>
      </c>
      <c r="AB52" s="282"/>
      <c r="AC52" s="282"/>
      <c r="AD52" s="213"/>
      <c r="AE52" s="281" t="s">
        <v>66</v>
      </c>
      <c r="AF52" s="282"/>
      <c r="AG52" s="282"/>
      <c r="AH52" s="213"/>
      <c r="AI52" s="281" t="s">
        <v>66</v>
      </c>
      <c r="AJ52" s="282"/>
      <c r="AK52" s="282"/>
      <c r="AL52" s="213"/>
      <c r="AM52" s="281" t="s">
        <v>66</v>
      </c>
      <c r="AN52" s="282"/>
      <c r="AO52" s="282"/>
      <c r="AP52" s="167"/>
      <c r="AQ52" s="167"/>
      <c r="AR52" s="167"/>
      <c r="AS52" s="167"/>
      <c r="AT52" s="167"/>
      <c r="AU52" s="167"/>
      <c r="AV52" s="167"/>
      <c r="AW52" s="167"/>
      <c r="AX52" s="167"/>
      <c r="AY52" s="167"/>
      <c r="AZ52" s="167"/>
      <c r="BA52" s="167"/>
      <c r="BB52" s="167"/>
      <c r="BC52" s="167"/>
      <c r="BD52" s="207"/>
    </row>
    <row r="53" spans="1:56">
      <c r="A53" s="287"/>
      <c r="B53" s="210" t="s">
        <v>59</v>
      </c>
      <c r="C53" s="281" t="s">
        <v>66</v>
      </c>
      <c r="D53" s="282"/>
      <c r="E53" s="282"/>
      <c r="F53" s="212"/>
      <c r="G53" s="281" t="s">
        <v>66</v>
      </c>
      <c r="H53" s="282"/>
      <c r="I53" s="282"/>
      <c r="J53" s="213"/>
      <c r="K53" s="281" t="s">
        <v>66</v>
      </c>
      <c r="L53" s="282"/>
      <c r="M53" s="282"/>
      <c r="N53" s="213"/>
      <c r="O53" s="281" t="s">
        <v>66</v>
      </c>
      <c r="P53" s="282"/>
      <c r="Q53" s="282"/>
      <c r="R53" s="213"/>
      <c r="S53" s="281" t="s">
        <v>66</v>
      </c>
      <c r="T53" s="282"/>
      <c r="U53" s="282"/>
      <c r="V53" s="213"/>
      <c r="W53" s="281" t="s">
        <v>66</v>
      </c>
      <c r="X53" s="282"/>
      <c r="Y53" s="282"/>
      <c r="Z53" s="213"/>
      <c r="AA53" s="281" t="s">
        <v>66</v>
      </c>
      <c r="AB53" s="282"/>
      <c r="AC53" s="282"/>
      <c r="AD53" s="213"/>
      <c r="AE53" s="281" t="s">
        <v>66</v>
      </c>
      <c r="AF53" s="282"/>
      <c r="AG53" s="282"/>
      <c r="AH53" s="213"/>
      <c r="AI53" s="281" t="s">
        <v>66</v>
      </c>
      <c r="AJ53" s="282"/>
      <c r="AK53" s="282"/>
      <c r="AL53" s="213"/>
      <c r="AM53" s="281" t="s">
        <v>66</v>
      </c>
      <c r="AN53" s="282"/>
      <c r="AO53" s="282"/>
      <c r="AP53" s="167"/>
      <c r="AQ53" s="167"/>
      <c r="AR53" s="167"/>
      <c r="AS53" s="167"/>
      <c r="AT53" s="167"/>
      <c r="AU53" s="167"/>
      <c r="AV53" s="167"/>
      <c r="AW53" s="167"/>
      <c r="AX53" s="167"/>
      <c r="AY53" s="167"/>
      <c r="AZ53" s="167"/>
      <c r="BA53" s="167"/>
      <c r="BB53" s="167"/>
      <c r="BC53" s="167"/>
      <c r="BD53" s="207"/>
    </row>
    <row r="54" spans="1:56">
      <c r="A54" s="287"/>
      <c r="B54" s="210" t="s">
        <v>58</v>
      </c>
      <c r="C54" s="281" t="s">
        <v>66</v>
      </c>
      <c r="D54" s="282"/>
      <c r="E54" s="282"/>
      <c r="F54" s="212"/>
      <c r="G54" s="281" t="s">
        <v>66</v>
      </c>
      <c r="H54" s="282"/>
      <c r="I54" s="282"/>
      <c r="J54" s="213"/>
      <c r="K54" s="281" t="s">
        <v>66</v>
      </c>
      <c r="L54" s="282"/>
      <c r="M54" s="282"/>
      <c r="N54" s="213"/>
      <c r="O54" s="281" t="s">
        <v>66</v>
      </c>
      <c r="P54" s="282"/>
      <c r="Q54" s="282"/>
      <c r="R54" s="213"/>
      <c r="S54" s="281" t="s">
        <v>66</v>
      </c>
      <c r="T54" s="282"/>
      <c r="U54" s="282"/>
      <c r="V54" s="213"/>
      <c r="W54" s="281" t="s">
        <v>66</v>
      </c>
      <c r="X54" s="282"/>
      <c r="Y54" s="282"/>
      <c r="Z54" s="213"/>
      <c r="AA54" s="281" t="s">
        <v>66</v>
      </c>
      <c r="AB54" s="282"/>
      <c r="AC54" s="282"/>
      <c r="AD54" s="213"/>
      <c r="AE54" s="281" t="s">
        <v>66</v>
      </c>
      <c r="AF54" s="282"/>
      <c r="AG54" s="282"/>
      <c r="AH54" s="213"/>
      <c r="AI54" s="281" t="s">
        <v>66</v>
      </c>
      <c r="AJ54" s="282"/>
      <c r="AK54" s="282"/>
      <c r="AL54" s="213"/>
      <c r="AM54" s="281" t="s">
        <v>66</v>
      </c>
      <c r="AN54" s="282"/>
      <c r="AO54" s="282"/>
      <c r="AP54" s="167"/>
      <c r="AQ54" s="167"/>
      <c r="AR54" s="167"/>
      <c r="AS54" s="167"/>
      <c r="AT54" s="167"/>
      <c r="AU54" s="167"/>
      <c r="AV54" s="167"/>
      <c r="AW54" s="167"/>
      <c r="AX54" s="167"/>
      <c r="AY54" s="167"/>
      <c r="AZ54" s="167"/>
      <c r="BA54" s="167"/>
      <c r="BB54" s="167"/>
      <c r="BC54" s="167"/>
      <c r="BD54" s="207"/>
    </row>
    <row r="55" spans="1:56">
      <c r="A55" s="287"/>
      <c r="B55" s="210" t="s">
        <v>67</v>
      </c>
      <c r="C55" s="281" t="s">
        <v>66</v>
      </c>
      <c r="D55" s="282"/>
      <c r="E55" s="282"/>
      <c r="F55" s="212"/>
      <c r="G55" s="281" t="s">
        <v>66</v>
      </c>
      <c r="H55" s="282"/>
      <c r="I55" s="282"/>
      <c r="J55" s="213"/>
      <c r="K55" s="281" t="s">
        <v>66</v>
      </c>
      <c r="L55" s="282"/>
      <c r="M55" s="282"/>
      <c r="N55" s="213"/>
      <c r="O55" s="281" t="s">
        <v>66</v>
      </c>
      <c r="P55" s="282"/>
      <c r="Q55" s="282"/>
      <c r="R55" s="213"/>
      <c r="S55" s="281" t="s">
        <v>66</v>
      </c>
      <c r="T55" s="282"/>
      <c r="U55" s="282"/>
      <c r="V55" s="213"/>
      <c r="W55" s="281" t="s">
        <v>66</v>
      </c>
      <c r="X55" s="282"/>
      <c r="Y55" s="282"/>
      <c r="Z55" s="213"/>
      <c r="AA55" s="281" t="s">
        <v>66</v>
      </c>
      <c r="AB55" s="282"/>
      <c r="AC55" s="282"/>
      <c r="AD55" s="213"/>
      <c r="AE55" s="281" t="s">
        <v>66</v>
      </c>
      <c r="AF55" s="282"/>
      <c r="AG55" s="282"/>
      <c r="AH55" s="213"/>
      <c r="AI55" s="281" t="s">
        <v>66</v>
      </c>
      <c r="AJ55" s="282"/>
      <c r="AK55" s="282"/>
      <c r="AL55" s="213"/>
      <c r="AM55" s="281" t="s">
        <v>66</v>
      </c>
      <c r="AN55" s="282"/>
      <c r="AO55" s="282"/>
      <c r="AP55" s="167"/>
      <c r="AQ55" s="167"/>
      <c r="AR55" s="167"/>
      <c r="AS55" s="167"/>
      <c r="AT55" s="167"/>
      <c r="AU55" s="167"/>
      <c r="AV55" s="167"/>
      <c r="AW55" s="167"/>
      <c r="AX55" s="167"/>
      <c r="AY55" s="167"/>
      <c r="AZ55" s="167"/>
      <c r="BA55" s="167"/>
      <c r="BB55" s="167"/>
      <c r="BC55" s="167"/>
      <c r="BD55" s="207"/>
    </row>
    <row r="56" spans="1:56">
      <c r="A56" s="287"/>
      <c r="B56" s="210" t="s">
        <v>68</v>
      </c>
      <c r="C56" s="281" t="s">
        <v>66</v>
      </c>
      <c r="D56" s="282"/>
      <c r="E56" s="282"/>
      <c r="F56" s="212"/>
      <c r="G56" s="281" t="s">
        <v>66</v>
      </c>
      <c r="H56" s="282"/>
      <c r="I56" s="282"/>
      <c r="J56" s="213"/>
      <c r="K56" s="281" t="s">
        <v>66</v>
      </c>
      <c r="L56" s="282"/>
      <c r="M56" s="282"/>
      <c r="N56" s="213"/>
      <c r="O56" s="281" t="s">
        <v>66</v>
      </c>
      <c r="P56" s="282"/>
      <c r="Q56" s="282"/>
      <c r="R56" s="213"/>
      <c r="S56" s="281" t="s">
        <v>66</v>
      </c>
      <c r="T56" s="282"/>
      <c r="U56" s="282"/>
      <c r="V56" s="213"/>
      <c r="W56" s="281" t="s">
        <v>66</v>
      </c>
      <c r="X56" s="282"/>
      <c r="Y56" s="282"/>
      <c r="Z56" s="213"/>
      <c r="AA56" s="281" t="s">
        <v>66</v>
      </c>
      <c r="AB56" s="282"/>
      <c r="AC56" s="282"/>
      <c r="AD56" s="213"/>
      <c r="AE56" s="281" t="s">
        <v>66</v>
      </c>
      <c r="AF56" s="282"/>
      <c r="AG56" s="282"/>
      <c r="AH56" s="213"/>
      <c r="AI56" s="281" t="s">
        <v>66</v>
      </c>
      <c r="AJ56" s="282"/>
      <c r="AK56" s="282"/>
      <c r="AL56" s="213"/>
      <c r="AM56" s="281" t="s">
        <v>66</v>
      </c>
      <c r="AN56" s="282"/>
      <c r="AO56" s="282"/>
      <c r="AP56" s="167"/>
      <c r="AQ56" s="167"/>
      <c r="AR56" s="167"/>
      <c r="AS56" s="167"/>
      <c r="AT56" s="167"/>
      <c r="AU56" s="167"/>
      <c r="AV56" s="167"/>
      <c r="AW56" s="167"/>
      <c r="AX56" s="167"/>
      <c r="AY56" s="167"/>
      <c r="AZ56" s="167"/>
      <c r="BA56" s="167"/>
      <c r="BB56" s="167"/>
      <c r="BC56" s="167"/>
      <c r="BD56" s="207"/>
    </row>
    <row r="57" spans="1:56">
      <c r="B57" s="210" t="s">
        <v>69</v>
      </c>
      <c r="C57" s="210" t="s">
        <v>70</v>
      </c>
      <c r="D57" s="210" t="s">
        <v>71</v>
      </c>
      <c r="E57" s="210" t="s">
        <v>72</v>
      </c>
      <c r="F57" s="212"/>
      <c r="G57" s="214" t="s">
        <v>70</v>
      </c>
      <c r="H57" s="214" t="s">
        <v>71</v>
      </c>
      <c r="I57" s="214" t="s">
        <v>72</v>
      </c>
      <c r="J57" s="213"/>
      <c r="K57" s="214" t="s">
        <v>70</v>
      </c>
      <c r="L57" s="214" t="s">
        <v>71</v>
      </c>
      <c r="M57" s="214" t="s">
        <v>72</v>
      </c>
      <c r="N57" s="213"/>
      <c r="O57" s="214" t="s">
        <v>70</v>
      </c>
      <c r="P57" s="214" t="s">
        <v>71</v>
      </c>
      <c r="Q57" s="214" t="s">
        <v>72</v>
      </c>
      <c r="R57" s="213"/>
      <c r="S57" s="214" t="s">
        <v>70</v>
      </c>
      <c r="T57" s="214" t="s">
        <v>71</v>
      </c>
      <c r="U57" s="214" t="s">
        <v>72</v>
      </c>
      <c r="V57" s="213"/>
      <c r="W57" s="214" t="s">
        <v>70</v>
      </c>
      <c r="X57" s="214" t="s">
        <v>71</v>
      </c>
      <c r="Y57" s="214" t="s">
        <v>72</v>
      </c>
      <c r="Z57" s="213"/>
      <c r="AA57" s="214" t="s">
        <v>70</v>
      </c>
      <c r="AB57" s="214" t="s">
        <v>71</v>
      </c>
      <c r="AC57" s="214" t="s">
        <v>72</v>
      </c>
      <c r="AD57" s="213"/>
      <c r="AE57" s="214" t="s">
        <v>70</v>
      </c>
      <c r="AF57" s="214" t="s">
        <v>71</v>
      </c>
      <c r="AG57" s="214" t="s">
        <v>72</v>
      </c>
      <c r="AH57" s="213"/>
      <c r="AI57" s="214" t="s">
        <v>70</v>
      </c>
      <c r="AJ57" s="214" t="s">
        <v>71</v>
      </c>
      <c r="AK57" s="214" t="s">
        <v>72</v>
      </c>
      <c r="AL57" s="213"/>
      <c r="AM57" s="214" t="s">
        <v>70</v>
      </c>
      <c r="AN57" s="214" t="s">
        <v>71</v>
      </c>
      <c r="AO57" s="214" t="s">
        <v>72</v>
      </c>
      <c r="AP57" s="167"/>
      <c r="AQ57" s="167"/>
      <c r="AR57" s="167"/>
      <c r="AS57" s="167"/>
      <c r="AT57" s="167"/>
      <c r="AU57" s="167"/>
      <c r="AV57" s="167"/>
      <c r="AW57" s="167"/>
      <c r="AX57" s="167"/>
      <c r="AY57" s="167"/>
      <c r="AZ57" s="167"/>
      <c r="BA57" s="167"/>
      <c r="BB57" s="167"/>
      <c r="BC57" s="167"/>
      <c r="BD57" s="207"/>
    </row>
    <row r="58" spans="1:56" ht="12.75" customHeight="1">
      <c r="A58" s="286" t="s">
        <v>73</v>
      </c>
      <c r="B58" s="210">
        <v>2019</v>
      </c>
      <c r="C58" s="215">
        <v>80644</v>
      </c>
      <c r="D58" s="215">
        <v>0</v>
      </c>
      <c r="E58" s="240">
        <f>C58-D58</f>
        <v>80644</v>
      </c>
      <c r="F58" s="212"/>
      <c r="G58" s="215">
        <v>0</v>
      </c>
      <c r="H58" s="215">
        <v>88401</v>
      </c>
      <c r="I58" s="215">
        <v>88401</v>
      </c>
      <c r="J58" s="213"/>
      <c r="K58" s="215">
        <v>0</v>
      </c>
      <c r="L58" s="215">
        <v>4</v>
      </c>
      <c r="M58" s="215">
        <f t="shared" ref="M58:M61" si="0">L58-K58</f>
        <v>4</v>
      </c>
      <c r="N58" s="213"/>
      <c r="O58" s="215">
        <v>0</v>
      </c>
      <c r="P58" s="215">
        <v>1</v>
      </c>
      <c r="Q58" s="215">
        <f t="shared" ref="Q58:Q61" si="1">P58-O58</f>
        <v>1</v>
      </c>
      <c r="R58" s="213"/>
      <c r="S58" s="215"/>
      <c r="T58" s="215"/>
      <c r="U58" s="215"/>
      <c r="V58" s="213"/>
      <c r="W58" s="215"/>
      <c r="X58" s="215"/>
      <c r="Y58" s="215"/>
      <c r="Z58" s="213"/>
      <c r="AA58" s="215"/>
      <c r="AB58" s="215"/>
      <c r="AC58" s="215"/>
      <c r="AD58" s="213"/>
      <c r="AE58" s="215"/>
      <c r="AF58" s="215"/>
      <c r="AG58" s="215"/>
      <c r="AH58" s="213"/>
      <c r="AI58" s="215"/>
      <c r="AJ58" s="215"/>
      <c r="AK58" s="215"/>
      <c r="AL58" s="213"/>
      <c r="AM58" s="215"/>
      <c r="AN58" s="215"/>
      <c r="AO58" s="215"/>
      <c r="AP58" s="167"/>
      <c r="AQ58" s="167"/>
      <c r="AR58" s="167"/>
      <c r="AS58" s="167"/>
      <c r="AT58" s="167"/>
      <c r="AU58" s="167"/>
      <c r="AV58" s="167"/>
      <c r="AW58" s="167"/>
      <c r="AX58" s="167"/>
      <c r="AY58" s="167"/>
      <c r="AZ58" s="167"/>
      <c r="BA58" s="167"/>
      <c r="BB58" s="167"/>
      <c r="BC58" s="167"/>
      <c r="BD58" s="207"/>
    </row>
    <row r="59" spans="1:56">
      <c r="A59" s="286"/>
      <c r="B59" s="210">
        <v>2020</v>
      </c>
      <c r="C59" s="215">
        <v>151375</v>
      </c>
      <c r="D59" s="215">
        <v>0</v>
      </c>
      <c r="E59" s="240">
        <f t="shared" ref="E59:E61" si="2">C59-D59</f>
        <v>151375</v>
      </c>
      <c r="F59" s="212"/>
      <c r="G59" s="215">
        <v>0</v>
      </c>
      <c r="H59" s="241">
        <v>165939</v>
      </c>
      <c r="I59" s="241">
        <v>165939</v>
      </c>
      <c r="J59" s="213"/>
      <c r="K59" s="215">
        <v>0</v>
      </c>
      <c r="L59" s="215">
        <v>4</v>
      </c>
      <c r="M59" s="215">
        <f t="shared" si="0"/>
        <v>4</v>
      </c>
      <c r="N59" s="213"/>
      <c r="O59" s="215">
        <v>0</v>
      </c>
      <c r="P59" s="215">
        <v>2</v>
      </c>
      <c r="Q59" s="215">
        <f t="shared" si="1"/>
        <v>2</v>
      </c>
      <c r="R59" s="213"/>
      <c r="S59" s="215"/>
      <c r="T59" s="215"/>
      <c r="U59" s="215"/>
      <c r="V59" s="213"/>
      <c r="W59" s="215"/>
      <c r="X59" s="215"/>
      <c r="Y59" s="215"/>
      <c r="Z59" s="213"/>
      <c r="AA59" s="215"/>
      <c r="AB59" s="215"/>
      <c r="AC59" s="215"/>
      <c r="AD59" s="213"/>
      <c r="AE59" s="215"/>
      <c r="AF59" s="215"/>
      <c r="AG59" s="215"/>
      <c r="AH59" s="213"/>
      <c r="AI59" s="215"/>
      <c r="AJ59" s="215"/>
      <c r="AK59" s="215"/>
      <c r="AL59" s="213"/>
      <c r="AM59" s="215"/>
      <c r="AN59" s="215"/>
      <c r="AO59" s="215"/>
      <c r="AP59" s="167"/>
      <c r="AQ59" s="167"/>
      <c r="AR59" s="167"/>
      <c r="AS59" s="167"/>
      <c r="AT59" s="167"/>
      <c r="AU59" s="167"/>
      <c r="AV59" s="167"/>
      <c r="AW59" s="167"/>
      <c r="AX59" s="167"/>
      <c r="AY59" s="167"/>
      <c r="AZ59" s="167"/>
      <c r="BA59" s="167"/>
      <c r="BB59" s="167"/>
      <c r="BC59" s="167"/>
      <c r="BD59" s="207"/>
    </row>
    <row r="60" spans="1:56">
      <c r="A60" s="286"/>
      <c r="B60" s="210">
        <v>2021</v>
      </c>
      <c r="C60" s="215">
        <v>124889</v>
      </c>
      <c r="D60" s="215">
        <v>0</v>
      </c>
      <c r="E60" s="240">
        <f t="shared" si="2"/>
        <v>124889</v>
      </c>
      <c r="F60" s="212"/>
      <c r="G60" s="215">
        <v>0</v>
      </c>
      <c r="H60" s="242">
        <v>136906.45600000001</v>
      </c>
      <c r="I60" s="242">
        <v>136906.45600000001</v>
      </c>
      <c r="J60" s="213"/>
      <c r="K60" s="215">
        <v>0</v>
      </c>
      <c r="L60" s="215">
        <v>4</v>
      </c>
      <c r="M60" s="215">
        <f t="shared" si="0"/>
        <v>4</v>
      </c>
      <c r="N60" s="213"/>
      <c r="O60" s="215">
        <v>0</v>
      </c>
      <c r="P60" s="215">
        <v>2</v>
      </c>
      <c r="Q60" s="215">
        <f t="shared" si="1"/>
        <v>2</v>
      </c>
      <c r="R60" s="213"/>
      <c r="S60" s="215"/>
      <c r="T60" s="215"/>
      <c r="U60" s="215"/>
      <c r="V60" s="213"/>
      <c r="W60" s="215"/>
      <c r="X60" s="215"/>
      <c r="Y60" s="215"/>
      <c r="Z60" s="213"/>
      <c r="AA60" s="215"/>
      <c r="AB60" s="215"/>
      <c r="AC60" s="215"/>
      <c r="AD60" s="213"/>
      <c r="AE60" s="215"/>
      <c r="AF60" s="215"/>
      <c r="AG60" s="215"/>
      <c r="AH60" s="213"/>
      <c r="AI60" s="215"/>
      <c r="AJ60" s="215"/>
      <c r="AK60" s="215"/>
      <c r="AL60" s="213"/>
      <c r="AM60" s="215"/>
      <c r="AN60" s="215"/>
      <c r="AO60" s="215"/>
      <c r="AP60" s="167"/>
      <c r="AQ60" s="167"/>
      <c r="AR60" s="167"/>
      <c r="AS60" s="167"/>
      <c r="AT60" s="167"/>
      <c r="AU60" s="167"/>
      <c r="AV60" s="167"/>
      <c r="AW60" s="167"/>
      <c r="AX60" s="167"/>
      <c r="AY60" s="167"/>
      <c r="AZ60" s="167"/>
      <c r="BA60" s="167"/>
      <c r="BB60" s="167"/>
      <c r="BC60" s="167"/>
      <c r="BD60" s="207"/>
    </row>
    <row r="61" spans="1:56" ht="12.75" customHeight="1">
      <c r="A61" s="292" t="s">
        <v>74</v>
      </c>
      <c r="B61" s="210">
        <v>2022</v>
      </c>
      <c r="C61" s="215">
        <v>60874</v>
      </c>
      <c r="D61" s="215">
        <v>0</v>
      </c>
      <c r="E61" s="240">
        <f t="shared" si="2"/>
        <v>60874</v>
      </c>
      <c r="F61" s="212"/>
      <c r="G61" s="215">
        <v>0</v>
      </c>
      <c r="H61" s="215">
        <v>66733.907000000007</v>
      </c>
      <c r="I61" s="215">
        <v>66733.907000000007</v>
      </c>
      <c r="J61" s="213"/>
      <c r="K61" s="215">
        <v>0</v>
      </c>
      <c r="L61" s="215">
        <v>4</v>
      </c>
      <c r="M61" s="215">
        <f t="shared" si="0"/>
        <v>4</v>
      </c>
      <c r="N61" s="213"/>
      <c r="O61" s="215">
        <v>0</v>
      </c>
      <c r="P61" s="215">
        <v>1</v>
      </c>
      <c r="Q61" s="215">
        <f t="shared" si="1"/>
        <v>1</v>
      </c>
      <c r="R61" s="213"/>
      <c r="S61" s="215"/>
      <c r="T61" s="215"/>
      <c r="U61" s="215"/>
      <c r="V61" s="213"/>
      <c r="W61" s="215"/>
      <c r="X61" s="215"/>
      <c r="Y61" s="215"/>
      <c r="Z61" s="213"/>
      <c r="AA61" s="215"/>
      <c r="AB61" s="215"/>
      <c r="AC61" s="215"/>
      <c r="AD61" s="213"/>
      <c r="AE61" s="215"/>
      <c r="AF61" s="215"/>
      <c r="AG61" s="215"/>
      <c r="AH61" s="213"/>
      <c r="AI61" s="215"/>
      <c r="AJ61" s="215"/>
      <c r="AK61" s="215"/>
      <c r="AL61" s="213"/>
      <c r="AM61" s="215"/>
      <c r="AN61" s="215"/>
      <c r="AO61" s="215"/>
      <c r="AP61" s="167"/>
      <c r="AQ61" s="167"/>
      <c r="AR61" s="167"/>
      <c r="AS61" s="167"/>
      <c r="AT61" s="167"/>
      <c r="AU61" s="167"/>
      <c r="AV61" s="167"/>
      <c r="AW61" s="167"/>
      <c r="AX61" s="167"/>
      <c r="AY61" s="167"/>
      <c r="AZ61" s="167"/>
      <c r="BA61" s="167"/>
      <c r="BB61" s="167"/>
      <c r="BC61" s="167"/>
      <c r="BD61" s="207"/>
    </row>
    <row r="62" spans="1:56">
      <c r="A62" s="292"/>
      <c r="B62" s="210"/>
      <c r="C62" s="215"/>
      <c r="D62" s="215"/>
      <c r="E62" s="231"/>
      <c r="F62" s="212"/>
      <c r="G62" s="215"/>
      <c r="H62" s="215"/>
      <c r="I62" s="231"/>
      <c r="J62" s="213"/>
      <c r="K62" s="215"/>
      <c r="L62" s="215"/>
      <c r="M62" s="215"/>
      <c r="N62" s="213"/>
      <c r="O62" s="215"/>
      <c r="P62" s="215"/>
      <c r="Q62" s="215"/>
      <c r="R62" s="213"/>
      <c r="S62" s="215"/>
      <c r="T62" s="215"/>
      <c r="U62" s="215"/>
      <c r="V62" s="213"/>
      <c r="W62" s="215"/>
      <c r="X62" s="215"/>
      <c r="Y62" s="215"/>
      <c r="Z62" s="213"/>
      <c r="AA62" s="215"/>
      <c r="AB62" s="215"/>
      <c r="AC62" s="215"/>
      <c r="AD62" s="213"/>
      <c r="AE62" s="215"/>
      <c r="AF62" s="215"/>
      <c r="AG62" s="215"/>
      <c r="AH62" s="213"/>
      <c r="AI62" s="215"/>
      <c r="AJ62" s="215"/>
      <c r="AK62" s="215"/>
      <c r="AL62" s="213"/>
      <c r="AM62" s="215"/>
      <c r="AN62" s="215"/>
      <c r="AO62" s="215"/>
      <c r="AP62" s="167"/>
      <c r="AQ62" s="167"/>
      <c r="AR62" s="167"/>
      <c r="AS62" s="167"/>
      <c r="AT62" s="167"/>
      <c r="AU62" s="167"/>
      <c r="AV62" s="167"/>
      <c r="AW62" s="167"/>
      <c r="AX62" s="167"/>
      <c r="AY62" s="167"/>
      <c r="AZ62" s="167"/>
      <c r="BA62" s="167"/>
      <c r="BB62" s="167"/>
      <c r="BC62" s="167"/>
      <c r="BD62" s="207"/>
    </row>
    <row r="63" spans="1:56">
      <c r="A63" s="292"/>
      <c r="B63" s="210"/>
      <c r="C63" s="215"/>
      <c r="D63" s="215"/>
      <c r="E63" s="231"/>
      <c r="F63" s="212"/>
      <c r="G63" s="215"/>
      <c r="H63" s="215"/>
      <c r="I63" s="231"/>
      <c r="J63" s="213"/>
      <c r="K63" s="215"/>
      <c r="L63" s="215"/>
      <c r="M63" s="215"/>
      <c r="N63" s="213"/>
      <c r="O63" s="215"/>
      <c r="P63" s="215"/>
      <c r="Q63" s="215"/>
      <c r="R63" s="213"/>
      <c r="S63" s="215"/>
      <c r="T63" s="215"/>
      <c r="U63" s="215"/>
      <c r="V63" s="213"/>
      <c r="W63" s="215"/>
      <c r="X63" s="215"/>
      <c r="Y63" s="215"/>
      <c r="Z63" s="213"/>
      <c r="AA63" s="215"/>
      <c r="AB63" s="215"/>
      <c r="AC63" s="215"/>
      <c r="AD63" s="213"/>
      <c r="AE63" s="215"/>
      <c r="AF63" s="215"/>
      <c r="AG63" s="215"/>
      <c r="AH63" s="213"/>
      <c r="AI63" s="215"/>
      <c r="AJ63" s="215"/>
      <c r="AK63" s="215"/>
      <c r="AL63" s="213"/>
      <c r="AM63" s="215"/>
      <c r="AN63" s="215"/>
      <c r="AO63" s="215"/>
      <c r="AP63" s="167"/>
      <c r="AQ63" s="167"/>
      <c r="AR63" s="167"/>
      <c r="AS63" s="167"/>
      <c r="AT63" s="167"/>
      <c r="AU63" s="167"/>
      <c r="AV63" s="167"/>
      <c r="AW63" s="167"/>
      <c r="AX63" s="167"/>
      <c r="AY63" s="167"/>
      <c r="AZ63" s="167"/>
      <c r="BA63" s="167"/>
      <c r="BB63" s="167"/>
      <c r="BC63" s="167"/>
      <c r="BD63" s="207"/>
    </row>
    <row r="64" spans="1:56" s="236" customFormat="1" ht="12.75" customHeight="1">
      <c r="A64" s="292"/>
      <c r="B64" s="232" t="s">
        <v>75</v>
      </c>
      <c r="C64" s="233">
        <f>SUM(C58:C63)</f>
        <v>417782</v>
      </c>
      <c r="D64" s="233">
        <f t="shared" ref="D64:E64" si="3">SUM(D58:D63)</f>
        <v>0</v>
      </c>
      <c r="E64" s="233">
        <f t="shared" si="3"/>
        <v>417782</v>
      </c>
      <c r="F64" s="234"/>
      <c r="G64" s="233">
        <f t="shared" ref="G64:H64" si="4">SUM(G58:G63)</f>
        <v>0</v>
      </c>
      <c r="H64" s="239">
        <f t="shared" si="4"/>
        <v>457980.36300000001</v>
      </c>
      <c r="I64" s="239">
        <f>SUM(I58:I63)</f>
        <v>457980.36300000001</v>
      </c>
      <c r="J64" s="235"/>
      <c r="L64" s="233"/>
      <c r="M64" s="233"/>
      <c r="N64" s="235"/>
      <c r="O64" s="233"/>
      <c r="P64" s="233"/>
      <c r="Q64" s="233"/>
      <c r="R64" s="235"/>
      <c r="S64" s="233"/>
      <c r="T64" s="233"/>
      <c r="U64" s="233"/>
      <c r="V64" s="235"/>
      <c r="W64" s="233"/>
      <c r="X64" s="233"/>
      <c r="Y64" s="233"/>
      <c r="Z64" s="235"/>
      <c r="AA64" s="233"/>
      <c r="AB64" s="233"/>
      <c r="AC64" s="233"/>
      <c r="AD64" s="235"/>
      <c r="AE64" s="233"/>
      <c r="AF64" s="233"/>
      <c r="AG64" s="233"/>
      <c r="AH64" s="235"/>
      <c r="AI64" s="233"/>
      <c r="AJ64" s="233"/>
      <c r="AK64" s="233"/>
      <c r="AL64" s="235"/>
      <c r="AM64" s="233"/>
      <c r="AN64" s="233"/>
      <c r="AO64" s="233"/>
      <c r="AP64" s="237"/>
      <c r="AQ64" s="237"/>
      <c r="AR64" s="237"/>
      <c r="AS64" s="237"/>
      <c r="AT64" s="237"/>
      <c r="AU64" s="237"/>
      <c r="AV64" s="237"/>
      <c r="AW64" s="237"/>
      <c r="AX64" s="237"/>
      <c r="AY64" s="237"/>
      <c r="AZ64" s="237"/>
      <c r="BA64" s="237"/>
      <c r="BB64" s="237"/>
      <c r="BC64" s="237"/>
      <c r="BD64" s="238"/>
    </row>
    <row r="65" spans="1:56">
      <c r="A65" s="292"/>
      <c r="B65" s="210" t="s">
        <v>76</v>
      </c>
      <c r="C65" s="215"/>
      <c r="D65" s="215"/>
      <c r="E65" s="215"/>
      <c r="F65" s="212"/>
      <c r="G65" s="215"/>
      <c r="H65" s="215"/>
      <c r="I65" s="215"/>
      <c r="J65" s="213"/>
      <c r="K65" s="215"/>
      <c r="L65" s="215"/>
      <c r="M65" s="215"/>
      <c r="N65" s="213"/>
      <c r="O65" s="215"/>
      <c r="P65" s="215"/>
      <c r="Q65" s="215"/>
      <c r="R65" s="213"/>
      <c r="S65" s="215"/>
      <c r="T65" s="215"/>
      <c r="U65" s="215"/>
      <c r="V65" s="213"/>
      <c r="W65" s="215"/>
      <c r="X65" s="215"/>
      <c r="Y65" s="215"/>
      <c r="Z65" s="213"/>
      <c r="AA65" s="215"/>
      <c r="AB65" s="215"/>
      <c r="AC65" s="215"/>
      <c r="AD65" s="213"/>
      <c r="AE65" s="215"/>
      <c r="AF65" s="215"/>
      <c r="AG65" s="215"/>
      <c r="AH65" s="213"/>
      <c r="AI65" s="215"/>
      <c r="AJ65" s="215"/>
      <c r="AK65" s="215"/>
      <c r="AL65" s="213"/>
      <c r="AM65" s="215"/>
      <c r="AN65" s="215"/>
      <c r="AO65" s="215"/>
      <c r="AP65" s="167"/>
      <c r="AQ65" s="167"/>
      <c r="AR65" s="167"/>
      <c r="AS65" s="167"/>
      <c r="AT65" s="167"/>
      <c r="AU65" s="167"/>
      <c r="AV65" s="167"/>
      <c r="AW65" s="167"/>
      <c r="AX65" s="167"/>
      <c r="AY65" s="167"/>
      <c r="AZ65" s="167"/>
      <c r="BA65" s="167"/>
      <c r="BB65" s="167"/>
      <c r="BC65" s="167"/>
      <c r="BD65" s="207"/>
    </row>
    <row r="66" spans="1:56">
      <c r="A66" s="292"/>
      <c r="B66" s="198"/>
      <c r="C66" s="213"/>
      <c r="D66" s="213"/>
      <c r="E66" s="213"/>
      <c r="F66" s="212"/>
      <c r="G66" s="213"/>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167"/>
      <c r="AQ66" s="167"/>
      <c r="AR66" s="167"/>
      <c r="AS66" s="167"/>
      <c r="AT66" s="167"/>
      <c r="AU66" s="167"/>
      <c r="AV66" s="167"/>
      <c r="AW66" s="167"/>
      <c r="AX66" s="167"/>
      <c r="AY66" s="167"/>
      <c r="AZ66" s="167"/>
      <c r="BA66" s="167"/>
      <c r="BB66" s="167"/>
      <c r="BC66" s="167"/>
      <c r="BD66" s="207"/>
    </row>
    <row r="67" spans="1:56">
      <c r="A67" s="292"/>
      <c r="B67" s="205" t="s">
        <v>77</v>
      </c>
      <c r="C67" s="288" t="s">
        <v>78</v>
      </c>
      <c r="D67" s="288"/>
      <c r="E67" s="288"/>
      <c r="F67" s="212"/>
      <c r="G67" s="288" t="s">
        <v>78</v>
      </c>
      <c r="H67" s="288"/>
      <c r="I67" s="288"/>
      <c r="J67" s="213"/>
      <c r="K67" s="293"/>
      <c r="L67" s="288"/>
      <c r="M67" s="288"/>
      <c r="N67" s="213"/>
      <c r="O67" s="288" t="s">
        <v>78</v>
      </c>
      <c r="P67" s="288"/>
      <c r="Q67" s="288"/>
      <c r="R67" s="213"/>
      <c r="S67" s="288" t="s">
        <v>78</v>
      </c>
      <c r="T67" s="288"/>
      <c r="U67" s="288"/>
      <c r="V67" s="213"/>
      <c r="W67" s="288" t="s">
        <v>78</v>
      </c>
      <c r="X67" s="288"/>
      <c r="Y67" s="288"/>
      <c r="Z67" s="213"/>
      <c r="AA67" s="288" t="s">
        <v>78</v>
      </c>
      <c r="AB67" s="288"/>
      <c r="AC67" s="288"/>
      <c r="AD67" s="213"/>
      <c r="AE67" s="288" t="s">
        <v>78</v>
      </c>
      <c r="AF67" s="288"/>
      <c r="AG67" s="288"/>
      <c r="AH67" s="213"/>
      <c r="AI67" s="288" t="s">
        <v>78</v>
      </c>
      <c r="AJ67" s="288"/>
      <c r="AK67" s="288"/>
      <c r="AL67" s="213"/>
      <c r="AM67" s="288" t="s">
        <v>78</v>
      </c>
      <c r="AN67" s="288"/>
      <c r="AO67" s="288"/>
      <c r="AP67" s="167"/>
      <c r="AQ67" s="167"/>
      <c r="AR67" s="167"/>
      <c r="AS67" s="167"/>
      <c r="AT67" s="167"/>
      <c r="AU67" s="167"/>
      <c r="AV67" s="167"/>
      <c r="AW67" s="167"/>
      <c r="AX67" s="167"/>
      <c r="AY67" s="167"/>
      <c r="AZ67" s="167"/>
      <c r="BA67" s="167"/>
      <c r="BB67" s="167"/>
      <c r="BC67" s="167"/>
      <c r="BD67" s="207"/>
    </row>
    <row r="68" spans="1:56">
      <c r="A68" s="292"/>
      <c r="B68" s="289"/>
      <c r="C68" s="288"/>
      <c r="D68" s="288"/>
      <c r="E68" s="288"/>
      <c r="F68" s="212"/>
      <c r="G68" s="288"/>
      <c r="H68" s="288"/>
      <c r="I68" s="288"/>
      <c r="J68" s="213"/>
      <c r="K68" s="288"/>
      <c r="L68" s="288"/>
      <c r="M68" s="288"/>
      <c r="N68" s="213"/>
      <c r="O68" s="288"/>
      <c r="P68" s="288"/>
      <c r="Q68" s="288"/>
      <c r="R68" s="213"/>
      <c r="S68" s="288"/>
      <c r="T68" s="288"/>
      <c r="U68" s="288"/>
      <c r="V68" s="213"/>
      <c r="W68" s="288"/>
      <c r="X68" s="288"/>
      <c r="Y68" s="288"/>
      <c r="Z68" s="213"/>
      <c r="AA68" s="288"/>
      <c r="AB68" s="288"/>
      <c r="AC68" s="288"/>
      <c r="AD68" s="213"/>
      <c r="AE68" s="288"/>
      <c r="AF68" s="288"/>
      <c r="AG68" s="288"/>
      <c r="AH68" s="213"/>
      <c r="AI68" s="288"/>
      <c r="AJ68" s="288"/>
      <c r="AK68" s="288"/>
      <c r="AL68" s="213"/>
      <c r="AM68" s="288"/>
      <c r="AN68" s="288"/>
      <c r="AO68" s="288"/>
      <c r="AP68" s="167"/>
      <c r="AQ68" s="167"/>
      <c r="AR68" s="167"/>
      <c r="AS68" s="167"/>
      <c r="AT68" s="167"/>
      <c r="AU68" s="167"/>
      <c r="AV68" s="167"/>
      <c r="AW68" s="167"/>
      <c r="AX68" s="167"/>
      <c r="AY68" s="167"/>
      <c r="AZ68" s="167"/>
      <c r="BA68" s="167"/>
      <c r="BB68" s="167"/>
      <c r="BC68" s="167"/>
      <c r="BD68" s="207"/>
    </row>
    <row r="69" spans="1:56">
      <c r="A69" s="292"/>
      <c r="B69" s="290"/>
      <c r="C69" s="288"/>
      <c r="D69" s="288"/>
      <c r="E69" s="288"/>
      <c r="F69" s="212"/>
      <c r="G69" s="288"/>
      <c r="H69" s="288"/>
      <c r="I69" s="288"/>
      <c r="J69" s="213"/>
      <c r="K69" s="288"/>
      <c r="L69" s="288"/>
      <c r="M69" s="288"/>
      <c r="N69" s="213"/>
      <c r="O69" s="288"/>
      <c r="P69" s="288"/>
      <c r="Q69" s="288"/>
      <c r="R69" s="213"/>
      <c r="S69" s="288"/>
      <c r="T69" s="288"/>
      <c r="U69" s="288"/>
      <c r="V69" s="213"/>
      <c r="W69" s="288"/>
      <c r="X69" s="288"/>
      <c r="Y69" s="288"/>
      <c r="Z69" s="213"/>
      <c r="AA69" s="288"/>
      <c r="AB69" s="288"/>
      <c r="AC69" s="288"/>
      <c r="AD69" s="213"/>
      <c r="AE69" s="288"/>
      <c r="AF69" s="288"/>
      <c r="AG69" s="288"/>
      <c r="AH69" s="213"/>
      <c r="AI69" s="288"/>
      <c r="AJ69" s="288"/>
      <c r="AK69" s="288"/>
      <c r="AL69" s="213"/>
      <c r="AM69" s="288"/>
      <c r="AN69" s="288"/>
      <c r="AO69" s="288"/>
      <c r="AP69" s="167"/>
      <c r="AQ69" s="167"/>
      <c r="AR69" s="167"/>
      <c r="AS69" s="167"/>
      <c r="AT69" s="167"/>
      <c r="AU69" s="167"/>
      <c r="AV69" s="167"/>
      <c r="AW69" s="167"/>
      <c r="AX69" s="167"/>
      <c r="AY69" s="167"/>
      <c r="AZ69" s="167"/>
      <c r="BA69" s="167"/>
      <c r="BB69" s="167"/>
      <c r="BC69" s="167"/>
      <c r="BD69" s="207"/>
    </row>
    <row r="70" spans="1:56">
      <c r="A70" s="292"/>
      <c r="B70" s="290"/>
      <c r="C70" s="288"/>
      <c r="D70" s="288"/>
      <c r="E70" s="288"/>
      <c r="F70" s="212"/>
      <c r="G70" s="288"/>
      <c r="H70" s="288"/>
      <c r="I70" s="288"/>
      <c r="J70" s="213"/>
      <c r="K70" s="288"/>
      <c r="L70" s="288"/>
      <c r="M70" s="288"/>
      <c r="N70" s="213"/>
      <c r="O70" s="288"/>
      <c r="P70" s="288"/>
      <c r="Q70" s="288"/>
      <c r="R70" s="213"/>
      <c r="S70" s="288"/>
      <c r="T70" s="288"/>
      <c r="U70" s="288"/>
      <c r="V70" s="213"/>
      <c r="W70" s="288"/>
      <c r="X70" s="288"/>
      <c r="Y70" s="288"/>
      <c r="Z70" s="213"/>
      <c r="AA70" s="288"/>
      <c r="AB70" s="288"/>
      <c r="AC70" s="288"/>
      <c r="AD70" s="213"/>
      <c r="AE70" s="288"/>
      <c r="AF70" s="288"/>
      <c r="AG70" s="288"/>
      <c r="AH70" s="213"/>
      <c r="AI70" s="288"/>
      <c r="AJ70" s="288"/>
      <c r="AK70" s="288"/>
      <c r="AL70" s="213"/>
      <c r="AM70" s="288"/>
      <c r="AN70" s="288"/>
      <c r="AO70" s="288"/>
      <c r="AP70" s="167"/>
      <c r="AQ70" s="167"/>
      <c r="AR70" s="167"/>
      <c r="AS70" s="167"/>
      <c r="AT70" s="167"/>
      <c r="AU70" s="167"/>
      <c r="AV70" s="167"/>
      <c r="AW70" s="167"/>
      <c r="AX70" s="167"/>
      <c r="AY70" s="167"/>
      <c r="AZ70" s="167"/>
      <c r="BA70" s="167"/>
      <c r="BB70" s="167"/>
      <c r="BC70" s="167"/>
      <c r="BD70" s="207"/>
    </row>
    <row r="71" spans="1:56">
      <c r="A71" s="292"/>
      <c r="B71" s="290"/>
      <c r="C71" s="288"/>
      <c r="D71" s="288"/>
      <c r="E71" s="288"/>
      <c r="F71" s="212"/>
      <c r="G71" s="288"/>
      <c r="H71" s="288"/>
      <c r="I71" s="288"/>
      <c r="J71" s="213"/>
      <c r="K71" s="288"/>
      <c r="L71" s="288"/>
      <c r="M71" s="288"/>
      <c r="N71" s="213"/>
      <c r="O71" s="288"/>
      <c r="P71" s="288"/>
      <c r="Q71" s="288"/>
      <c r="R71" s="213"/>
      <c r="S71" s="288"/>
      <c r="T71" s="288"/>
      <c r="U71" s="288"/>
      <c r="V71" s="213"/>
      <c r="W71" s="288"/>
      <c r="X71" s="288"/>
      <c r="Y71" s="288"/>
      <c r="Z71" s="213"/>
      <c r="AA71" s="288"/>
      <c r="AB71" s="288"/>
      <c r="AC71" s="288"/>
      <c r="AD71" s="213"/>
      <c r="AE71" s="288"/>
      <c r="AF71" s="288"/>
      <c r="AG71" s="288"/>
      <c r="AH71" s="213"/>
      <c r="AI71" s="288"/>
      <c r="AJ71" s="288"/>
      <c r="AK71" s="288"/>
      <c r="AL71" s="213"/>
      <c r="AM71" s="288"/>
      <c r="AN71" s="288"/>
      <c r="AO71" s="288"/>
      <c r="AP71" s="167"/>
      <c r="AQ71" s="167"/>
      <c r="AR71" s="167"/>
      <c r="AS71" s="167"/>
      <c r="AT71" s="167"/>
      <c r="AU71" s="167"/>
      <c r="AV71" s="167"/>
      <c r="AW71" s="167"/>
      <c r="AX71" s="167"/>
      <c r="AY71" s="167"/>
      <c r="AZ71" s="167"/>
      <c r="BA71" s="167"/>
      <c r="BB71" s="167"/>
      <c r="BC71" s="167"/>
      <c r="BD71" s="207"/>
    </row>
    <row r="72" spans="1:56">
      <c r="A72" s="292"/>
      <c r="B72" s="290"/>
      <c r="C72" s="288"/>
      <c r="D72" s="288"/>
      <c r="E72" s="288"/>
      <c r="F72" s="212"/>
      <c r="G72" s="288"/>
      <c r="H72" s="288"/>
      <c r="I72" s="288"/>
      <c r="J72" s="213"/>
      <c r="K72" s="288"/>
      <c r="L72" s="288"/>
      <c r="M72" s="288"/>
      <c r="N72" s="213"/>
      <c r="O72" s="288"/>
      <c r="P72" s="288"/>
      <c r="Q72" s="288"/>
      <c r="R72" s="213"/>
      <c r="S72" s="288"/>
      <c r="T72" s="288"/>
      <c r="U72" s="288"/>
      <c r="V72" s="213"/>
      <c r="W72" s="288"/>
      <c r="X72" s="288"/>
      <c r="Y72" s="288"/>
      <c r="Z72" s="213"/>
      <c r="AA72" s="288"/>
      <c r="AB72" s="288"/>
      <c r="AC72" s="288"/>
      <c r="AD72" s="213"/>
      <c r="AE72" s="288"/>
      <c r="AF72" s="288"/>
      <c r="AG72" s="288"/>
      <c r="AH72" s="213"/>
      <c r="AI72" s="288"/>
      <c r="AJ72" s="288"/>
      <c r="AK72" s="288"/>
      <c r="AL72" s="213"/>
      <c r="AM72" s="288"/>
      <c r="AN72" s="288"/>
      <c r="AO72" s="288"/>
      <c r="AP72" s="167"/>
      <c r="AQ72" s="167"/>
      <c r="AR72" s="167"/>
      <c r="AS72" s="167"/>
      <c r="AT72" s="167"/>
      <c r="AU72" s="167"/>
      <c r="AV72" s="167"/>
      <c r="AW72" s="167"/>
      <c r="AX72" s="167"/>
      <c r="AY72" s="167"/>
      <c r="AZ72" s="167"/>
      <c r="BA72" s="167"/>
      <c r="BB72" s="167"/>
      <c r="BC72" s="167"/>
      <c r="BD72" s="207"/>
    </row>
    <row r="73" spans="1:56" ht="207.65" customHeight="1">
      <c r="A73" s="292"/>
      <c r="B73" s="291"/>
      <c r="C73" s="288"/>
      <c r="D73" s="288"/>
      <c r="E73" s="288"/>
      <c r="F73" s="212"/>
      <c r="G73" s="288"/>
      <c r="H73" s="288"/>
      <c r="I73" s="288"/>
      <c r="J73" s="213"/>
      <c r="K73" s="288"/>
      <c r="L73" s="288"/>
      <c r="M73" s="288"/>
      <c r="N73" s="213"/>
      <c r="O73" s="288"/>
      <c r="P73" s="288"/>
      <c r="Q73" s="288"/>
      <c r="R73" s="213"/>
      <c r="S73" s="288"/>
      <c r="T73" s="288"/>
      <c r="U73" s="288"/>
      <c r="V73" s="213"/>
      <c r="W73" s="288"/>
      <c r="X73" s="288"/>
      <c r="Y73" s="288"/>
      <c r="Z73" s="213"/>
      <c r="AA73" s="288"/>
      <c r="AB73" s="288"/>
      <c r="AC73" s="288"/>
      <c r="AD73" s="213"/>
      <c r="AE73" s="288"/>
      <c r="AF73" s="288"/>
      <c r="AG73" s="288"/>
      <c r="AH73" s="213"/>
      <c r="AI73" s="288"/>
      <c r="AJ73" s="288"/>
      <c r="AK73" s="288"/>
      <c r="AL73" s="213"/>
      <c r="AM73" s="288"/>
      <c r="AN73" s="288"/>
      <c r="AO73" s="288"/>
      <c r="AP73" s="167"/>
      <c r="AQ73" s="167"/>
      <c r="AR73" s="167"/>
      <c r="AS73" s="167"/>
      <c r="AT73" s="167"/>
      <c r="AU73" s="167"/>
      <c r="AV73" s="167"/>
      <c r="AW73" s="167"/>
      <c r="AX73" s="167"/>
      <c r="AY73" s="167"/>
      <c r="AZ73" s="167"/>
      <c r="BA73" s="167"/>
      <c r="BB73" s="167"/>
      <c r="BC73" s="167"/>
      <c r="BD73" s="207"/>
    </row>
    <row r="74" spans="1:56">
      <c r="A74" s="292"/>
      <c r="C74" s="207"/>
      <c r="D74" s="207"/>
      <c r="E74" s="207"/>
      <c r="F74" s="167"/>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167"/>
      <c r="AQ74" s="167"/>
      <c r="AR74" s="167"/>
      <c r="AS74" s="167"/>
      <c r="AT74" s="167"/>
      <c r="AU74" s="167"/>
      <c r="AV74" s="167"/>
      <c r="AW74" s="167"/>
      <c r="AX74" s="167"/>
      <c r="AY74" s="167"/>
      <c r="AZ74" s="167"/>
      <c r="BA74" s="167"/>
      <c r="BB74" s="167"/>
      <c r="BC74" s="167"/>
      <c r="BD74" s="207"/>
    </row>
    <row r="75" spans="1:56">
      <c r="A75" s="292"/>
      <c r="C75" s="207"/>
      <c r="D75" s="207"/>
      <c r="E75" s="207"/>
      <c r="F75" s="167"/>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7"/>
      <c r="AM75" s="207"/>
      <c r="AN75" s="207"/>
      <c r="AO75" s="207"/>
      <c r="AP75" s="167"/>
      <c r="AQ75" s="167"/>
      <c r="AR75" s="167"/>
      <c r="AS75" s="167"/>
      <c r="AT75" s="167"/>
      <c r="AU75" s="167"/>
      <c r="AV75" s="167"/>
      <c r="AW75" s="167"/>
      <c r="AX75" s="167"/>
      <c r="AY75" s="167"/>
      <c r="AZ75" s="167"/>
      <c r="BA75" s="167"/>
      <c r="BB75" s="167"/>
      <c r="BC75" s="167"/>
      <c r="BD75" s="207"/>
    </row>
    <row r="76" spans="1:56">
      <c r="A76" s="292"/>
      <c r="C76" s="207"/>
      <c r="D76" s="207"/>
      <c r="E76" s="207"/>
      <c r="F76" s="167"/>
      <c r="G76" s="207"/>
      <c r="H76" s="207"/>
      <c r="I76" s="207"/>
      <c r="J76" s="207"/>
      <c r="K76" s="207"/>
      <c r="L76" s="207"/>
      <c r="M76" s="207"/>
      <c r="N76" s="207"/>
      <c r="O76" s="207"/>
      <c r="P76" s="207"/>
      <c r="Q76" s="207"/>
      <c r="R76" s="207"/>
      <c r="S76" s="207"/>
      <c r="T76" s="207"/>
      <c r="U76" s="207"/>
      <c r="V76" s="207"/>
      <c r="W76" s="207"/>
      <c r="X76" s="207"/>
      <c r="Y76" s="207"/>
      <c r="Z76" s="207"/>
      <c r="AA76" s="207"/>
      <c r="AB76" s="207"/>
      <c r="AC76" s="207"/>
      <c r="AD76" s="207"/>
      <c r="AE76" s="207"/>
      <c r="AF76" s="207"/>
      <c r="AG76" s="207"/>
      <c r="AH76" s="207"/>
      <c r="AI76" s="207"/>
      <c r="AJ76" s="207"/>
      <c r="AK76" s="207"/>
      <c r="AL76" s="207"/>
      <c r="AM76" s="207"/>
      <c r="AN76" s="207"/>
      <c r="AO76" s="207"/>
      <c r="AP76" s="167"/>
      <c r="AQ76" s="167"/>
      <c r="AR76" s="167"/>
      <c r="AS76" s="167"/>
      <c r="AT76" s="167"/>
      <c r="AU76" s="167"/>
      <c r="AV76" s="167"/>
      <c r="AW76" s="167"/>
      <c r="AX76" s="167"/>
      <c r="AY76" s="167"/>
      <c r="AZ76" s="167"/>
      <c r="BA76" s="167"/>
      <c r="BB76" s="167"/>
      <c r="BC76" s="167"/>
      <c r="BD76" s="207"/>
    </row>
    <row r="77" spans="1:56">
      <c r="A77" s="292"/>
      <c r="C77" s="207"/>
      <c r="D77" s="207"/>
      <c r="E77" s="207"/>
      <c r="F77" s="167"/>
      <c r="G77" s="20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7"/>
      <c r="AI77" s="207"/>
      <c r="AJ77" s="207"/>
      <c r="AK77" s="207"/>
      <c r="AL77" s="207"/>
      <c r="AM77" s="207"/>
      <c r="AN77" s="207"/>
      <c r="AO77" s="207"/>
      <c r="AP77" s="167"/>
      <c r="AQ77" s="167"/>
      <c r="AR77" s="167"/>
      <c r="AS77" s="167"/>
      <c r="AT77" s="167"/>
      <c r="AU77" s="167"/>
      <c r="AV77" s="167"/>
      <c r="AW77" s="167"/>
      <c r="AX77" s="167"/>
      <c r="AY77" s="167"/>
      <c r="AZ77" s="167"/>
      <c r="BA77" s="167"/>
      <c r="BB77" s="167"/>
      <c r="BC77" s="167"/>
      <c r="BD77" s="207"/>
    </row>
    <row r="78" spans="1:56">
      <c r="A78" s="292"/>
      <c r="C78" s="207"/>
      <c r="D78" s="207"/>
      <c r="E78" s="207"/>
      <c r="F78" s="167"/>
      <c r="G78" s="207"/>
      <c r="H78" s="207"/>
      <c r="I78" s="207"/>
      <c r="J78" s="207"/>
      <c r="K78" s="207"/>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167"/>
      <c r="AQ78" s="167"/>
      <c r="AR78" s="167"/>
      <c r="AS78" s="167"/>
      <c r="AT78" s="167"/>
      <c r="AU78" s="167"/>
      <c r="AV78" s="167"/>
      <c r="AW78" s="167"/>
      <c r="AX78" s="167"/>
      <c r="AY78" s="167"/>
      <c r="AZ78" s="167"/>
      <c r="BA78" s="167"/>
      <c r="BB78" s="167"/>
      <c r="BC78" s="167"/>
      <c r="BD78" s="207"/>
    </row>
    <row r="79" spans="1:56">
      <c r="C79" s="207"/>
      <c r="D79" s="207"/>
      <c r="E79" s="207"/>
      <c r="F79" s="167"/>
      <c r="G79" s="207"/>
      <c r="H79" s="207"/>
      <c r="I79" s="207"/>
      <c r="J79" s="207"/>
      <c r="K79" s="207"/>
      <c r="L79" s="207"/>
      <c r="M79" s="207"/>
      <c r="N79" s="207"/>
      <c r="O79" s="207"/>
      <c r="P79" s="207"/>
      <c r="Q79" s="207"/>
      <c r="R79" s="207"/>
      <c r="S79" s="207"/>
      <c r="T79" s="207"/>
      <c r="U79" s="207"/>
      <c r="V79" s="207"/>
      <c r="W79" s="207"/>
      <c r="X79" s="207"/>
      <c r="Y79" s="207"/>
      <c r="Z79" s="207"/>
      <c r="AA79" s="207"/>
      <c r="AB79" s="207"/>
      <c r="AC79" s="207"/>
      <c r="AD79" s="207"/>
      <c r="AE79" s="207"/>
      <c r="AF79" s="207"/>
      <c r="AG79" s="207"/>
      <c r="AH79" s="207"/>
      <c r="AI79" s="207"/>
      <c r="AJ79" s="207"/>
      <c r="AK79" s="207"/>
      <c r="AL79" s="207"/>
      <c r="AM79" s="207"/>
      <c r="AN79" s="207"/>
      <c r="AO79" s="207"/>
      <c r="AP79" s="167"/>
      <c r="AQ79" s="167"/>
      <c r="AR79" s="167"/>
      <c r="AS79" s="167"/>
      <c r="AT79" s="167"/>
      <c r="AU79" s="167"/>
      <c r="AV79" s="167"/>
      <c r="AW79" s="167"/>
      <c r="AX79" s="167"/>
      <c r="AY79" s="167"/>
      <c r="AZ79" s="167"/>
      <c r="BA79" s="167"/>
      <c r="BB79" s="167"/>
      <c r="BC79" s="167"/>
      <c r="BD79" s="207"/>
    </row>
    <row r="120" spans="7:7">
      <c r="G120" s="172" t="s">
        <v>79</v>
      </c>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C25:E25"/>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54296875"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B6" sqref="B6"/>
    </sheetView>
  </sheetViews>
  <sheetFormatPr defaultColWidth="12.453125" defaultRowHeight="10.5" outlineLevelRow="1"/>
  <cols>
    <col min="1" max="1" width="50.54296875" style="103" customWidth="1"/>
    <col min="2" max="8" width="17.453125" style="103" customWidth="1"/>
    <col min="9" max="9" width="17.453125" style="131" customWidth="1"/>
    <col min="10" max="10" width="17.453125" style="103" customWidth="1"/>
    <col min="11" max="11" width="17.453125" style="131" customWidth="1"/>
    <col min="12" max="19" width="17.453125" style="103" customWidth="1"/>
    <col min="20" max="24" width="12.26953125" style="103" customWidth="1"/>
    <col min="25" max="25" width="5.54296875" style="103" customWidth="1"/>
    <col min="26" max="26" width="10.26953125" style="103" customWidth="1"/>
    <col min="27" max="27" width="17.54296875" style="119" customWidth="1"/>
    <col min="28" max="28" width="51.26953125" style="119" customWidth="1"/>
    <col min="29" max="29" width="34.453125" style="119" customWidth="1"/>
    <col min="30" max="30" width="37.453125" style="119" customWidth="1"/>
    <col min="31" max="31" width="19.453125" style="119" customWidth="1"/>
    <col min="32" max="32" width="48.453125" style="119" customWidth="1"/>
    <col min="33" max="44" width="12.453125" style="103" customWidth="1"/>
    <col min="45" max="45" width="12.453125" style="103"/>
    <col min="46" max="49" width="12.453125" style="103" customWidth="1"/>
    <col min="50" max="51" width="19.453125" style="103" customWidth="1"/>
    <col min="52" max="52" width="33.54296875" style="103" customWidth="1"/>
    <col min="53" max="53" width="23.453125" style="103" customWidth="1"/>
    <col min="54" max="54" width="22.453125" style="103" customWidth="1"/>
    <col min="55" max="55" width="33.453125" style="103" customWidth="1"/>
    <col min="56" max="56" width="30.453125" style="103" customWidth="1"/>
    <col min="57" max="57" width="40.453125" style="103" customWidth="1"/>
    <col min="58" max="58" width="43.54296875" style="103" customWidth="1"/>
    <col min="59" max="59" width="28" style="103" customWidth="1"/>
    <col min="60" max="60" width="43" style="103" customWidth="1"/>
    <col min="61" max="61" width="48.54296875" style="103" customWidth="1"/>
    <col min="62" max="62" width="21.453125" style="103" customWidth="1"/>
    <col min="63" max="63" width="23.54296875" style="103" customWidth="1"/>
    <col min="64" max="64" width="19.453125" style="103" customWidth="1"/>
    <col min="65" max="65" width="48" style="103" customWidth="1"/>
    <col min="66" max="66" width="32.453125" style="103" customWidth="1"/>
    <col min="67" max="67" width="12.453125" style="103" customWidth="1"/>
    <col min="68" max="16384" width="12.45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40"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0"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0"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0"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0"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0"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0"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0"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0"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0"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0"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0"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0"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0"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0"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0"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0"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0"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0"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0"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0"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0"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0"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0"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0"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0"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0"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0"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0"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0"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0"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ht="10">
      <c r="I51" s="103"/>
      <c r="K51" s="103"/>
    </row>
    <row r="52" spans="1:66" ht="10">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1.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0"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0"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80"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0"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0"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0"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0"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0"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0"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0"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0"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0"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0"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0"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0"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0"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0"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0"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0"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0"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0"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0"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0"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ht="10"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ht="10"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ht="10"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ht="10"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ht="10"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ht="10"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ht="10"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ht="10"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ht="10"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ht="10"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ht="10"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ht="10"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ht="10"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ht="10"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ht="10"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ht="10"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ht="10"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ht="10"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ht="10"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ht="10"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ht="10"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ht="10"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ht="10"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ht="10"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ht="10"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ht="10"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ht="10"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0"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0"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0"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0"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0"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ht="10"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ht="10"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ht="10"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ht="10"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ht="10"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ht="10"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ht="10"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ht="10"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ht="10"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ht="10"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ht="10"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ht="10"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ht="10"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ht="10"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ht="10"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ht="10"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ht="10"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ht="10"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ht="10"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ht="10"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ht="10"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ht="10"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ht="10"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ht="10"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ht="10"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ht="10"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ht="10"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0"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0"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ht="10"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ht="10"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ht="10"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ht="10"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ht="10"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ht="10"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ht="10"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ht="10"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ht="10"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ht="10"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ht="10"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ht="10"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ht="10"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ht="10"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ht="10"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ht="10"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ht="10"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ht="10"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ht="10"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ht="10"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ht="10"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ht="10"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ht="10"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ht="10"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ht="10"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ht="10"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ht="10"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5">
      <c r="AB269" s="119" t="s">
        <v>149</v>
      </c>
    </row>
    <row r="271" spans="1:66" ht="30.5">
      <c r="AB271" s="119" t="s">
        <v>150</v>
      </c>
    </row>
    <row r="272" spans="1:66" ht="10">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0">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0">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0">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0">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0">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ht="10">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ht="10">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ht="10">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ht="10">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ht="10">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ht="10">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ht="10">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ht="10">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ht="10">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ht="10">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ht="10">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ht="10">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ht="10">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0">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0">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0">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0">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0">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0">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0">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0">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0">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0">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0">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0">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0">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0">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ht="10">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0">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0">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0">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0">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0">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ht="10">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ht="10">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ht="10">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ht="10">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ht="10">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ht="10">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ht="10">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ht="10">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ht="10">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ht="10">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ht="10">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ht="10">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ht="10">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0">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0">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0">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0">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0">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0">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0">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0">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0">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0">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0">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0">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0">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0">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ht="10">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ht="10">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ht="10">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ht="10">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ht="10">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ht="10">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ht="10">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ht="10">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ht="10">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ht="10">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ht="10">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ht="10">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ht="10">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ht="10">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ht="10">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ht="10">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ht="10">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ht="10">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ht="10">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ht="10">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ht="10">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ht="10">
      <c r="A1121" s="135"/>
      <c r="B1121" s="130"/>
      <c r="I1121" s="103"/>
      <c r="K1121" s="103"/>
      <c r="AA1121" s="120"/>
      <c r="AB1121" s="112"/>
    </row>
    <row r="1122" spans="1:28" ht="10">
      <c r="B1122" s="130"/>
      <c r="I1122" s="103"/>
      <c r="K1122" s="103"/>
      <c r="AB1122" s="112"/>
    </row>
    <row r="1123" spans="1:28" ht="10">
      <c r="I1123" s="103"/>
      <c r="K1123" s="103"/>
    </row>
    <row r="1124" spans="1:28" ht="10">
      <c r="I1124" s="103"/>
      <c r="K1124" s="103"/>
    </row>
    <row r="1125" spans="1:28" ht="10">
      <c r="I1125" s="103"/>
      <c r="K1125" s="103"/>
    </row>
    <row r="1126" spans="1:28" ht="10">
      <c r="I1126" s="103"/>
      <c r="K1126" s="103"/>
    </row>
    <row r="1127" spans="1:28" ht="10">
      <c r="I1127" s="103"/>
      <c r="K1127" s="103"/>
    </row>
    <row r="1128" spans="1:28" ht="10">
      <c r="I1128" s="103"/>
      <c r="K1128" s="103"/>
    </row>
    <row r="1129" spans="1:28" ht="10">
      <c r="I1129" s="103"/>
      <c r="K1129" s="103"/>
    </row>
    <row r="1130" spans="1:28" ht="10">
      <c r="I1130" s="103"/>
      <c r="K1130" s="103"/>
    </row>
    <row r="1131" spans="1:28" ht="10">
      <c r="I1131" s="103"/>
      <c r="K1131" s="103"/>
    </row>
    <row r="1132" spans="1:28" ht="10">
      <c r="A1132" s="135"/>
      <c r="I1132" s="103"/>
      <c r="K1132" s="103"/>
    </row>
    <row r="1133" spans="1:28" ht="10">
      <c r="A1133" s="135"/>
      <c r="I1133" s="103"/>
      <c r="K1133" s="103"/>
    </row>
    <row r="1134" spans="1:28" ht="10">
      <c r="A1134" s="135"/>
      <c r="I1134" s="103"/>
      <c r="K1134" s="103"/>
    </row>
    <row r="1135" spans="1:28" ht="10">
      <c r="A1135" s="135"/>
      <c r="I1135" s="103"/>
      <c r="K1135" s="103"/>
    </row>
    <row r="1136" spans="1:28" ht="10">
      <c r="A1136" s="135"/>
      <c r="I1136" s="103"/>
      <c r="K1136" s="103"/>
    </row>
    <row r="1137" spans="1:11" ht="10">
      <c r="A1137" s="135"/>
      <c r="I1137" s="103"/>
      <c r="K1137" s="103"/>
    </row>
    <row r="1138" spans="1:11" ht="10">
      <c r="A1138" s="135"/>
      <c r="I1138" s="103"/>
      <c r="K1138" s="103"/>
    </row>
    <row r="1139" spans="1:11" ht="10">
      <c r="A1139" s="135"/>
      <c r="I1139" s="103"/>
      <c r="K1139" s="103"/>
    </row>
    <row r="1140" spans="1:11" ht="10">
      <c r="A1140" s="135"/>
      <c r="I1140" s="103"/>
      <c r="K1140" s="103"/>
    </row>
    <row r="1141" spans="1:11" ht="10">
      <c r="A1141" s="135"/>
      <c r="I1141" s="103"/>
      <c r="K1141" s="103"/>
    </row>
    <row r="1142" spans="1:11" ht="10">
      <c r="A1142" s="135"/>
      <c r="I1142" s="103"/>
      <c r="K1142" s="103"/>
    </row>
    <row r="1143" spans="1:11" ht="10">
      <c r="A1143" s="135"/>
      <c r="I1143" s="103"/>
      <c r="K1143" s="103"/>
    </row>
    <row r="1144" spans="1:11" ht="10">
      <c r="A1144" s="135"/>
      <c r="I1144" s="103"/>
      <c r="K1144" s="103"/>
    </row>
    <row r="1145" spans="1:11" ht="10">
      <c r="A1145" s="135"/>
      <c r="I1145" s="103"/>
      <c r="K1145" s="103"/>
    </row>
    <row r="1146" spans="1:11" ht="10">
      <c r="A1146" s="135"/>
      <c r="I1146" s="103"/>
      <c r="K1146" s="103"/>
    </row>
    <row r="1147" spans="1:11" ht="10">
      <c r="A1147" s="135"/>
      <c r="I1147" s="103"/>
      <c r="K1147" s="103"/>
    </row>
    <row r="1148" spans="1:11" ht="10">
      <c r="A1148" s="135"/>
      <c r="I1148" s="103"/>
      <c r="K1148" s="103"/>
    </row>
    <row r="1149" spans="1:11" ht="10">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4" activePane="bottomLeft" state="frozen"/>
      <selection pane="bottomLeft" activeCell="C22" sqref="C22"/>
    </sheetView>
  </sheetViews>
  <sheetFormatPr defaultColWidth="9.26953125" defaultRowHeight="14"/>
  <cols>
    <col min="1" max="9" width="12.453125" style="4" customWidth="1"/>
    <col min="10" max="11" width="14" style="2" customWidth="1"/>
    <col min="12" max="13" width="24.453125" style="1" customWidth="1"/>
    <col min="14" max="14" width="49.54296875" style="1" customWidth="1"/>
    <col min="15" max="15" width="22.26953125" style="4" customWidth="1"/>
    <col min="16" max="16" width="33.453125" style="6" customWidth="1"/>
    <col min="17" max="17" width="63.54296875" style="4" customWidth="1"/>
    <col min="18" max="18" width="55.54296875" style="1" customWidth="1"/>
    <col min="19" max="19" width="17.453125" style="4" customWidth="1"/>
    <col min="20" max="22" width="17.453125" style="1" customWidth="1"/>
    <col min="23" max="24" width="17.453125" style="4" customWidth="1"/>
    <col min="25" max="25" width="17.453125" style="1" customWidth="1"/>
    <col min="26" max="16384" width="9.26953125" style="1"/>
  </cols>
  <sheetData>
    <row r="2" spans="1:25">
      <c r="A2" s="51" t="s">
        <v>154</v>
      </c>
      <c r="B2" s="51"/>
      <c r="C2" s="51"/>
      <c r="D2" s="51"/>
      <c r="E2" s="51"/>
      <c r="F2" s="51"/>
      <c r="G2" s="51"/>
      <c r="H2" s="51"/>
      <c r="I2" s="51"/>
    </row>
    <row r="3" spans="1:25" ht="42">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26">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8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1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2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22">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82">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68">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19">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6">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8">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40">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30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4">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1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5">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210">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38">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52">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38">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96">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96">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1.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1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38">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2">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40">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26">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8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66">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38">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36">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3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70">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2">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1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6">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42">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8">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6">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96">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42">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84">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70">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8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70">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6">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6">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8">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8">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40">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8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2">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1">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26">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4">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6">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6">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6">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8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8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6">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6">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2">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0">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26">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40">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8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1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1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84">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84">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0">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8">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8">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70">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70">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6">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6">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6">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6">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6">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2">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42">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2">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8">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5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6">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6">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42">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42">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2">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0">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0">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0">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2">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2">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2">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6">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1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1">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61">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2">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26">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84">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84">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70">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42">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2">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38">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70">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70">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70">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70">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2">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2">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42">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70">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8">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0">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84">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6">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6">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0">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84">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84">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1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6">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70">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6">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42">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2">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6">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70">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70">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70">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70">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6">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6">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84">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8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8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70">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6">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6">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6">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42">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42">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70">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6">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6">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84">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42">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0">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6">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6">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9">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84">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84">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42">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6">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6">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8">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8">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70">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9">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42">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4">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84">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8">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6">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2">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1">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2">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40">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39">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5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9">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8">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3">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42">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70">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2">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42">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1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70">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1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5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17">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70">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70">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6">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6">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6">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6">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6">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6">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42">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6">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70">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6">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28">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9">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8">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2">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9">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1">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8">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6">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6">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6">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26">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9">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0">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8">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70">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70">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70">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2">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8">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8">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9">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4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4">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8">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8">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8">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82">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8">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68">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9.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66">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24">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24.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15.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29" t="s">
        <v>1366</v>
      </c>
      <c r="V306" s="1" t="s">
        <v>223</v>
      </c>
      <c r="W306" s="4" t="s">
        <v>185</v>
      </c>
      <c r="X306" s="4" t="s">
        <v>185</v>
      </c>
      <c r="Y306" s="1" t="s">
        <v>185</v>
      </c>
    </row>
    <row r="307" spans="1:25" ht="300.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29" t="s">
        <v>1372</v>
      </c>
      <c r="V307" s="1" t="s">
        <v>223</v>
      </c>
      <c r="W307" s="4" t="s">
        <v>185</v>
      </c>
      <c r="X307" s="4" t="s">
        <v>185</v>
      </c>
      <c r="Y307" s="1" t="s">
        <v>185</v>
      </c>
    </row>
    <row r="308" spans="1:25" ht="315.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29"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26953125" defaultRowHeight="14"/>
  <cols>
    <col min="1" max="1" width="5.54296875" style="8" customWidth="1"/>
    <col min="2" max="2" width="54.453125" style="46" customWidth="1"/>
    <col min="3" max="3" width="32.453125" style="8" customWidth="1"/>
    <col min="4" max="4" width="36.453125" style="8" customWidth="1"/>
    <col min="5" max="16384" width="9.26953125" style="8"/>
  </cols>
  <sheetData>
    <row r="2" spans="1:4">
      <c r="A2" s="8" t="s">
        <v>851</v>
      </c>
      <c r="B2" s="47"/>
    </row>
    <row r="3" spans="1:4">
      <c r="C3" s="8" t="s">
        <v>852</v>
      </c>
      <c r="D3" s="8" t="s">
        <v>853</v>
      </c>
    </row>
    <row r="4" spans="1:4">
      <c r="B4" s="44" t="s">
        <v>854</v>
      </c>
    </row>
    <row r="5" spans="1:4">
      <c r="B5" s="43"/>
    </row>
    <row r="6" spans="1:4" ht="70">
      <c r="B6" s="44" t="s">
        <v>855</v>
      </c>
      <c r="C6" s="295" t="s">
        <v>856</v>
      </c>
      <c r="D6" s="295" t="s">
        <v>857</v>
      </c>
    </row>
    <row r="7" spans="1:4" ht="56">
      <c r="A7" s="45" t="s">
        <v>858</v>
      </c>
      <c r="B7" s="44" t="s">
        <v>859</v>
      </c>
      <c r="C7" s="295"/>
      <c r="D7" s="295"/>
    </row>
    <row r="8" spans="1:4" ht="42">
      <c r="B8" s="44" t="s">
        <v>860</v>
      </c>
      <c r="C8" s="295"/>
      <c r="D8" s="295"/>
    </row>
    <row r="9" spans="1:4" ht="42">
      <c r="B9" s="44" t="s">
        <v>861</v>
      </c>
      <c r="C9" s="295"/>
      <c r="D9" s="295"/>
    </row>
    <row r="10" spans="1:4" ht="38.25" customHeight="1">
      <c r="B10" s="44" t="s">
        <v>862</v>
      </c>
      <c r="C10" s="1" t="s">
        <v>863</v>
      </c>
      <c r="D10" s="295"/>
    </row>
    <row r="12" spans="1:4">
      <c r="B12" s="44" t="s">
        <v>864</v>
      </c>
      <c r="D12" s="48"/>
    </row>
    <row r="13" spans="1:4" ht="42">
      <c r="B13" s="44" t="s">
        <v>865</v>
      </c>
      <c r="C13" s="295" t="s">
        <v>866</v>
      </c>
      <c r="D13" s="296" t="s">
        <v>867</v>
      </c>
    </row>
    <row r="14" spans="1:4" ht="42">
      <c r="B14" s="44" t="s">
        <v>868</v>
      </c>
      <c r="C14" s="295"/>
      <c r="D14" s="296"/>
    </row>
    <row r="15" spans="1:4" ht="56">
      <c r="B15" s="44" t="s">
        <v>869</v>
      </c>
      <c r="C15" s="295"/>
      <c r="D15" s="296"/>
    </row>
    <row r="16" spans="1:4" ht="42">
      <c r="B16" s="44" t="s">
        <v>870</v>
      </c>
      <c r="C16" s="295"/>
      <c r="D16" s="296"/>
    </row>
    <row r="17" spans="2:4">
      <c r="B17" s="44"/>
      <c r="D17" s="48"/>
    </row>
    <row r="18" spans="2:4">
      <c r="B18" s="44" t="s">
        <v>871</v>
      </c>
      <c r="D18" s="48"/>
    </row>
    <row r="19" spans="2:4" ht="42">
      <c r="B19" s="44" t="s">
        <v>872</v>
      </c>
      <c r="D19" s="296" t="s">
        <v>867</v>
      </c>
    </row>
    <row r="20" spans="2:4" ht="42">
      <c r="B20" s="44" t="s">
        <v>873</v>
      </c>
      <c r="C20" s="46" t="s">
        <v>874</v>
      </c>
      <c r="D20" s="296"/>
    </row>
    <row r="21" spans="2:4" ht="56">
      <c r="B21" s="44" t="s">
        <v>875</v>
      </c>
      <c r="C21" s="46" t="s">
        <v>876</v>
      </c>
      <c r="D21" s="296"/>
    </row>
    <row r="22" spans="2:4" ht="56">
      <c r="B22" s="44" t="s">
        <v>877</v>
      </c>
      <c r="C22" s="46" t="s">
        <v>878</v>
      </c>
      <c r="D22" s="296"/>
    </row>
    <row r="23" spans="2:4">
      <c r="B23" s="43"/>
      <c r="D23" s="48"/>
    </row>
    <row r="24" spans="2:4">
      <c r="B24" s="44" t="s">
        <v>879</v>
      </c>
      <c r="D24" s="48"/>
    </row>
    <row r="25" spans="2:4" ht="51" customHeight="1">
      <c r="B25" s="44" t="s">
        <v>880</v>
      </c>
      <c r="C25" s="294" t="s">
        <v>881</v>
      </c>
      <c r="D25" s="294" t="s">
        <v>882</v>
      </c>
    </row>
    <row r="26" spans="2:4" ht="42">
      <c r="B26" s="44" t="s">
        <v>883</v>
      </c>
      <c r="C26" s="294"/>
      <c r="D26" s="294"/>
    </row>
    <row r="27" spans="2:4" ht="42">
      <c r="B27" s="44" t="s">
        <v>884</v>
      </c>
      <c r="C27" s="294"/>
      <c r="D27" s="294"/>
    </row>
    <row r="28" spans="2:4" ht="42">
      <c r="B28" s="44" t="s">
        <v>885</v>
      </c>
      <c r="C28" s="294"/>
      <c r="D28" s="294"/>
    </row>
    <row r="29" spans="2:4" ht="56">
      <c r="B29" s="44" t="s">
        <v>886</v>
      </c>
      <c r="C29" s="294"/>
      <c r="D29" s="294"/>
    </row>
    <row r="30" spans="2:4" ht="56">
      <c r="B30" s="44" t="s">
        <v>887</v>
      </c>
      <c r="C30" s="294"/>
      <c r="D30" s="294"/>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54296875" defaultRowHeight="14.5"/>
  <cols>
    <col min="1" max="1" width="27.453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L2" workbookViewId="0">
      <selection activeCell="L2" sqref="L2"/>
    </sheetView>
  </sheetViews>
  <sheetFormatPr defaultColWidth="9.26953125" defaultRowHeight="14"/>
  <cols>
    <col min="1" max="1" width="15" style="58" customWidth="1"/>
    <col min="2" max="9" width="17.54296875" style="8" customWidth="1"/>
    <col min="10" max="10" width="1.54296875" style="14" customWidth="1"/>
    <col min="11" max="11" width="1.453125" style="14" customWidth="1"/>
    <col min="12" max="12" width="47.26953125" style="8" customWidth="1"/>
    <col min="13" max="13" width="2.26953125" style="8" customWidth="1"/>
    <col min="14" max="14" width="48" style="8" customWidth="1"/>
    <col min="15" max="15" width="2.26953125" style="8" customWidth="1"/>
    <col min="16" max="16" width="24.26953125" style="8" customWidth="1"/>
    <col min="17" max="17" width="3.453125" style="8" customWidth="1"/>
    <col min="18" max="18" width="15.453125" style="8" customWidth="1"/>
    <col min="19" max="19" width="43.453125" style="8" customWidth="1"/>
    <col min="20" max="20" width="70.453125" style="8" customWidth="1"/>
    <col min="21" max="24" width="19.54296875" style="14" customWidth="1"/>
    <col min="25" max="62" width="9.26953125" style="14"/>
    <col min="63" max="16384" width="9.269531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5">
      <c r="B3" s="7"/>
      <c r="C3" s="7"/>
      <c r="D3" s="7"/>
      <c r="E3" s="7"/>
      <c r="F3" s="7"/>
      <c r="G3" s="7"/>
      <c r="H3" s="7"/>
      <c r="I3" s="7"/>
      <c r="L3" s="14"/>
      <c r="M3" s="14"/>
      <c r="N3" s="14"/>
      <c r="O3" s="14"/>
      <c r="P3" s="14"/>
      <c r="Q3" s="14"/>
      <c r="R3" s="69" t="s">
        <v>892</v>
      </c>
      <c r="S3" s="69"/>
      <c r="T3" s="69" t="s">
        <v>893</v>
      </c>
      <c r="U3" s="66" t="s">
        <v>894</v>
      </c>
      <c r="BB3" s="14" t="s">
        <v>895</v>
      </c>
    </row>
    <row r="4" spans="1:54" ht="28">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4.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7" t="s">
        <v>987</v>
      </c>
      <c r="D41" s="297"/>
      <c r="E41" s="297"/>
      <c r="F41" s="297"/>
      <c r="G41" s="297"/>
      <c r="H41" s="297"/>
      <c r="I41" s="297"/>
      <c r="L41" s="14"/>
      <c r="M41" s="14"/>
      <c r="N41" s="14"/>
      <c r="O41" s="14"/>
      <c r="P41" s="14"/>
      <c r="Q41" s="1"/>
      <c r="R41" s="74" t="s">
        <v>119</v>
      </c>
      <c r="S41" s="79" t="s">
        <v>984</v>
      </c>
      <c r="T41" s="79" t="s">
        <v>988</v>
      </c>
      <c r="U41" s="78"/>
    </row>
    <row r="42" spans="1:21">
      <c r="A42" s="14"/>
      <c r="B42" s="14"/>
      <c r="C42" s="153" t="s">
        <v>989</v>
      </c>
      <c r="D42" s="14"/>
      <c r="E42" s="14"/>
      <c r="F42" s="14"/>
      <c r="G42" s="14"/>
      <c r="H42" s="14"/>
      <c r="I42" s="14"/>
      <c r="L42" s="14"/>
      <c r="M42" s="14"/>
      <c r="N42" s="14"/>
      <c r="O42" s="14"/>
      <c r="P42" s="14"/>
      <c r="Q42" s="1"/>
      <c r="R42" s="74" t="s">
        <v>119</v>
      </c>
      <c r="S42" s="79" t="s">
        <v>990</v>
      </c>
      <c r="T42" s="79" t="s">
        <v>991</v>
      </c>
      <c r="U42" s="78"/>
    </row>
    <row r="43" spans="1:21">
      <c r="A43" s="14"/>
      <c r="B43" s="14"/>
      <c r="C43" s="153" t="s">
        <v>989</v>
      </c>
      <c r="D43" s="14"/>
      <c r="E43" s="14"/>
      <c r="F43" s="14"/>
      <c r="G43" s="14"/>
      <c r="H43" s="14"/>
      <c r="I43" s="14"/>
      <c r="L43" s="14"/>
      <c r="M43" s="14"/>
      <c r="N43" s="14"/>
      <c r="O43" s="14"/>
      <c r="P43" s="14"/>
      <c r="Q43" s="1"/>
      <c r="R43" s="74" t="s">
        <v>119</v>
      </c>
      <c r="S43" s="79" t="s">
        <v>990</v>
      </c>
      <c r="T43" s="79" t="s">
        <v>992</v>
      </c>
      <c r="U43" s="78"/>
    </row>
    <row r="44" spans="1:21">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5.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6">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6">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4.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26953125" defaultRowHeight="14"/>
  <cols>
    <col min="1" max="1" width="29.453125" style="8" customWidth="1"/>
    <col min="2" max="2" width="32.26953125" style="8" customWidth="1"/>
    <col min="3" max="3" width="25.54296875" style="8" customWidth="1"/>
    <col min="4" max="4" width="27.4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26953125" style="14"/>
    <col min="56" max="16384" width="9.26953125" style="8"/>
  </cols>
  <sheetData>
    <row r="1" spans="1:5" s="14" customFormat="1" ht="12.75" customHeight="1">
      <c r="A1" s="299" t="s">
        <v>9</v>
      </c>
      <c r="B1" s="59"/>
      <c r="C1" s="148"/>
      <c r="D1" s="148"/>
      <c r="E1" s="149"/>
    </row>
    <row r="2" spans="1:5" s="14" customFormat="1" ht="16.5">
      <c r="A2" s="299"/>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2">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6" t="s">
        <v>5</v>
      </c>
      <c r="B20" s="11" t="s">
        <v>38</v>
      </c>
      <c r="C20" s="88" t="s">
        <v>39</v>
      </c>
      <c r="E20" s="94" t="s">
        <v>40</v>
      </c>
      <c r="O20" s="57"/>
    </row>
    <row r="21" spans="1:41 16384:16384" s="14" customFormat="1">
      <c r="A21" s="336"/>
      <c r="B21" s="17"/>
    </row>
    <row r="22" spans="1:41 16384:16384">
      <c r="A22" s="336"/>
      <c r="C22" s="330" t="s">
        <v>41</v>
      </c>
      <c r="D22" s="331"/>
      <c r="E22" s="332"/>
      <c r="G22" s="324" t="s">
        <v>42</v>
      </c>
      <c r="H22" s="325"/>
      <c r="I22" s="326"/>
      <c r="K22" s="324" t="s">
        <v>42</v>
      </c>
      <c r="L22" s="325"/>
      <c r="M22" s="326"/>
      <c r="O22" s="324" t="s">
        <v>42</v>
      </c>
      <c r="P22" s="325"/>
      <c r="Q22" s="326"/>
      <c r="S22" s="324" t="s">
        <v>42</v>
      </c>
      <c r="T22" s="325"/>
      <c r="U22" s="326"/>
      <c r="W22" s="324" t="s">
        <v>42</v>
      </c>
      <c r="X22" s="325"/>
      <c r="Y22" s="326"/>
      <c r="AA22" s="324" t="s">
        <v>42</v>
      </c>
      <c r="AB22" s="325"/>
      <c r="AC22" s="326"/>
      <c r="AE22" s="324" t="s">
        <v>42</v>
      </c>
      <c r="AF22" s="325"/>
      <c r="AG22" s="326"/>
      <c r="AI22" s="324" t="s">
        <v>42</v>
      </c>
      <c r="AJ22" s="325"/>
      <c r="AK22" s="326"/>
      <c r="AM22" s="324" t="s">
        <v>42</v>
      </c>
      <c r="AN22" s="325"/>
      <c r="AO22" s="326"/>
    </row>
    <row r="23" spans="1:41 16384:16384">
      <c r="A23" s="336"/>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336"/>
      <c r="B24" s="150" t="str">
        <f>IF(C20="Start with SDG","Select SDG &gt;&gt;","")</f>
        <v>Select SDG &gt;&gt;</v>
      </c>
      <c r="C24" s="306" t="s">
        <v>129</v>
      </c>
      <c r="D24" s="307"/>
      <c r="E24" s="308"/>
      <c r="F24" s="101" t="str">
        <f>IF($B$24="Select SDG &gt;&gt;","&gt;&gt;","")</f>
        <v>&gt;&gt;</v>
      </c>
      <c r="G24" s="306" t="s">
        <v>122</v>
      </c>
      <c r="H24" s="307"/>
      <c r="I24" s="308"/>
      <c r="J24" s="101" t="str">
        <f>IF($B$24="Select SDG &gt;&gt;","&gt;&gt;","")</f>
        <v>&gt;&gt;</v>
      </c>
      <c r="K24" s="306" t="s">
        <v>302</v>
      </c>
      <c r="L24" s="307"/>
      <c r="M24" s="308"/>
      <c r="N24" s="101" t="str">
        <f>IF($B$24="Select SDG &gt;&gt;","&gt;&gt;","")</f>
        <v>&gt;&gt;</v>
      </c>
      <c r="O24" s="306" t="s">
        <v>124</v>
      </c>
      <c r="P24" s="307"/>
      <c r="Q24" s="308"/>
      <c r="R24" s="101" t="str">
        <f>IF($B$24="Select SDG &gt;&gt;","&gt;&gt;","")</f>
        <v>&gt;&gt;</v>
      </c>
      <c r="S24" s="306" t="s">
        <v>124</v>
      </c>
      <c r="T24" s="307"/>
      <c r="U24" s="308"/>
      <c r="V24" s="101" t="str">
        <f>IF($B$24="Select SDG &gt;&gt;","&gt;&gt;","")</f>
        <v>&gt;&gt;</v>
      </c>
      <c r="W24" s="306"/>
      <c r="X24" s="307"/>
      <c r="Y24" s="308"/>
      <c r="Z24" s="101" t="str">
        <f>IF($B$24="Select SDG &gt;&gt;","&gt;&gt;","")</f>
        <v>&gt;&gt;</v>
      </c>
      <c r="AA24" s="306"/>
      <c r="AB24" s="307"/>
      <c r="AC24" s="308"/>
      <c r="AD24" s="101" t="str">
        <f>IF($B$24="Select SDG &gt;&gt;","&gt;&gt;","")</f>
        <v>&gt;&gt;</v>
      </c>
      <c r="AE24" s="306"/>
      <c r="AF24" s="307"/>
      <c r="AG24" s="308"/>
      <c r="AH24" s="101" t="str">
        <f>IF($B$24="Select SDG &gt;&gt;","&gt;&gt;","")</f>
        <v>&gt;&gt;</v>
      </c>
      <c r="AI24" s="306"/>
      <c r="AJ24" s="307"/>
      <c r="AK24" s="308"/>
      <c r="AL24" s="101" t="str">
        <f>IF($B$24="Select SDG &gt;&gt;","&gt;&gt;","")</f>
        <v>&gt;&gt;</v>
      </c>
      <c r="AM24" s="306"/>
      <c r="AN24" s="307"/>
      <c r="AO24" s="308"/>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12"/>
      <c r="D26" s="313"/>
      <c r="E26" s="314"/>
      <c r="F26" s="101" t="str">
        <f>IF($B$26="Select Monitoring indicator &gt;&gt;", "&gt;&gt;","")</f>
        <v/>
      </c>
      <c r="G26" s="312"/>
      <c r="H26" s="313"/>
      <c r="I26" s="314"/>
      <c r="J26" s="101" t="str">
        <f>IF($B$26="Select Monitoring indicator &gt;&gt;","&gt;&gt;","")</f>
        <v/>
      </c>
      <c r="K26" s="312"/>
      <c r="L26" s="313"/>
      <c r="M26" s="314"/>
      <c r="N26" s="101" t="str">
        <f>IF($B$26="Select Monitoring indicator &gt;&gt;","&gt;&gt;","")</f>
        <v/>
      </c>
      <c r="O26" s="312"/>
      <c r="P26" s="313"/>
      <c r="Q26" s="314"/>
      <c r="R26" s="101" t="str">
        <f>IF($B$26="Select Monitoring indicator &gt;&gt;","&gt;&gt;","")</f>
        <v/>
      </c>
      <c r="S26" s="312"/>
      <c r="T26" s="313"/>
      <c r="U26" s="314"/>
      <c r="V26" s="101" t="str">
        <f>IF($B$26="Select Monitoring indicator &gt;&gt;","&gt;&gt;","")</f>
        <v/>
      </c>
      <c r="W26" s="312"/>
      <c r="X26" s="313"/>
      <c r="Y26" s="314"/>
      <c r="Z26" s="101" t="str">
        <f>IF($B$26="Select Monitoring indicator &gt;&gt;","&gt;&gt;","")</f>
        <v/>
      </c>
      <c r="AA26" s="312"/>
      <c r="AB26" s="313"/>
      <c r="AC26" s="314"/>
      <c r="AD26" s="101" t="str">
        <f>IF($B$26="Select Monitoring indicator &gt;&gt;","&gt;&gt;","")</f>
        <v/>
      </c>
      <c r="AE26" s="312"/>
      <c r="AF26" s="313"/>
      <c r="AG26" s="314"/>
      <c r="AH26" s="101" t="str">
        <f>IF($B$26="Select Monitoring indicator &gt;&gt;","&gt;&gt;","")</f>
        <v/>
      </c>
      <c r="AI26" s="312"/>
      <c r="AJ26" s="313"/>
      <c r="AK26" s="314"/>
      <c r="AL26" s="101" t="str">
        <f>IF($B$26="Select Monitoring indicator &gt;&gt;","&gt;&gt;","")</f>
        <v/>
      </c>
      <c r="AM26" s="312"/>
      <c r="AN26" s="313"/>
      <c r="AO26" s="314"/>
    </row>
    <row r="27" spans="1:41 16384:16384" ht="12.75" customHeight="1">
      <c r="B27" s="151" t="str">
        <f>IF(C24&lt;&gt;"","Select Monitoring indicator &gt;&gt;","")</f>
        <v>Select Monitoring indicator &gt;&gt;</v>
      </c>
      <c r="C27" s="312" t="s">
        <v>218</v>
      </c>
      <c r="D27" s="313"/>
      <c r="E27" s="314"/>
      <c r="F27" s="101" t="str">
        <f>IF($B$27="Select Monitoring indicator &gt;&gt;","&gt;&gt;","")</f>
        <v>&gt;&gt;</v>
      </c>
      <c r="G27" s="312" t="s">
        <v>1060</v>
      </c>
      <c r="H27" s="313"/>
      <c r="I27" s="314"/>
      <c r="J27" s="101" t="str">
        <f>IF($B$27="Select Monitoring indicator &gt;&gt;","&gt;&gt;","")</f>
        <v>&gt;&gt;</v>
      </c>
      <c r="K27" s="312" t="s">
        <v>330</v>
      </c>
      <c r="L27" s="313"/>
      <c r="M27" s="314"/>
      <c r="N27" s="101" t="str">
        <f>IF($B$27="Select Monitoring indicator &gt;&gt;","&gt;&gt;","")</f>
        <v>&gt;&gt;</v>
      </c>
      <c r="O27" s="312" t="s">
        <v>273</v>
      </c>
      <c r="P27" s="313"/>
      <c r="Q27" s="314"/>
      <c r="R27" s="101" t="str">
        <f>IF($B$27="Select Monitoring indicator &gt;&gt;","&gt;&gt;","")</f>
        <v>&gt;&gt;</v>
      </c>
      <c r="S27" s="312"/>
      <c r="T27" s="313"/>
      <c r="U27" s="314"/>
      <c r="V27" s="101" t="str">
        <f>IF($B$27="Select Monitoring indicator &gt;&gt;","&gt;&gt;","")</f>
        <v>&gt;&gt;</v>
      </c>
      <c r="W27" s="312"/>
      <c r="X27" s="313"/>
      <c r="Y27" s="314"/>
      <c r="Z27" s="101" t="str">
        <f>IF($B$27="Select Monitoring indicator &gt;&gt;","&gt;&gt;","")</f>
        <v>&gt;&gt;</v>
      </c>
      <c r="AA27" s="312"/>
      <c r="AB27" s="313"/>
      <c r="AC27" s="314"/>
      <c r="AD27" s="101" t="str">
        <f>IF($B$27="Select Monitoring indicator &gt;&gt;","&gt;&gt;","")</f>
        <v>&gt;&gt;</v>
      </c>
      <c r="AE27" s="312"/>
      <c r="AF27" s="313"/>
      <c r="AG27" s="314"/>
      <c r="AH27" s="101" t="str">
        <f>IF($B$27="Select Monitoring indicator &gt;&gt;","&gt;&gt;","")</f>
        <v>&gt;&gt;</v>
      </c>
      <c r="AI27" s="312"/>
      <c r="AJ27" s="313"/>
      <c r="AK27" s="314"/>
      <c r="AL27" s="101" t="str">
        <f>IF($B$27="Select Monitoring indicator &gt;&gt;","&gt;&gt;","")</f>
        <v>&gt;&gt;</v>
      </c>
      <c r="AM27" s="312"/>
      <c r="AN27" s="313"/>
      <c r="AO27" s="31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4.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96"/>
      <c r="E30" s="305"/>
      <c r="G30" s="304" t="str" cm="1">
        <f t="array" ref="G30">IFERROR(_xlfn.IFS(G23&lt;&gt;"",IFERROR(INDEX(BA!$J$4:$J$952,MATCH(G26,BA!$P$4:$P$952,0)),""),G24&lt;&gt;"",IFERROR(INDEX(BA!$J$4:$J$952,MATCH(G27,BA!$P$4:$P$952,0)),"")),"")</f>
        <v>GSDG-I6.3.1</v>
      </c>
      <c r="H30" s="296"/>
      <c r="I30" s="305"/>
      <c r="K30" s="304" t="str" cm="1">
        <f t="array" ref="K30">IFERROR(_xlfn.IFS(K23&lt;&gt;"",IFERROR(INDEX(BA!$J$4:$J$952,MATCH(K26,BA!$P$4:$P$952,0)),""),K24&lt;&gt;"",IFERROR(INDEX(BA!$J$4:$J$952,MATCH(K27,BA!$P$4:$P$952,0)),"")),"")</f>
        <v>GSDM-I5.5.1</v>
      </c>
      <c r="L30" s="296"/>
      <c r="M30" s="305"/>
      <c r="O30" s="304" t="str" cm="1">
        <f t="array" ref="O30">IFERROR(_xlfn.IFS(O23&lt;&gt;"",IFERROR(INDEX(BA!$J$4:$J$952,MATCH(O26,BA!$P$4:$P$952,0)),""),O24&lt;&gt;"",IFERROR(INDEX(BA!$J$4:$J$952,MATCH(O27,BA!$P$4:$P$952,0)),"")),"")</f>
        <v>GSDM-I8.5.1</v>
      </c>
      <c r="P30" s="296"/>
      <c r="Q30" s="305"/>
      <c r="S30" s="304" t="str" cm="1">
        <f t="array" ref="S30">IFERROR(_xlfn.IFS(S23&lt;&gt;"",IFERROR(INDEX(BA!$J$4:$J$952,MATCH(S26,BA!$P$4:$P$952,0)),""),S24&lt;&gt;"",IFERROR(INDEX(BA!$J$4:$J$952,MATCH(S27,BA!$P$4:$P$952,0)),"")),"")</f>
        <v/>
      </c>
      <c r="T30" s="296"/>
      <c r="U30" s="305"/>
      <c r="W30" s="304" t="str" cm="1">
        <f t="array" ref="W30">IFERROR(_xlfn.IFS(W23&lt;&gt;"",IFERROR(INDEX(BA!$J$4:$J$952,MATCH(W26,BA!$P$4:$P$952,0)),""),W24&lt;&gt;"",IFERROR(INDEX(BA!$J$4:$J$952,MATCH(W27,BA!$P$4:$P$952,0)),"")),"")</f>
        <v/>
      </c>
      <c r="X30" s="296"/>
      <c r="Y30" s="305"/>
      <c r="AA30" s="304" t="str" cm="1">
        <f t="array" ref="AA30">IFERROR(_xlfn.IFS(AA23&lt;&gt;"",IFERROR(INDEX(BA!$J$4:$J$952,MATCH(AA26,BA!$P$4:$P$952,0)),""),AA24&lt;&gt;"",IFERROR(INDEX(BA!$J$4:$J$952,MATCH(AA27,BA!$P$4:$P$952,0)),"")),"")</f>
        <v/>
      </c>
      <c r="AB30" s="296"/>
      <c r="AC30" s="305"/>
      <c r="AE30" s="304" t="str" cm="1">
        <f t="array" ref="AE30">IFERROR(_xlfn.IFS(AE23&lt;&gt;"",IFERROR(INDEX(BA!$J$4:$J$952,MATCH(AE26,BA!$P$4:$P$952,0)),""),AE24&lt;&gt;"",IFERROR(INDEX(BA!$J$4:$J$952,MATCH(AE27,BA!$P$4:$P$952,0)),"")),"")</f>
        <v/>
      </c>
      <c r="AF30" s="296"/>
      <c r="AG30" s="305"/>
      <c r="AI30" s="304" t="str" cm="1">
        <f t="array" ref="AI30">IFERROR(_xlfn.IFS(AI23&lt;&gt;"",IFERROR(INDEX(BA!$J$4:$J$952,MATCH(AI26,BA!$P$4:$P$952,0)),""),AI24&lt;&gt;"",IFERROR(INDEX(BA!$J$4:$J$952,MATCH(AI27,BA!$P$4:$P$952,0)),"")),"")</f>
        <v/>
      </c>
      <c r="AJ30" s="296"/>
      <c r="AK30" s="305"/>
      <c r="AM30" s="304" t="str" cm="1">
        <f t="array" ref="AM30">IFERROR(_xlfn.IFS(AM23&lt;&gt;"",IFERROR(INDEX(BA!$J$4:$J$952,MATCH(AM26,BA!$P$4:$P$952,0)),""),AM24&lt;&gt;"",IFERROR(INDEX(BA!$J$4:$J$952,MATCH(AM27,BA!$P$4:$P$952,0)),"")),"")</f>
        <v/>
      </c>
      <c r="AN30" s="296"/>
      <c r="AO30" s="305"/>
    </row>
    <row r="31" spans="1:41 16384:16384">
      <c r="A31" s="14"/>
      <c r="B31" s="90" t="s">
        <v>50</v>
      </c>
      <c r="C31" s="304" t="str">
        <f>IFERROR(INDEX(BA!$O$4:$O$952,MATCH(C30,BA!$J$4:$J$952,0)),"")</f>
        <v xml:space="preserve">Reduction in GHGs emissions </v>
      </c>
      <c r="D31" s="296"/>
      <c r="E31" s="305"/>
      <c r="G31" s="304" t="str">
        <f>IFERROR(INDEX(BA!$O$4:$O$952,MATCH(G30,BA!$J$4:$J$952,0)),"")</f>
        <v>Discharging wastewater safely</v>
      </c>
      <c r="H31" s="296"/>
      <c r="I31" s="305"/>
      <c r="K31" s="304" t="str">
        <f>IFERROR(INDEX(BA!$O$4:$O$952,MATCH(K30,BA!$J$4:$J$952,0)),"")</f>
        <v xml:space="preserve">Women empowerment and gender equality </v>
      </c>
      <c r="L31" s="296"/>
      <c r="M31" s="305"/>
      <c r="O31" s="304" t="str">
        <f>IFERROR(INDEX(BA!$O$4:$O$952,MATCH(O30,BA!$J$4:$J$952,0)),"")</f>
        <v>Increased employment opportunities</v>
      </c>
      <c r="P31" s="296"/>
      <c r="Q31" s="305"/>
      <c r="S31" s="304" t="str">
        <f>IFERROR(INDEX(BA!$O$4:$O$952,MATCH(S30,BA!$J$4:$J$952,0)),"")</f>
        <v/>
      </c>
      <c r="T31" s="296"/>
      <c r="U31" s="305"/>
      <c r="W31" s="304" t="str">
        <f>IFERROR(INDEX(BA!$O$4:$O$952,MATCH(W30,BA!$J$4:$J$952,0)),"")</f>
        <v/>
      </c>
      <c r="X31" s="296"/>
      <c r="Y31" s="305"/>
      <c r="AA31" s="304" t="str">
        <f>IFERROR(INDEX(BA!$O$4:$O$952,MATCH(AA30,BA!$J$4:$J$952,0)),"")</f>
        <v/>
      </c>
      <c r="AB31" s="296"/>
      <c r="AC31" s="305"/>
      <c r="AE31" s="304" t="str">
        <f>IFERROR(INDEX(BA!$O$4:$O$952,MATCH(AE30,BA!$J$4:$J$952,0)),"")</f>
        <v/>
      </c>
      <c r="AF31" s="296"/>
      <c r="AG31" s="305"/>
      <c r="AI31" s="304" t="str">
        <f>IFERROR(INDEX(BA!$O$4:$O$952,MATCH(AI30,BA!$J$4:$J$952,0)),"")</f>
        <v/>
      </c>
      <c r="AJ31" s="296"/>
      <c r="AK31" s="305"/>
      <c r="AM31" s="304" t="str">
        <f>IFERROR(INDEX(BA!$O$4:$O$952,MATCH(AM30,BA!$J$4:$J$952,0)),"")</f>
        <v/>
      </c>
      <c r="AN31" s="296"/>
      <c r="AO31" s="305"/>
    </row>
    <row r="32" spans="1:41 16384:16384" ht="15" customHeight="1">
      <c r="A32" s="14"/>
      <c r="B32" s="90" t="s">
        <v>51</v>
      </c>
      <c r="C32" s="304" t="str">
        <f>IFERROR(INDEX(BA!$L$4:$L$952,MATCH(C30,BA!$J$4:$J$952,0)),"")</f>
        <v>Climate change mitigation</v>
      </c>
      <c r="D32" s="296"/>
      <c r="E32" s="305"/>
      <c r="G32" s="304" t="str">
        <f>IFERROR(INDEX(BA!$L$4:$L$952,MATCH(G30,BA!$J$4:$J$952,0)),"")</f>
        <v>Water quality, quantity and service</v>
      </c>
      <c r="H32" s="296"/>
      <c r="I32" s="305"/>
      <c r="K32" s="304" t="str">
        <f>IFERROR(INDEX(BA!$L$4:$L$952,MATCH(K30,BA!$J$4:$J$952,0)),"")</f>
        <v>Gender</v>
      </c>
      <c r="L32" s="296"/>
      <c r="M32" s="305"/>
      <c r="O32" s="304" t="str">
        <f>IFERROR(INDEX(BA!$L$4:$L$952,MATCH(O30,BA!$J$4:$J$952,0)),"")</f>
        <v>Employment</v>
      </c>
      <c r="P32" s="296"/>
      <c r="Q32" s="305"/>
      <c r="S32" s="304" t="str">
        <f>IFERROR(INDEX(BA!$L$4:$L$952,MATCH(S30,BA!$J$4:$J$952,0)),"")</f>
        <v/>
      </c>
      <c r="T32" s="296"/>
      <c r="U32" s="305"/>
      <c r="W32" s="304" t="str">
        <f>IFERROR(INDEX(BA!$L$4:$L$952,MATCH(W30,BA!$J$4:$J$952,0)),"")</f>
        <v/>
      </c>
      <c r="X32" s="296"/>
      <c r="Y32" s="305"/>
      <c r="AA32" s="304" t="str">
        <f>IFERROR(INDEX(BA!$L$4:$L$952,MATCH(AA30,BA!$J$4:$J$952,0)),"")</f>
        <v/>
      </c>
      <c r="AB32" s="296"/>
      <c r="AC32" s="305"/>
      <c r="AE32" s="304" t="str">
        <f>IFERROR(INDEX(BA!$L$4:$L$952,MATCH(AE30,BA!$J$4:$J$952,0)),"")</f>
        <v/>
      </c>
      <c r="AF32" s="296"/>
      <c r="AG32" s="305"/>
      <c r="AI32" s="304" t="str">
        <f>IFERROR(INDEX(BA!$L$4:$L$952,MATCH(AI30,BA!$J$4:$J$952,0)),"")</f>
        <v/>
      </c>
      <c r="AJ32" s="296"/>
      <c r="AK32" s="305"/>
      <c r="AM32" s="304" t="str">
        <f>IFERROR(INDEX(BA!$L$4:$L$952,MATCH(AM30,BA!$J$4:$J$952,0)),"")</f>
        <v/>
      </c>
      <c r="AN32" s="296"/>
      <c r="AO32" s="305"/>
    </row>
    <row r="33" spans="1:41" ht="15" customHeight="1">
      <c r="A33" s="14"/>
      <c r="B33" s="90" t="s">
        <v>52</v>
      </c>
      <c r="C33" s="304" t="str">
        <f>IFERROR(INDEX(BA!$M$4:$M$952,MATCH(C30,BA!$J$4:$J$952,0)),"")</f>
        <v>13. Climate action</v>
      </c>
      <c r="D33" s="296"/>
      <c r="E33" s="305"/>
      <c r="G33" s="304" t="str">
        <f>IFERROR(INDEX(BA!$M$4:$M$952,MATCH(G30,BA!$J$4:$J$952,0)),"")</f>
        <v xml:space="preserve">6. Clean water and sanitation </v>
      </c>
      <c r="H33" s="296"/>
      <c r="I33" s="305"/>
      <c r="K33" s="304" t="str">
        <f>IFERROR(INDEX(BA!$M$4:$M$952,MATCH(K30,BA!$J$4:$J$952,0)),"")</f>
        <v xml:space="preserve">5. Gender equality </v>
      </c>
      <c r="L33" s="296"/>
      <c r="M33" s="305"/>
      <c r="O33" s="304" t="str">
        <f>IFERROR(INDEX(BA!$M$4:$M$952,MATCH(O30,BA!$J$4:$J$952,0)),"")</f>
        <v>8. Decent work and economic growth</v>
      </c>
      <c r="P33" s="296"/>
      <c r="Q33" s="305"/>
      <c r="S33" s="304" t="str">
        <f>IFERROR(INDEX(BA!$M$4:$M$952,MATCH(S30,BA!$J$4:$J$952,0)),"")</f>
        <v/>
      </c>
      <c r="T33" s="296"/>
      <c r="U33" s="305"/>
      <c r="W33" s="304" t="str">
        <f>IFERROR(INDEX(BA!$M$4:$M$952,MATCH(W30,BA!$J$4:$J$952,0)),"")</f>
        <v/>
      </c>
      <c r="X33" s="296"/>
      <c r="Y33" s="305"/>
      <c r="AA33" s="304" t="str">
        <f>IFERROR(INDEX(BA!$M$4:$M$952,MATCH(AA30,BA!$J$4:$J$952,0)),"")</f>
        <v/>
      </c>
      <c r="AB33" s="296"/>
      <c r="AC33" s="305"/>
      <c r="AE33" s="304" t="str">
        <f>IFERROR(INDEX(BA!$M$4:$M$952,MATCH(AE30,BA!$J$4:$J$952,0)),"")</f>
        <v/>
      </c>
      <c r="AF33" s="296"/>
      <c r="AG33" s="305"/>
      <c r="AI33" s="304" t="str">
        <f>IFERROR(INDEX(BA!$M$4:$M$952,MATCH(AI30,BA!$J$4:$J$952,0)),"")</f>
        <v/>
      </c>
      <c r="AJ33" s="296"/>
      <c r="AK33" s="305"/>
      <c r="AM33" s="304" t="str">
        <f>IFERROR(INDEX(BA!$M$4:$M$952,MATCH(AM30,BA!$J$4:$J$952,0)),"")</f>
        <v/>
      </c>
      <c r="AN33" s="296"/>
      <c r="AO33" s="305"/>
    </row>
    <row r="34" spans="1:41" ht="15" customHeight="1">
      <c r="A34" s="14"/>
      <c r="B34" s="90" t="s">
        <v>53</v>
      </c>
      <c r="C34" s="304" t="str">
        <f>IFERROR(INDEX(BA!$N$4:$N$952,MATCH(C30,BA!$J$4:$J$952,0)),"")</f>
        <v>13.2 Integrate climate change measures into national policies, strategies and planning</v>
      </c>
      <c r="D34" s="296"/>
      <c r="E34" s="305"/>
      <c r="G34" s="304"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6"/>
      <c r="I34" s="305"/>
      <c r="K34" s="304" t="str">
        <f>IFERROR(INDEX(BA!$N$4:$N$952,MATCH(K30,BA!$J$4:$J$952,0)),"")</f>
        <v>5.5 Ensure women’s full and effective participation and equal opportunities for leadership at all levels of decision-making in political, economic and public life</v>
      </c>
      <c r="L34" s="296"/>
      <c r="M34" s="305"/>
      <c r="O34" s="304" t="str">
        <f>IFERROR(INDEX(BA!$N$4:$N$952,MATCH(O30,BA!$J$4:$J$952,0)),"")</f>
        <v>8.5 By 2030, achieve full and productive employment and decent work for all women and men, including for young people and persons with disabilities, and equal pay for work of equal value</v>
      </c>
      <c r="P34" s="296"/>
      <c r="Q34" s="305"/>
      <c r="S34" s="304" t="str">
        <f>IFERROR(INDEX(BA!$N$4:$N$952,MATCH(S30,BA!$J$4:$J$952,0)),"")</f>
        <v/>
      </c>
      <c r="T34" s="296"/>
      <c r="U34" s="305"/>
      <c r="W34" s="304" t="str">
        <f>IFERROR(INDEX(BA!$N$4:$N$952,MATCH(W30,BA!$J$4:$J$952,0)),"")</f>
        <v/>
      </c>
      <c r="X34" s="296"/>
      <c r="Y34" s="305"/>
      <c r="AA34" s="304" t="str">
        <f>IFERROR(INDEX(BA!$N$4:$N$952,MATCH(AA30,BA!$J$4:$J$952,0)),"")</f>
        <v/>
      </c>
      <c r="AB34" s="296"/>
      <c r="AC34" s="305"/>
      <c r="AE34" s="304" t="str">
        <f>IFERROR(INDEX(BA!$N$4:$N$952,MATCH(AE30,BA!$J$4:$J$952,0)),"")</f>
        <v/>
      </c>
      <c r="AF34" s="296"/>
      <c r="AG34" s="305"/>
      <c r="AI34" s="304" t="str">
        <f>IFERROR(INDEX(BA!$N$4:$N$952,MATCH(AI30,BA!$J$4:$J$952,0)),"")</f>
        <v/>
      </c>
      <c r="AJ34" s="296"/>
      <c r="AK34" s="305"/>
      <c r="AM34" s="304" t="str">
        <f>IFERROR(INDEX(BA!$N$4:$N$952,MATCH(AM30,BA!$J$4:$J$952,0)),"")</f>
        <v/>
      </c>
      <c r="AN34" s="296"/>
      <c r="AO34" s="305"/>
    </row>
    <row r="35" spans="1:41" ht="140.25" customHeight="1">
      <c r="A35" s="14"/>
      <c r="B35" s="90" t="s">
        <v>54</v>
      </c>
      <c r="C35" s="304" t="str">
        <f>IFERROR(INDEX(BA!$Q$4:$Q$952,MATCH($C$30,BA!$J$4:$J$952,0)),"")</f>
        <v>Refers to total amount of greenhouse gases avoided or sequestered during the reporting period.</v>
      </c>
      <c r="D35" s="296"/>
      <c r="E35" s="305"/>
      <c r="G35" s="304" t="str">
        <f>IFERROR(INDEX(BA!$Q$4:$Q$952,MATCH($G$30,BA!$J$4:$J$952,0)),"")</f>
        <v xml:space="preserve">Percentage and total volume of water recycled and reused </v>
      </c>
      <c r="H35" s="296"/>
      <c r="I35" s="305"/>
      <c r="K35" s="304" t="str">
        <f>IFERROR(INDEX(BA!$Q$4:$Q$952,MATCH($K$30,BA!$J$4:$J$952,0)),"")</f>
        <v>Refers to number of female management employees (managers) (full - time) at the organization as of the end of the reporting period</v>
      </c>
      <c r="L35" s="296"/>
      <c r="M35" s="305"/>
      <c r="O35" s="304" t="str">
        <f>IFERROR(INDEX(BA!$Q$4:$Q$952,MATCH($O$30,BA!$J$4:$J$952,0)),"")</f>
        <v>Refers to total jobs generated as a result of the project.</v>
      </c>
      <c r="P35" s="296"/>
      <c r="Q35" s="305"/>
      <c r="S35" s="304" t="str">
        <f>IFERROR(INDEX(BA!$Q$4:$Q$952,MATCH($S$30,BA!$J$4:$J$952,0)),"")</f>
        <v/>
      </c>
      <c r="T35" s="296"/>
      <c r="U35" s="305"/>
      <c r="W35" s="304" t="str">
        <f>IFERROR(INDEX(BA!$Q$4:$Q$952,MATCH($W$30,BA!$J$4:$J$952,0)),"")</f>
        <v/>
      </c>
      <c r="X35" s="296"/>
      <c r="Y35" s="305"/>
      <c r="AA35" s="304" t="str">
        <f>IFERROR(INDEX(BA!$Q$4:$Q$952,MATCH($AA$30,BA!$J$4:$J$952,0)),"")</f>
        <v/>
      </c>
      <c r="AB35" s="296"/>
      <c r="AC35" s="305"/>
      <c r="AE35" s="304" t="str">
        <f>IFERROR(INDEX(BA!$Q$4:$Q$952,MATCH($AE$30,BA!$J$4:$J$952,0)),"")</f>
        <v/>
      </c>
      <c r="AF35" s="296"/>
      <c r="AG35" s="305"/>
      <c r="AI35" s="304" t="str">
        <f>IFERROR(INDEX(BA!$Q$4:$Q$952,MATCH($AI$30,BA!$J$4:$J$952,0)),"")</f>
        <v/>
      </c>
      <c r="AJ35" s="296"/>
      <c r="AK35" s="305"/>
      <c r="AM35" s="304" t="str">
        <f>IFERROR(INDEX(BA!$Q$4:$Q$952,MATCH($AM$30,BA!$J$4:$J$952,0)),"")</f>
        <v/>
      </c>
      <c r="AN35" s="296"/>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6"/>
      <c r="E36" s="305"/>
      <c r="G36" s="304" t="str">
        <f>IFERROR(INDEX(BA!$R$4:$R$952,MATCH($G$30,BA!$J$4:$J$952,0)),"")</f>
        <v xml:space="preserve">Measurement method – Measuring the - 
volume of water entering the treatment facility and  
volume of treated water supplied by the facility </v>
      </c>
      <c r="H36" s="296"/>
      <c r="I36" s="305"/>
      <c r="K36" s="304"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6"/>
      <c r="M36" s="305"/>
      <c r="O36" s="304"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6"/>
      <c r="Q36" s="305"/>
      <c r="S36" s="304" t="str">
        <f>IFERROR(INDEX(BA!$R$4:$R$952,MATCH($S$30,BA!$J$4:$J$952,0)),"")</f>
        <v/>
      </c>
      <c r="T36" s="296"/>
      <c r="U36" s="305"/>
      <c r="W36" s="304" t="str">
        <f>IFERROR(INDEX(BA!$R$4:$R$952,MATCH($W$30,BA!$J$4:$J$952,0)),"")</f>
        <v/>
      </c>
      <c r="X36" s="296"/>
      <c r="Y36" s="305"/>
      <c r="AA36" s="304" t="str">
        <f>IFERROR(INDEX(BA!$R$4:$R$952,MATCH($AA$30,BA!$J$4:$J$952,0)),"")</f>
        <v/>
      </c>
      <c r="AB36" s="296"/>
      <c r="AC36" s="305"/>
      <c r="AE36" s="304" t="str">
        <f>IFERROR(INDEX(BA!$R$4:$R$952,MATCH($AE$30,BA!$J$4:$J$952,0)),"")</f>
        <v/>
      </c>
      <c r="AF36" s="296"/>
      <c r="AG36" s="305"/>
      <c r="AI36" s="304" t="str">
        <f>IFERROR(INDEX(BA!$R$4:$R$952,MATCH($AI$30,BA!$J$4:$J$952,0)),"")</f>
        <v/>
      </c>
      <c r="AJ36" s="296"/>
      <c r="AK36" s="305"/>
      <c r="AM36" s="304" t="str">
        <f>IFERROR(INDEX(BA!$R$4:$R$952,MATCH($AM$30,BA!$J$4:$J$952,0)),"")</f>
        <v/>
      </c>
      <c r="AN36" s="296"/>
      <c r="AO36" s="305"/>
    </row>
    <row r="37" spans="1:41" ht="15" customHeight="1">
      <c r="A37" s="14"/>
      <c r="B37" s="92" t="s">
        <v>56</v>
      </c>
      <c r="C37" s="318" t="str">
        <f>IFERROR(INDEX(BA!$S$4:$S$952,MATCH(C30,BA!$J$4:$J$952,0)),"")</f>
        <v>tCO2eq</v>
      </c>
      <c r="D37" s="319"/>
      <c r="E37" s="320"/>
      <c r="G37" s="318" t="str">
        <f>IFERROR(INDEX(BA!$S$4:$S$952,MATCH(G30,BA!$J$4:$J$952,0)),"")</f>
        <v>m3</v>
      </c>
      <c r="H37" s="319"/>
      <c r="I37" s="320"/>
      <c r="K37" s="318" t="str">
        <f>IFERROR(INDEX(BA!$S$4:$S$952,MATCH(K30,BA!$J$4:$J$952,0)),"")</f>
        <v>Number</v>
      </c>
      <c r="L37" s="319"/>
      <c r="M37" s="320"/>
      <c r="O37" s="318" t="str">
        <f>IFERROR(INDEX(BA!$S$4:$S$952,MATCH(O30,BA!$J$4:$J$952,0)),"")</f>
        <v>Number</v>
      </c>
      <c r="P37" s="319"/>
      <c r="Q37" s="320"/>
      <c r="S37" s="318" t="str">
        <f>IFERROR(INDEX(BA!$S$4:$S$952,MATCH(S30,BA!$J$4:$J$952,0)),"")</f>
        <v/>
      </c>
      <c r="T37" s="319"/>
      <c r="U37" s="320"/>
      <c r="W37" s="318" t="str">
        <f>IFERROR(INDEX(BA!$S$4:$S$952,MATCH(W30,BA!$J$4:$J$952,0)),"")</f>
        <v/>
      </c>
      <c r="X37" s="319"/>
      <c r="Y37" s="320"/>
      <c r="AA37" s="318" t="str">
        <f>IFERROR(INDEX(BA!$S$4:$S$952,MATCH(AA30,BA!$J$4:$J$952,0)),"")</f>
        <v/>
      </c>
      <c r="AB37" s="319"/>
      <c r="AC37" s="320"/>
      <c r="AE37" s="318" t="str">
        <f>IFERROR(INDEX(BA!$S$4:$S$952,MATCH(AE30,BA!$J$4:$J$952,0)),"")</f>
        <v/>
      </c>
      <c r="AF37" s="319"/>
      <c r="AG37" s="320"/>
      <c r="AI37" s="318" t="str">
        <f>IFERROR(INDEX(BA!$S$4:$S$952,MATCH(AI30,BA!$J$4:$J$952,0)),"")</f>
        <v/>
      </c>
      <c r="AJ37" s="319"/>
      <c r="AK37" s="320"/>
      <c r="AM37" s="318" t="str">
        <f>IFERROR(INDEX(BA!$S$4:$S$952,MATCH(AM30,BA!$J$4:$J$952,0)),"")</f>
        <v/>
      </c>
      <c r="AN37" s="319"/>
      <c r="AO37" s="320"/>
    </row>
    <row r="38" spans="1:41" ht="15" customHeight="1">
      <c r="A38" s="14"/>
      <c r="B38" s="92" t="s">
        <v>57</v>
      </c>
      <c r="C38" s="318" t="str">
        <f>IFERROR(INDEX(BA!$T$4:$T$952,MATCH(C30,BA!$J$4:$J$952,0)),"")</f>
        <v>Project activity</v>
      </c>
      <c r="D38" s="319"/>
      <c r="E38" s="320"/>
      <c r="G38" s="318" t="str">
        <f>IFERROR(INDEX(BA!$T$4:$T$952,MATCH(G30,BA!$J$4:$J$952,0)),"")</f>
        <v>Project activity</v>
      </c>
      <c r="H38" s="319"/>
      <c r="I38" s="320"/>
      <c r="K38" s="318" t="str">
        <f>IFERROR(INDEX(BA!$T$4:$T$952,MATCH(K30,BA!$J$4:$J$952,0)),"")</f>
        <v>Project activity</v>
      </c>
      <c r="L38" s="319"/>
      <c r="M38" s="320"/>
      <c r="O38" s="318" t="str">
        <f>IFERROR(INDEX(BA!$T$4:$T$952,MATCH(O30,BA!$J$4:$J$952,0)),"")</f>
        <v>Project activity</v>
      </c>
      <c r="P38" s="319"/>
      <c r="Q38" s="320"/>
      <c r="S38" s="318" t="str">
        <f>IFERROR(INDEX(BA!$T$4:$T$952,MATCH(S30,BA!$J$4:$J$952,0)),"")</f>
        <v/>
      </c>
      <c r="T38" s="319"/>
      <c r="U38" s="320"/>
      <c r="W38" s="318" t="str">
        <f>IFERROR(INDEX(BA!$T$4:$T$952,MATCH(W30,BA!$J$4:$J$952,0)),"")</f>
        <v/>
      </c>
      <c r="X38" s="319"/>
      <c r="Y38" s="320"/>
      <c r="AA38" s="318" t="str">
        <f>IFERROR(INDEX(BA!$T$4:$T$952,MATCH(AA30,BA!$J$4:$J$952,0)),"")</f>
        <v/>
      </c>
      <c r="AB38" s="319"/>
      <c r="AC38" s="320"/>
      <c r="AE38" s="318" t="str">
        <f>IFERROR(INDEX(BA!$T$4:$T$952,MATCH(AE30,BA!$J$4:$J$952,0)),"")</f>
        <v/>
      </c>
      <c r="AF38" s="319"/>
      <c r="AG38" s="320"/>
      <c r="AI38" s="318" t="str">
        <f>IFERROR(INDEX(BA!$T$4:$T$952,MATCH(AI30,BA!$J$4:$J$952,0)),"")</f>
        <v/>
      </c>
      <c r="AJ38" s="319"/>
      <c r="AK38" s="320"/>
      <c r="AM38" s="318" t="str">
        <f>IFERROR(INDEX(BA!$T$4:$T$952,MATCH(AM30,BA!$J$4:$J$952,0)),"")</f>
        <v/>
      </c>
      <c r="AN38" s="319"/>
      <c r="AO38" s="320"/>
    </row>
    <row r="39" spans="1:41" ht="15" customHeight="1">
      <c r="A39" s="14"/>
      <c r="B39" s="92" t="s">
        <v>58</v>
      </c>
      <c r="C39" s="318" t="str">
        <f>IFERROR(INDEX(BA!$U$4:$U$952,MATCH(C30,BA!$J$4:$J$952,0)),"")</f>
        <v>Calculation</v>
      </c>
      <c r="D39" s="319"/>
      <c r="E39" s="320"/>
      <c r="G39" s="318" t="str">
        <f>IFERROR(INDEX(BA!$U$4:$U$952,MATCH(G30,BA!$J$4:$J$952,0)),"")</f>
        <v>Treatment log</v>
      </c>
      <c r="H39" s="319"/>
      <c r="I39" s="320"/>
      <c r="K39" s="318" t="str">
        <f>IFERROR(INDEX(BA!$U$4:$U$952,MATCH(K30,BA!$J$4:$J$952,0)),"")</f>
        <v>Head count of female employee
Use the number as at the reporting period.</v>
      </c>
      <c r="L39" s="319"/>
      <c r="M39" s="320"/>
      <c r="O39" s="318"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9"/>
      <c r="Q39" s="320"/>
      <c r="S39" s="318" t="str">
        <f>IFERROR(INDEX(BA!$U$4:$U$952,MATCH(S30,BA!$J$4:$J$952,0)),"")</f>
        <v/>
      </c>
      <c r="T39" s="319"/>
      <c r="U39" s="320"/>
      <c r="W39" s="318" t="str">
        <f>IFERROR(INDEX(BA!$U$4:$U$952,MATCH(W30,BA!$J$4:$J$952,0)),"")</f>
        <v/>
      </c>
      <c r="X39" s="319"/>
      <c r="Y39" s="320"/>
      <c r="AA39" s="318" t="str">
        <f>IFERROR(INDEX(BA!$U$4:$U$952,MATCH(AA30,BA!$J$4:$J$952,0)),"")</f>
        <v/>
      </c>
      <c r="AB39" s="319"/>
      <c r="AC39" s="320"/>
      <c r="AE39" s="318" t="str">
        <f>IFERROR(INDEX(BA!$U$4:$U$952,MATCH(AE30,BA!$J$4:$J$952,0)),"")</f>
        <v/>
      </c>
      <c r="AF39" s="319"/>
      <c r="AG39" s="320"/>
      <c r="AI39" s="318" t="str">
        <f>IFERROR(INDEX(BA!$U$4:$U$952,MATCH(AI30,BA!$J$4:$J$952,0)),"")</f>
        <v/>
      </c>
      <c r="AJ39" s="319"/>
      <c r="AK39" s="320"/>
      <c r="AM39" s="318" t="str">
        <f>IFERROR(INDEX(BA!$U$4:$U$952,MATCH(AM30,BA!$J$4:$J$952,0)),"")</f>
        <v/>
      </c>
      <c r="AN39" s="319"/>
      <c r="AO39" s="320"/>
    </row>
    <row r="40" spans="1:41" ht="15" customHeight="1">
      <c r="A40" s="14"/>
      <c r="B40" s="92" t="s">
        <v>59</v>
      </c>
      <c r="C40" s="318" t="str">
        <f>IFERROR(INDEX(BA!$V$4:$V$952,MATCH(C30,BA!$J$4:$J$952,0)),"")</f>
        <v>Annual</v>
      </c>
      <c r="D40" s="319"/>
      <c r="E40" s="320"/>
      <c r="G40" s="318" t="str">
        <f>IFERROR(INDEX(BA!$V$4:$V$952,MATCH(G30,BA!$J$4:$J$952,0)),"")</f>
        <v>Annual</v>
      </c>
      <c r="H40" s="319"/>
      <c r="I40" s="320"/>
      <c r="K40" s="318" t="str">
        <f>IFERROR(INDEX(BA!$V$4:$V$952,MATCH(K30,BA!$J$4:$J$952,0)),"")</f>
        <v>Annual</v>
      </c>
      <c r="L40" s="319"/>
      <c r="M40" s="320"/>
      <c r="O40" s="318" t="str">
        <f>IFERROR(INDEX(BA!$V$4:$V$952,MATCH(O30,BA!$J$4:$J$952,0)),"")</f>
        <v>Annual</v>
      </c>
      <c r="P40" s="319"/>
      <c r="Q40" s="320"/>
      <c r="S40" s="318" t="str">
        <f>IFERROR(INDEX(BA!$V$4:$V$952,MATCH(S30,BA!$J$4:$J$952,0)),"")</f>
        <v/>
      </c>
      <c r="T40" s="319"/>
      <c r="U40" s="320"/>
      <c r="W40" s="318" t="str">
        <f>IFERROR(INDEX(BA!$V$4:$V$952,MATCH(W30,BA!$J$4:$J$952,0)),"")</f>
        <v/>
      </c>
      <c r="X40" s="319"/>
      <c r="Y40" s="320"/>
      <c r="AA40" s="318" t="str">
        <f>IFERROR(INDEX(BA!$V$4:$V$952,MATCH(AA30,BA!$J$4:$J$952,0)),"")</f>
        <v/>
      </c>
      <c r="AB40" s="319"/>
      <c r="AC40" s="320"/>
      <c r="AE40" s="318" t="str">
        <f>IFERROR(INDEX(BA!$V$4:$V$952,MATCH(AE30,BA!$J$4:$J$952,0)),"")</f>
        <v/>
      </c>
      <c r="AF40" s="319"/>
      <c r="AG40" s="320"/>
      <c r="AI40" s="318" t="str">
        <f>IFERROR(INDEX(BA!$V$4:$V$952,MATCH(AI30,BA!$J$4:$J$952,0)),"")</f>
        <v/>
      </c>
      <c r="AJ40" s="319"/>
      <c r="AK40" s="320"/>
      <c r="AM40" s="318" t="str">
        <f>IFERROR(INDEX(BA!$V$4:$V$952,MATCH(AM30,BA!$J$4:$J$952,0)),"")</f>
        <v/>
      </c>
      <c r="AN40" s="319"/>
      <c r="AO40" s="320"/>
    </row>
    <row r="41" spans="1:41" ht="15" customHeight="1">
      <c r="A41" s="14"/>
      <c r="B41" s="92" t="s">
        <v>60</v>
      </c>
      <c r="C41" s="318" t="str">
        <f>IFERROR(INDEX(BA!$X$4:$X$952,MATCH(C30,BA!$J$4:$J$952,0 )),"")</f>
        <v>NA</v>
      </c>
      <c r="D41" s="319"/>
      <c r="E41" s="320"/>
      <c r="G41" s="318">
        <f>IFERROR(INDEX(BA!$X$4:$X$952,MATCH(G30,BA!$J$4:$J$952,0 )),"")</f>
        <v>0</v>
      </c>
      <c r="H41" s="319"/>
      <c r="I41" s="320"/>
      <c r="K41" s="318" t="str">
        <f>IFERROR(INDEX(BA!$X$4:$X$952,MATCH(K30,BA!$J$4:$J$952,0 )),"")</f>
        <v>NA</v>
      </c>
      <c r="L41" s="319"/>
      <c r="M41" s="320"/>
      <c r="O41" s="318" t="str">
        <f>IFERROR(INDEX(BA!$X$4:$X$952,MATCH(O30,BA!$J$4:$J$952,0 )),"")</f>
        <v>NA</v>
      </c>
      <c r="P41" s="319"/>
      <c r="Q41" s="320"/>
      <c r="S41" s="318" t="str">
        <f>IFERROR(INDEX(BA!$X$4:$X$952,MATCH(S30,BA!$J$4:$J$952,0 )),"")</f>
        <v/>
      </c>
      <c r="T41" s="319"/>
      <c r="U41" s="320"/>
      <c r="W41" s="318" t="str">
        <f>IFERROR(INDEX(BA!$X$4:$X$952,MATCH(W30,BA!$J$4:$J$952,0 )),"")</f>
        <v/>
      </c>
      <c r="X41" s="319"/>
      <c r="Y41" s="320"/>
      <c r="AA41" s="318" t="str">
        <f>IFERROR(INDEX(BA!$X$4:$X$952,MATCH(AA30,BA!$J$4:$J$952,0 )),"")</f>
        <v/>
      </c>
      <c r="AB41" s="319"/>
      <c r="AC41" s="320"/>
      <c r="AE41" s="318" t="str">
        <f>IFERROR(INDEX(BA!$X$4:$X$952,MATCH(AE30,BA!$J$4:$J$952,0 )),"")</f>
        <v/>
      </c>
      <c r="AF41" s="319"/>
      <c r="AG41" s="320"/>
      <c r="AI41" s="318" t="str">
        <f>IFERROR(INDEX(BA!$X$4:$X$952,MATCH(AI30,BA!$J$4:$J$952,0 )),"")</f>
        <v/>
      </c>
      <c r="AJ41" s="319"/>
      <c r="AK41" s="320"/>
      <c r="AM41" s="318" t="str">
        <f>IFERROR(INDEX(BA!$X$4:$X$952,MATCH(AM30,BA!$J$4:$J$952,0 )),"")</f>
        <v/>
      </c>
      <c r="AN41" s="319"/>
      <c r="AO41" s="320"/>
    </row>
    <row r="42" spans="1:41" ht="28.5" customHeight="1">
      <c r="A42" s="14"/>
      <c r="B42" s="92" t="s">
        <v>61</v>
      </c>
      <c r="C42" s="318" t="str">
        <f>IFERROR(INDEX(BA!$Y$4:$Y$952,MATCH(C30,BA!$J$4:$J$952,0 )),"NA")</f>
        <v>Gold Standard approved SDG Impact Quantification methodologies are available at https://globalgoals.goldstandard.org/</v>
      </c>
      <c r="D42" s="319"/>
      <c r="E42" s="320"/>
      <c r="G42" s="318">
        <f>IFERROR(INDEX(BA!$Y$4:$Y$952,MATCH(G30,BA!$J$4:$J$952,0)),"")</f>
        <v>0</v>
      </c>
      <c r="H42" s="319"/>
      <c r="I42" s="320"/>
      <c r="K42" s="318" t="str">
        <f>IFERROR(INDEX(BA!$Y$4:$Y$952,MATCH(K30,BA!$J$4:$J$952,0 )),"")</f>
        <v>IRIS, 2020. Full-time Employees: Female Managers (OI1571). v5.1.
https://iris.thegiin.org/metric/5.1/oi1571/</v>
      </c>
      <c r="L42" s="319"/>
      <c r="M42" s="320"/>
      <c r="O42" s="318" t="str">
        <f>IFERROR(INDEX(BA!$Y$4:$Y$952,MATCH(O30,BA!$J$4:$J$952,0 )),"")</f>
        <v>GRI 102: General Disclosures</v>
      </c>
      <c r="P42" s="319"/>
      <c r="Q42" s="320"/>
      <c r="S42" s="318" t="str">
        <f>IFERROR(INDEX(BA!$Y$4:$Y$952,MATCH(S30,BA!$J$4:$J$952,0 )),"")</f>
        <v/>
      </c>
      <c r="T42" s="319"/>
      <c r="U42" s="320"/>
      <c r="W42" s="318" t="str">
        <f>IFERROR(INDEX(BA!$Y$4:$Y$952,MATCH(W30,BA!$J$4:$J$952,0 )),"")</f>
        <v/>
      </c>
      <c r="X42" s="319"/>
      <c r="Y42" s="320"/>
      <c r="AA42" s="318" t="str">
        <f>IFERROR(INDEX(BA!$Y$4:$Y$952,MATCH(AA30,BA!$J$4:$J$952,0 )),"")</f>
        <v/>
      </c>
      <c r="AB42" s="319"/>
      <c r="AC42" s="320"/>
      <c r="AE42" s="318" t="str">
        <f>IFERROR(INDEX(BA!$Y$4:$Y$952,MATCH(AE30,BA!$J$4:$J$952,0 )),"")</f>
        <v/>
      </c>
      <c r="AF42" s="319"/>
      <c r="AG42" s="320"/>
      <c r="AI42" s="318" t="str">
        <f>IFERROR(INDEX(BA!$Y$4:$Y$952,MATCH(AI30,BA!$J$4:$J$952,0 )),"")</f>
        <v/>
      </c>
      <c r="AJ42" s="319"/>
      <c r="AK42" s="320"/>
      <c r="AM42" s="318" t="str">
        <f>IFERROR(INDEX(BA!$Y$4:$Y$952,MATCH(AM30,BA!$J$4:$J$952,0 )),"")</f>
        <v/>
      </c>
      <c r="AN42" s="319"/>
      <c r="AO42" s="320"/>
    </row>
    <row r="43" spans="1:41" ht="15" customHeight="1">
      <c r="A43" s="14"/>
      <c r="B43" s="30"/>
      <c r="C43" s="318"/>
      <c r="D43" s="319"/>
      <c r="E43" s="320"/>
      <c r="G43" s="321"/>
      <c r="H43" s="322"/>
      <c r="I43" s="323"/>
      <c r="K43" s="318"/>
      <c r="L43" s="319"/>
      <c r="M43" s="320"/>
      <c r="O43" s="318"/>
      <c r="P43" s="319"/>
      <c r="Q43" s="320"/>
      <c r="S43" s="318"/>
      <c r="T43" s="319"/>
      <c r="U43" s="320"/>
      <c r="W43" s="318"/>
      <c r="X43" s="319"/>
      <c r="Y43" s="320"/>
      <c r="AA43" s="318"/>
      <c r="AB43" s="319"/>
      <c r="AC43" s="320"/>
      <c r="AE43" s="318"/>
      <c r="AF43" s="319"/>
      <c r="AG43" s="320"/>
      <c r="AI43" s="318"/>
      <c r="AJ43" s="319"/>
      <c r="AK43" s="320"/>
      <c r="AM43" s="318"/>
      <c r="AN43" s="319"/>
      <c r="AO43" s="320"/>
    </row>
    <row r="44" spans="1:41" ht="15" customHeight="1">
      <c r="A44" s="14"/>
      <c r="B44" s="30"/>
      <c r="C44" s="321"/>
      <c r="D44" s="322"/>
      <c r="E44" s="323"/>
      <c r="G44" s="321"/>
      <c r="H44" s="322"/>
      <c r="I44" s="323"/>
      <c r="K44" s="318"/>
      <c r="L44" s="319"/>
      <c r="M44" s="320"/>
      <c r="O44" s="318"/>
      <c r="P44" s="319"/>
      <c r="Q44" s="320"/>
      <c r="S44" s="318"/>
      <c r="T44" s="319"/>
      <c r="U44" s="320"/>
      <c r="W44" s="318"/>
      <c r="X44" s="319"/>
      <c r="Y44" s="320"/>
      <c r="AA44" s="318"/>
      <c r="AB44" s="319"/>
      <c r="AC44" s="320"/>
      <c r="AE44" s="318"/>
      <c r="AF44" s="319"/>
      <c r="AG44" s="320"/>
      <c r="AI44" s="318"/>
      <c r="AJ44" s="319"/>
      <c r="AK44" s="320"/>
      <c r="AM44" s="318"/>
      <c r="AN44" s="319"/>
      <c r="AO44" s="320"/>
    </row>
    <row r="45" spans="1:41" ht="15" customHeight="1">
      <c r="A45" s="14"/>
      <c r="B45" s="30"/>
      <c r="C45" s="321"/>
      <c r="D45" s="322"/>
      <c r="E45" s="323"/>
      <c r="G45" s="321"/>
      <c r="H45" s="322"/>
      <c r="I45" s="323"/>
      <c r="K45" s="318"/>
      <c r="L45" s="319"/>
      <c r="M45" s="320"/>
      <c r="O45" s="318"/>
      <c r="P45" s="319"/>
      <c r="Q45" s="320"/>
      <c r="S45" s="318"/>
      <c r="T45" s="319"/>
      <c r="U45" s="320"/>
      <c r="W45" s="318"/>
      <c r="X45" s="319"/>
      <c r="Y45" s="320"/>
      <c r="AA45" s="318"/>
      <c r="AB45" s="319"/>
      <c r="AC45" s="320"/>
      <c r="AE45" s="318"/>
      <c r="AF45" s="319"/>
      <c r="AG45" s="320"/>
      <c r="AI45" s="318"/>
      <c r="AJ45" s="319"/>
      <c r="AK45" s="320"/>
      <c r="AM45" s="318"/>
      <c r="AN45" s="319"/>
      <c r="AO45" s="320"/>
    </row>
    <row r="46" spans="1:41" ht="15" customHeight="1">
      <c r="A46" s="14"/>
      <c r="B46" s="30"/>
      <c r="C46" s="321"/>
      <c r="D46" s="322"/>
      <c r="E46" s="323"/>
      <c r="G46" s="321"/>
      <c r="H46" s="322"/>
      <c r="I46" s="323"/>
      <c r="K46" s="318"/>
      <c r="L46" s="319"/>
      <c r="M46" s="320"/>
      <c r="O46" s="318"/>
      <c r="P46" s="319"/>
      <c r="Q46" s="320"/>
      <c r="S46" s="318"/>
      <c r="T46" s="319"/>
      <c r="U46" s="320"/>
      <c r="W46" s="318"/>
      <c r="X46" s="319"/>
      <c r="Y46" s="320"/>
      <c r="AA46" s="318"/>
      <c r="AB46" s="319"/>
      <c r="AC46" s="320"/>
      <c r="AE46" s="318"/>
      <c r="AF46" s="319"/>
      <c r="AG46" s="320"/>
      <c r="AI46" s="318"/>
      <c r="AJ46" s="319"/>
      <c r="AK46" s="320"/>
      <c r="AM46" s="318"/>
      <c r="AN46" s="319"/>
      <c r="AO46" s="320"/>
    </row>
    <row r="47" spans="1:41" ht="15" customHeight="1">
      <c r="A47" s="14"/>
      <c r="B47" s="30"/>
      <c r="C47" s="327"/>
      <c r="D47" s="328"/>
      <c r="E47" s="329"/>
      <c r="G47" s="327"/>
      <c r="H47" s="328"/>
      <c r="I47" s="329"/>
      <c r="K47" s="318"/>
      <c r="L47" s="319"/>
      <c r="M47" s="320"/>
      <c r="O47" s="318"/>
      <c r="P47" s="319"/>
      <c r="Q47" s="320"/>
      <c r="S47" s="318"/>
      <c r="T47" s="319"/>
      <c r="U47" s="320"/>
      <c r="W47" s="318"/>
      <c r="X47" s="319"/>
      <c r="Y47" s="320"/>
      <c r="AA47" s="318"/>
      <c r="AB47" s="319"/>
      <c r="AC47" s="320"/>
      <c r="AE47" s="318"/>
      <c r="AF47" s="319"/>
      <c r="AG47" s="320"/>
      <c r="AI47" s="318"/>
      <c r="AJ47" s="319"/>
      <c r="AK47" s="320"/>
      <c r="AM47" s="318"/>
      <c r="AN47" s="319"/>
      <c r="AO47" s="320"/>
    </row>
    <row r="48" spans="1:41" ht="15" customHeight="1">
      <c r="A48" s="14"/>
      <c r="B48" s="30"/>
      <c r="C48" s="315"/>
      <c r="D48" s="316"/>
      <c r="E48" s="317"/>
      <c r="G48" s="315"/>
      <c r="H48" s="316"/>
      <c r="I48" s="317"/>
      <c r="K48" s="318"/>
      <c r="L48" s="319"/>
      <c r="M48" s="320"/>
      <c r="O48" s="318"/>
      <c r="P48" s="319"/>
      <c r="Q48" s="320"/>
      <c r="S48" s="318"/>
      <c r="T48" s="319"/>
      <c r="U48" s="320"/>
      <c r="W48" s="318"/>
      <c r="X48" s="319"/>
      <c r="Y48" s="320"/>
      <c r="AA48" s="318"/>
      <c r="AB48" s="319"/>
      <c r="AC48" s="320"/>
      <c r="AE48" s="318"/>
      <c r="AF48" s="319"/>
      <c r="AG48" s="320"/>
      <c r="AI48" s="318"/>
      <c r="AJ48" s="319"/>
      <c r="AK48" s="320"/>
      <c r="AM48" s="318"/>
      <c r="AN48" s="319"/>
      <c r="AO48" s="320"/>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03" t="s">
        <v>64</v>
      </c>
      <c r="B50" s="138" t="s">
        <v>65</v>
      </c>
      <c r="C50" s="333" t="str" cm="1">
        <f t="array" ref="C50">IFERROR(_xlfn.IFS(B26&lt;&gt;"",C26,B27&lt;&gt;"",C27),"")</f>
        <v>Amount of GHGs emissions avoided or sequestered</v>
      </c>
      <c r="D50" s="334"/>
      <c r="E50" s="335"/>
      <c r="F50" s="37"/>
      <c r="G50" s="333" t="str" cm="1">
        <f t="array" ref="G50">IFERROR(_xlfn.IFS(F26&lt;&gt;"",G26,F27&lt;&gt;"",G27),"")</f>
        <v>6.3.1 Proportion of wastewater safely treated</v>
      </c>
      <c r="H50" s="334"/>
      <c r="I50" s="335"/>
      <c r="J50" s="38"/>
      <c r="K50" s="333" t="str" cm="1">
        <f t="array" ref="K50">IFERROR(_xlfn.IFS(J26&lt;&gt;"",K26,J27&lt;&gt;"",K27),"")</f>
        <v>Number of women serving in managerial/ leadership /ownership role</v>
      </c>
      <c r="L50" s="334"/>
      <c r="M50" s="335"/>
      <c r="N50" s="38"/>
      <c r="O50" s="333" t="str" cm="1">
        <f t="array" ref="O50">IFERROR(_xlfn.IFS(N26&lt;&gt;"",O26,N27&lt;&gt;"",O27),"")</f>
        <v>Total number of jobs</v>
      </c>
      <c r="P50" s="334"/>
      <c r="Q50" s="335"/>
      <c r="R50" s="38"/>
      <c r="S50" s="333" cm="1">
        <f t="array" ref="S50">IFERROR(_xlfn.IFS(R26&lt;&gt;"",S26,R27&lt;&gt;"",S27),"")</f>
        <v>0</v>
      </c>
      <c r="T50" s="334"/>
      <c r="U50" s="335"/>
      <c r="V50" s="38"/>
      <c r="W50" s="333" cm="1">
        <f t="array" ref="W50">IFERROR(_xlfn.IFS(V26&lt;&gt;"",W26,V27&lt;&gt;"",W27),"")</f>
        <v>0</v>
      </c>
      <c r="X50" s="334"/>
      <c r="Y50" s="335"/>
      <c r="Z50" s="38"/>
      <c r="AA50" s="333" cm="1">
        <f t="array" ref="AA50">IFERROR(_xlfn.IFS(Z26&lt;&gt;"",AA26,Z27&lt;&gt;"",AA27),"")</f>
        <v>0</v>
      </c>
      <c r="AB50" s="334"/>
      <c r="AC50" s="335"/>
      <c r="AD50" s="38"/>
      <c r="AE50" s="333" cm="1">
        <f t="array" ref="AE50">IFERROR(_xlfn.IFS(AD26&lt;&gt;"",AE26,AD27&lt;&gt;"",AE27),"")</f>
        <v>0</v>
      </c>
      <c r="AF50" s="334"/>
      <c r="AG50" s="335"/>
      <c r="AH50" s="38"/>
      <c r="AI50" s="333" cm="1">
        <f t="array" ref="AI50">IFERROR(_xlfn.IFS(AH26&lt;&gt;"",AI26,AH27&lt;&gt;"",AI27),"")</f>
        <v>0</v>
      </c>
      <c r="AJ50" s="334"/>
      <c r="AK50" s="335"/>
      <c r="AL50" s="38"/>
      <c r="AM50" s="333" cm="1">
        <f t="array" ref="AM50">IFERROR(_xlfn.IFS(AL26&lt;&gt;"",AM26,AL27&lt;&gt;"",AM27),"")</f>
        <v>0</v>
      </c>
      <c r="AN50" s="334"/>
      <c r="AO50" s="335"/>
    </row>
    <row r="51" spans="1:41">
      <c r="A51" s="303"/>
      <c r="B51" s="92" t="s">
        <v>56</v>
      </c>
      <c r="C51" s="300" t="s">
        <v>66</v>
      </c>
      <c r="D51" s="301"/>
      <c r="E51" s="301"/>
      <c r="F51" s="37"/>
      <c r="G51" s="300" t="s">
        <v>66</v>
      </c>
      <c r="H51" s="301"/>
      <c r="I51" s="301"/>
      <c r="J51" s="38"/>
      <c r="K51" s="300" t="s">
        <v>66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03"/>
      <c r="B52" s="92" t="s">
        <v>57</v>
      </c>
      <c r="C52" s="300" t="s">
        <v>66</v>
      </c>
      <c r="D52" s="301"/>
      <c r="E52" s="301"/>
      <c r="F52" s="37"/>
      <c r="G52" s="300" t="s">
        <v>66</v>
      </c>
      <c r="H52" s="301"/>
      <c r="I52" s="301"/>
      <c r="J52" s="38"/>
      <c r="K52" s="300" t="s">
        <v>66</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03"/>
      <c r="B53" s="92" t="s">
        <v>59</v>
      </c>
      <c r="C53" s="300" t="s">
        <v>66</v>
      </c>
      <c r="D53" s="301"/>
      <c r="E53" s="301"/>
      <c r="F53" s="37"/>
      <c r="G53" s="300" t="s">
        <v>66</v>
      </c>
      <c r="H53" s="301"/>
      <c r="I53" s="301"/>
      <c r="J53" s="38"/>
      <c r="K53" s="300" t="s">
        <v>66</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03"/>
      <c r="B54" s="92" t="s">
        <v>58</v>
      </c>
      <c r="C54" s="300" t="s">
        <v>66</v>
      </c>
      <c r="D54" s="301"/>
      <c r="E54" s="301"/>
      <c r="F54" s="37"/>
      <c r="G54" s="300" t="s">
        <v>66</v>
      </c>
      <c r="H54" s="301"/>
      <c r="I54" s="301"/>
      <c r="J54" s="38"/>
      <c r="K54" s="300" t="s">
        <v>66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03"/>
      <c r="B55" s="92" t="s">
        <v>67</v>
      </c>
      <c r="C55" s="300" t="s">
        <v>66</v>
      </c>
      <c r="D55" s="301"/>
      <c r="E55" s="301"/>
      <c r="F55" s="37"/>
      <c r="G55" s="300" t="s">
        <v>66</v>
      </c>
      <c r="H55" s="301"/>
      <c r="I55" s="301"/>
      <c r="J55" s="38"/>
      <c r="K55" s="300" t="s">
        <v>66</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03"/>
      <c r="B56" s="92" t="s">
        <v>68</v>
      </c>
      <c r="C56" s="300" t="s">
        <v>66</v>
      </c>
      <c r="D56" s="301"/>
      <c r="E56" s="301"/>
      <c r="F56" s="37"/>
      <c r="G56" s="300" t="s">
        <v>66</v>
      </c>
      <c r="H56" s="301"/>
      <c r="I56" s="301"/>
      <c r="J56" s="38"/>
      <c r="K56" s="300" t="s">
        <v>66</v>
      </c>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02"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2"/>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2"/>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8"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8"/>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8"/>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8"/>
      <c r="B67" s="39" t="s">
        <v>77</v>
      </c>
      <c r="C67" s="337" t="s">
        <v>78</v>
      </c>
      <c r="D67" s="337"/>
      <c r="E67" s="337"/>
      <c r="F67" s="37"/>
      <c r="G67" s="337" t="s">
        <v>78</v>
      </c>
      <c r="H67" s="337"/>
      <c r="I67" s="337"/>
      <c r="J67" s="38"/>
      <c r="K67" s="337" t="s">
        <v>78</v>
      </c>
      <c r="L67" s="337"/>
      <c r="M67" s="337"/>
      <c r="N67" s="38"/>
      <c r="O67" s="337" t="s">
        <v>78</v>
      </c>
      <c r="P67" s="337"/>
      <c r="Q67" s="337"/>
      <c r="R67" s="38"/>
      <c r="S67" s="337" t="s">
        <v>78</v>
      </c>
      <c r="T67" s="337"/>
      <c r="U67" s="337"/>
      <c r="V67" s="38"/>
      <c r="W67" s="337" t="s">
        <v>78</v>
      </c>
      <c r="X67" s="337"/>
      <c r="Y67" s="337"/>
      <c r="Z67" s="38"/>
      <c r="AA67" s="337" t="s">
        <v>78</v>
      </c>
      <c r="AB67" s="337"/>
      <c r="AC67" s="337"/>
      <c r="AD67" s="38"/>
      <c r="AE67" s="337" t="s">
        <v>78</v>
      </c>
      <c r="AF67" s="337"/>
      <c r="AG67" s="337"/>
      <c r="AH67" s="38"/>
      <c r="AI67" s="337" t="s">
        <v>78</v>
      </c>
      <c r="AJ67" s="337"/>
      <c r="AK67" s="337"/>
      <c r="AL67" s="38"/>
      <c r="AM67" s="337" t="s">
        <v>78</v>
      </c>
      <c r="AN67" s="337"/>
      <c r="AO67" s="337"/>
    </row>
    <row r="68" spans="1:41">
      <c r="A68" s="298"/>
      <c r="B68" s="338"/>
      <c r="C68" s="337"/>
      <c r="D68" s="337"/>
      <c r="E68" s="337"/>
      <c r="F68" s="37"/>
      <c r="G68" s="337"/>
      <c r="H68" s="337"/>
      <c r="I68" s="337"/>
      <c r="J68" s="38"/>
      <c r="K68" s="337"/>
      <c r="L68" s="337"/>
      <c r="M68" s="337"/>
      <c r="N68" s="38"/>
      <c r="O68" s="337"/>
      <c r="P68" s="337"/>
      <c r="Q68" s="337"/>
      <c r="R68" s="38"/>
      <c r="S68" s="337"/>
      <c r="T68" s="337"/>
      <c r="U68" s="337"/>
      <c r="V68" s="38"/>
      <c r="W68" s="337"/>
      <c r="X68" s="337"/>
      <c r="Y68" s="337"/>
      <c r="Z68" s="38"/>
      <c r="AA68" s="337"/>
      <c r="AB68" s="337"/>
      <c r="AC68" s="337"/>
      <c r="AD68" s="38"/>
      <c r="AE68" s="337"/>
      <c r="AF68" s="337"/>
      <c r="AG68" s="337"/>
      <c r="AH68" s="38"/>
      <c r="AI68" s="337"/>
      <c r="AJ68" s="337"/>
      <c r="AK68" s="337"/>
      <c r="AL68" s="38"/>
      <c r="AM68" s="337"/>
      <c r="AN68" s="337"/>
      <c r="AO68" s="337"/>
    </row>
    <row r="69" spans="1:41">
      <c r="A69" s="298"/>
      <c r="B69" s="339"/>
      <c r="C69" s="337"/>
      <c r="D69" s="337"/>
      <c r="E69" s="337"/>
      <c r="F69" s="37"/>
      <c r="G69" s="337"/>
      <c r="H69" s="337"/>
      <c r="I69" s="337"/>
      <c r="J69" s="38"/>
      <c r="K69" s="337"/>
      <c r="L69" s="337"/>
      <c r="M69" s="337"/>
      <c r="N69" s="38"/>
      <c r="O69" s="337"/>
      <c r="P69" s="337"/>
      <c r="Q69" s="337"/>
      <c r="R69" s="38"/>
      <c r="S69" s="337"/>
      <c r="T69" s="337"/>
      <c r="U69" s="337"/>
      <c r="V69" s="38"/>
      <c r="W69" s="337"/>
      <c r="X69" s="337"/>
      <c r="Y69" s="337"/>
      <c r="Z69" s="38"/>
      <c r="AA69" s="337"/>
      <c r="AB69" s="337"/>
      <c r="AC69" s="337"/>
      <c r="AD69" s="38"/>
      <c r="AE69" s="337"/>
      <c r="AF69" s="337"/>
      <c r="AG69" s="337"/>
      <c r="AH69" s="38"/>
      <c r="AI69" s="337"/>
      <c r="AJ69" s="337"/>
      <c r="AK69" s="337"/>
      <c r="AL69" s="38"/>
      <c r="AM69" s="337"/>
      <c r="AN69" s="337"/>
      <c r="AO69" s="337"/>
    </row>
    <row r="70" spans="1:41">
      <c r="A70" s="298"/>
      <c r="B70" s="339"/>
      <c r="C70" s="337"/>
      <c r="D70" s="337"/>
      <c r="E70" s="337"/>
      <c r="F70" s="37"/>
      <c r="G70" s="337"/>
      <c r="H70" s="337"/>
      <c r="I70" s="337"/>
      <c r="J70" s="38"/>
      <c r="K70" s="337"/>
      <c r="L70" s="337"/>
      <c r="M70" s="337"/>
      <c r="N70" s="38"/>
      <c r="O70" s="337"/>
      <c r="P70" s="337"/>
      <c r="Q70" s="337"/>
      <c r="R70" s="38"/>
      <c r="S70" s="337"/>
      <c r="T70" s="337"/>
      <c r="U70" s="337"/>
      <c r="V70" s="38"/>
      <c r="W70" s="337"/>
      <c r="X70" s="337"/>
      <c r="Y70" s="337"/>
      <c r="Z70" s="38"/>
      <c r="AA70" s="337"/>
      <c r="AB70" s="337"/>
      <c r="AC70" s="337"/>
      <c r="AD70" s="38"/>
      <c r="AE70" s="337"/>
      <c r="AF70" s="337"/>
      <c r="AG70" s="337"/>
      <c r="AH70" s="38"/>
      <c r="AI70" s="337"/>
      <c r="AJ70" s="337"/>
      <c r="AK70" s="337"/>
      <c r="AL70" s="38"/>
      <c r="AM70" s="337"/>
      <c r="AN70" s="337"/>
      <c r="AO70" s="337"/>
    </row>
    <row r="71" spans="1:41">
      <c r="A71" s="298"/>
      <c r="B71" s="339"/>
      <c r="C71" s="337"/>
      <c r="D71" s="337"/>
      <c r="E71" s="337"/>
      <c r="F71" s="37"/>
      <c r="G71" s="337"/>
      <c r="H71" s="337"/>
      <c r="I71" s="337"/>
      <c r="J71" s="38"/>
      <c r="K71" s="337"/>
      <c r="L71" s="337"/>
      <c r="M71" s="337"/>
      <c r="N71" s="38"/>
      <c r="O71" s="337"/>
      <c r="P71" s="337"/>
      <c r="Q71" s="337"/>
      <c r="R71" s="38"/>
      <c r="S71" s="337"/>
      <c r="T71" s="337"/>
      <c r="U71" s="337"/>
      <c r="V71" s="38"/>
      <c r="W71" s="337"/>
      <c r="X71" s="337"/>
      <c r="Y71" s="337"/>
      <c r="Z71" s="38"/>
      <c r="AA71" s="337"/>
      <c r="AB71" s="337"/>
      <c r="AC71" s="337"/>
      <c r="AD71" s="38"/>
      <c r="AE71" s="337"/>
      <c r="AF71" s="337"/>
      <c r="AG71" s="337"/>
      <c r="AH71" s="38"/>
      <c r="AI71" s="337"/>
      <c r="AJ71" s="337"/>
      <c r="AK71" s="337"/>
      <c r="AL71" s="38"/>
      <c r="AM71" s="337"/>
      <c r="AN71" s="337"/>
      <c r="AO71" s="337"/>
    </row>
    <row r="72" spans="1:41">
      <c r="A72" s="298"/>
      <c r="B72" s="339"/>
      <c r="C72" s="337"/>
      <c r="D72" s="337"/>
      <c r="E72" s="337"/>
      <c r="F72" s="37"/>
      <c r="G72" s="337"/>
      <c r="H72" s="337"/>
      <c r="I72" s="337"/>
      <c r="J72" s="38"/>
      <c r="K72" s="337"/>
      <c r="L72" s="337"/>
      <c r="M72" s="337"/>
      <c r="N72" s="38"/>
      <c r="O72" s="337"/>
      <c r="P72" s="337"/>
      <c r="Q72" s="337"/>
      <c r="R72" s="38"/>
      <c r="S72" s="337"/>
      <c r="T72" s="337"/>
      <c r="U72" s="337"/>
      <c r="V72" s="38"/>
      <c r="W72" s="337"/>
      <c r="X72" s="337"/>
      <c r="Y72" s="337"/>
      <c r="Z72" s="38"/>
      <c r="AA72" s="337"/>
      <c r="AB72" s="337"/>
      <c r="AC72" s="337"/>
      <c r="AD72" s="38"/>
      <c r="AE72" s="337"/>
      <c r="AF72" s="337"/>
      <c r="AG72" s="337"/>
      <c r="AH72" s="38"/>
      <c r="AI72" s="337"/>
      <c r="AJ72" s="337"/>
      <c r="AK72" s="337"/>
      <c r="AL72" s="38"/>
      <c r="AM72" s="337"/>
      <c r="AN72" s="337"/>
      <c r="AO72" s="337"/>
    </row>
    <row r="73" spans="1:41">
      <c r="A73" s="298"/>
      <c r="B73" s="340"/>
      <c r="C73" s="337"/>
      <c r="D73" s="337"/>
      <c r="E73" s="337"/>
      <c r="F73" s="37"/>
      <c r="G73" s="337"/>
      <c r="H73" s="337"/>
      <c r="I73" s="337"/>
      <c r="J73" s="38"/>
      <c r="K73" s="337"/>
      <c r="L73" s="337"/>
      <c r="M73" s="337"/>
      <c r="N73" s="38"/>
      <c r="O73" s="337"/>
      <c r="P73" s="337"/>
      <c r="Q73" s="337"/>
      <c r="R73" s="38"/>
      <c r="S73" s="337"/>
      <c r="T73" s="337"/>
      <c r="U73" s="337"/>
      <c r="V73" s="38"/>
      <c r="W73" s="337"/>
      <c r="X73" s="337"/>
      <c r="Y73" s="337"/>
      <c r="Z73" s="38"/>
      <c r="AA73" s="337"/>
      <c r="AB73" s="337"/>
      <c r="AC73" s="337"/>
      <c r="AD73" s="38"/>
      <c r="AE73" s="337"/>
      <c r="AF73" s="337"/>
      <c r="AG73" s="337"/>
      <c r="AH73" s="38"/>
      <c r="AI73" s="337"/>
      <c r="AJ73" s="337"/>
      <c r="AK73" s="337"/>
      <c r="AL73" s="38"/>
      <c r="AM73" s="337"/>
      <c r="AN73" s="337"/>
      <c r="AO73" s="337"/>
    </row>
    <row r="74" spans="1:41">
      <c r="A74" s="298"/>
    </row>
    <row r="75" spans="1:41">
      <c r="A75" s="298"/>
    </row>
    <row r="76" spans="1:41">
      <c r="A76" s="298"/>
    </row>
    <row r="77" spans="1:41">
      <c r="A77" s="298"/>
    </row>
    <row r="78" spans="1:41">
      <c r="A78" s="298"/>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Think Pad</cp:lastModifiedBy>
  <cp:revision/>
  <dcterms:created xsi:type="dcterms:W3CDTF">2020-07-30T17:29:20Z</dcterms:created>
  <dcterms:modified xsi:type="dcterms:W3CDTF">2025-11-03T11:59:07Z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