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Z:\Shared with Me\Pankaj Rajpoot Ongoing\PR VVAL 148 &amp; VVER 344 Phase II\Working\PRR Round - 1\"/>
    </mc:Choice>
  </mc:AlternateContent>
  <xr:revisionPtr revIDLastSave="0" documentId="13_ncr:1_{98640CF0-A9A1-42C4-83E6-0C1A5872BD3D}" xr6:coauthVersionLast="47" xr6:coauthVersionMax="47" xr10:uidLastSave="{00000000-0000-0000-0000-000000000000}"/>
  <bookViews>
    <workbookView xWindow="-108" yWindow="-108" windowWidth="23256" windowHeight="12456" tabRatio="921" xr2:uid="{00000000-000D-0000-FFFF-FFFF00000000}"/>
  </bookViews>
  <sheets>
    <sheet name="ER-Syn" sheetId="3" r:id="rId1"/>
    <sheet name="ER-Year 1" sheetId="18" r:id="rId2"/>
    <sheet name="ER-Year 2" sheetId="21" r:id="rId3"/>
    <sheet name="ER-Year 3" sheetId="22" r:id="rId4"/>
    <sheet name="ER-Year 4" sheetId="19" r:id="rId5"/>
    <sheet name="ER-Year 5" sheetId="20" r:id="rId6"/>
    <sheet name="HS_ass" sheetId="1" r:id="rId7"/>
    <sheet name="HS_syn" sheetId="5" r:id="rId8"/>
    <sheet name="HS-Year 1" sheetId="9" r:id="rId9"/>
    <sheet name="HS-Year 2" sheetId="6" r:id="rId10"/>
    <sheet name="HS_Year 3" sheetId="7" r:id="rId11"/>
    <sheet name="HS_Year 4" sheetId="8" r:id="rId12"/>
    <sheet name="HS_Year 5" sheetId="10" r:id="rId13"/>
    <sheet name="ET_ass" sheetId="11" r:id="rId14"/>
    <sheet name="ET_Syn" sheetId="12" r:id="rId15"/>
    <sheet name="ET-Year 1" sheetId="13" r:id="rId16"/>
    <sheet name="ET-Year 2" sheetId="14" r:id="rId17"/>
    <sheet name="ET-Year 3" sheetId="15" r:id="rId18"/>
    <sheet name="ET-Year 4" sheetId="16" r:id="rId19"/>
    <sheet name="ET-Year 5" sheetId="17" r:id="rId20"/>
  </sheets>
  <definedNames>
    <definedName name="_xlnm._FilterDatabase" localSheetId="10" hidden="1">'HS_Year 3'!$B$2:$P$163</definedName>
    <definedName name="_xlnm._FilterDatabase" localSheetId="11" hidden="1">'HS_Year 4'!$B$2:$P$163</definedName>
    <definedName name="_xlnm._FilterDatabase" localSheetId="12" hidden="1">'HS_Year 5'!$B$2:$P$163</definedName>
    <definedName name="_xlnm._FilterDatabase" localSheetId="8" hidden="1">'HS-Year 1'!$B$2:$P$163</definedName>
    <definedName name="_xlnm._FilterDatabase" localSheetId="9" hidden="1">'HS-Year 2'!$B$2:$P$163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 i="3" l="1"/>
  <c r="E3" i="3"/>
  <c r="O7" i="3"/>
  <c r="F15" i="3" l="1"/>
  <c r="B15" i="3"/>
  <c r="G8" i="3" l="1"/>
  <c r="F16" i="3" l="1"/>
  <c r="E15" i="3"/>
  <c r="E16" i="3" s="1"/>
  <c r="D15" i="3"/>
  <c r="D16" i="3" s="1"/>
  <c r="C15" i="3"/>
  <c r="C16" i="3" s="1"/>
  <c r="B16" i="3"/>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E27" i="17"/>
  <c r="D27" i="17"/>
  <c r="AQ25" i="17"/>
  <c r="AP25" i="17"/>
  <c r="AP29" i="17" s="1"/>
  <c r="AO25" i="17"/>
  <c r="AN25" i="17"/>
  <c r="AM25" i="17"/>
  <c r="AM29" i="17" s="1"/>
  <c r="AL25" i="17"/>
  <c r="AL29" i="17" s="1"/>
  <c r="AK25" i="17"/>
  <c r="AK29" i="17" s="1"/>
  <c r="AJ25" i="17"/>
  <c r="AJ29" i="17" s="1"/>
  <c r="AI25" i="17"/>
  <c r="AI29" i="17" s="1"/>
  <c r="AH25" i="17"/>
  <c r="AH29" i="17" s="1"/>
  <c r="AG25" i="17"/>
  <c r="AF25" i="17"/>
  <c r="AF29" i="17" s="1"/>
  <c r="AE25" i="17"/>
  <c r="AE29" i="17" s="1"/>
  <c r="AD25" i="17"/>
  <c r="AD29" i="17" s="1"/>
  <c r="AC25" i="17"/>
  <c r="AC29" i="17" s="1"/>
  <c r="AB25" i="17"/>
  <c r="AB29" i="17" s="1"/>
  <c r="AA25" i="17"/>
  <c r="AA29" i="17" s="1"/>
  <c r="Z25" i="17"/>
  <c r="Z29" i="17" s="1"/>
  <c r="Y25" i="17"/>
  <c r="Y29" i="17" s="1"/>
  <c r="X25" i="17"/>
  <c r="X29" i="17" s="1"/>
  <c r="W25" i="17"/>
  <c r="W29" i="17" s="1"/>
  <c r="V25" i="17"/>
  <c r="V29" i="17" s="1"/>
  <c r="U25" i="17"/>
  <c r="U29" i="17" s="1"/>
  <c r="T25" i="17"/>
  <c r="T29" i="17" s="1"/>
  <c r="S25" i="17"/>
  <c r="S29" i="17" s="1"/>
  <c r="R25" i="17"/>
  <c r="R29" i="17" s="1"/>
  <c r="Q25" i="17"/>
  <c r="Q29" i="17" s="1"/>
  <c r="P25" i="17"/>
  <c r="P29" i="17" s="1"/>
  <c r="O25" i="17"/>
  <c r="O29" i="17" s="1"/>
  <c r="N25" i="17"/>
  <c r="N29" i="17" s="1"/>
  <c r="M25" i="17"/>
  <c r="L25" i="17"/>
  <c r="L29" i="17" s="1"/>
  <c r="K25" i="17"/>
  <c r="K29" i="17" s="1"/>
  <c r="J25" i="17"/>
  <c r="J29" i="17" s="1"/>
  <c r="I25" i="17"/>
  <c r="I29" i="17" s="1"/>
  <c r="H25" i="17"/>
  <c r="H29" i="17" s="1"/>
  <c r="G25" i="17"/>
  <c r="G29" i="17" s="1"/>
  <c r="F25" i="17"/>
  <c r="F29" i="17" s="1"/>
  <c r="E25" i="17"/>
  <c r="E29" i="17" s="1"/>
  <c r="D25" i="17"/>
  <c r="AQ27" i="16"/>
  <c r="AP27" i="16"/>
  <c r="AO27" i="16"/>
  <c r="AN27" i="16"/>
  <c r="AM27" i="16"/>
  <c r="AL27" i="16"/>
  <c r="AK27" i="16"/>
  <c r="AJ27"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G27" i="16"/>
  <c r="F27" i="16"/>
  <c r="E27" i="16"/>
  <c r="D27" i="16"/>
  <c r="AQ25" i="16"/>
  <c r="AQ29" i="16" s="1"/>
  <c r="AP25" i="16"/>
  <c r="AP29" i="16" s="1"/>
  <c r="AO25" i="16"/>
  <c r="AO29" i="16" s="1"/>
  <c r="AN25" i="16"/>
  <c r="AN29" i="16" s="1"/>
  <c r="AM25" i="16"/>
  <c r="AM29" i="16" s="1"/>
  <c r="AL25" i="16"/>
  <c r="AL29" i="16" s="1"/>
  <c r="AK25" i="16"/>
  <c r="AJ25" i="16"/>
  <c r="AJ29" i="16" s="1"/>
  <c r="AI25" i="16"/>
  <c r="AI29" i="16" s="1"/>
  <c r="AH25" i="16"/>
  <c r="AH29" i="16" s="1"/>
  <c r="AG25" i="16"/>
  <c r="AF25" i="16"/>
  <c r="AE25" i="16"/>
  <c r="AE29" i="16" s="1"/>
  <c r="AD25" i="16"/>
  <c r="AD29" i="16" s="1"/>
  <c r="AC25" i="16"/>
  <c r="AB25" i="16"/>
  <c r="AB29" i="16" s="1"/>
  <c r="AA25" i="16"/>
  <c r="AA29" i="16" s="1"/>
  <c r="Z25" i="16"/>
  <c r="Z29" i="16" s="1"/>
  <c r="Y25" i="16"/>
  <c r="X25" i="16"/>
  <c r="X29" i="16" s="1"/>
  <c r="W25" i="16"/>
  <c r="W29" i="16" s="1"/>
  <c r="V25" i="16"/>
  <c r="V29" i="16" s="1"/>
  <c r="U25" i="16"/>
  <c r="T25" i="16"/>
  <c r="T29" i="16" s="1"/>
  <c r="S25" i="16"/>
  <c r="S29" i="16" s="1"/>
  <c r="R25" i="16"/>
  <c r="R29" i="16" s="1"/>
  <c r="Q25" i="16"/>
  <c r="Q29" i="16" s="1"/>
  <c r="P25" i="16"/>
  <c r="P29" i="16" s="1"/>
  <c r="O25" i="16"/>
  <c r="O29" i="16" s="1"/>
  <c r="N25" i="16"/>
  <c r="N29" i="16" s="1"/>
  <c r="M25" i="16"/>
  <c r="L25" i="16"/>
  <c r="L29" i="16" s="1"/>
  <c r="K25" i="16"/>
  <c r="J25" i="16"/>
  <c r="J29" i="16" s="1"/>
  <c r="I25" i="16"/>
  <c r="I29" i="16" s="1"/>
  <c r="H25" i="16"/>
  <c r="H29" i="16" s="1"/>
  <c r="G25" i="16"/>
  <c r="G29" i="16" s="1"/>
  <c r="F25" i="16"/>
  <c r="E25" i="16"/>
  <c r="D25" i="16"/>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AQ25" i="15"/>
  <c r="AQ29" i="15" s="1"/>
  <c r="AP25" i="15"/>
  <c r="AP29" i="15" s="1"/>
  <c r="AO25" i="15"/>
  <c r="AO29" i="15" s="1"/>
  <c r="AN25" i="15"/>
  <c r="AM25" i="15"/>
  <c r="AM29" i="15" s="1"/>
  <c r="AL25" i="15"/>
  <c r="AL29" i="15" s="1"/>
  <c r="AK25" i="15"/>
  <c r="AJ25" i="15"/>
  <c r="AJ29" i="15" s="1"/>
  <c r="AI25" i="15"/>
  <c r="AI29" i="15" s="1"/>
  <c r="AH25" i="15"/>
  <c r="AG25" i="15"/>
  <c r="AF25" i="15"/>
  <c r="AF29" i="15" s="1"/>
  <c r="AE25" i="15"/>
  <c r="AE29" i="15" s="1"/>
  <c r="AD25" i="15"/>
  <c r="AD29" i="15" s="1"/>
  <c r="AC25" i="15"/>
  <c r="AC29" i="15" s="1"/>
  <c r="AB25" i="15"/>
  <c r="AB29" i="15" s="1"/>
  <c r="AA25" i="15"/>
  <c r="Z25" i="15"/>
  <c r="Z29" i="15" s="1"/>
  <c r="Y25" i="15"/>
  <c r="X25" i="15"/>
  <c r="X29" i="15" s="1"/>
  <c r="W25" i="15"/>
  <c r="W29" i="15" s="1"/>
  <c r="V25" i="15"/>
  <c r="U25" i="15"/>
  <c r="T25" i="15"/>
  <c r="T29" i="15" s="1"/>
  <c r="S25" i="15"/>
  <c r="S29" i="15" s="1"/>
  <c r="R25" i="15"/>
  <c r="R29" i="15" s="1"/>
  <c r="Q25" i="15"/>
  <c r="Q29" i="15" s="1"/>
  <c r="P25" i="15"/>
  <c r="P29" i="15" s="1"/>
  <c r="O25" i="15"/>
  <c r="O29" i="15" s="1"/>
  <c r="N25" i="15"/>
  <c r="N29" i="15" s="1"/>
  <c r="M25" i="15"/>
  <c r="M29" i="15" s="1"/>
  <c r="L25" i="15"/>
  <c r="L29" i="15" s="1"/>
  <c r="K25" i="15"/>
  <c r="K29" i="15" s="1"/>
  <c r="J25" i="15"/>
  <c r="J29" i="15" s="1"/>
  <c r="I25" i="15"/>
  <c r="I29" i="15" s="1"/>
  <c r="H25" i="15"/>
  <c r="H29" i="15" s="1"/>
  <c r="G25" i="15"/>
  <c r="F25" i="15"/>
  <c r="F29" i="15" s="1"/>
  <c r="E25" i="15"/>
  <c r="E29" i="15" s="1"/>
  <c r="D25" i="15"/>
  <c r="AQ27" i="14"/>
  <c r="AP27" i="14"/>
  <c r="AO27" i="14"/>
  <c r="AN27" i="14"/>
  <c r="AM27"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H27" i="14"/>
  <c r="G27" i="14"/>
  <c r="F27" i="14"/>
  <c r="E27" i="14"/>
  <c r="D27" i="14"/>
  <c r="AQ25" i="14"/>
  <c r="AQ29" i="14" s="1"/>
  <c r="AP25" i="14"/>
  <c r="AP29" i="14" s="1"/>
  <c r="AO25" i="14"/>
  <c r="AN25" i="14"/>
  <c r="AN29" i="14" s="1"/>
  <c r="AM25" i="14"/>
  <c r="AM29" i="14" s="1"/>
  <c r="AL25" i="14"/>
  <c r="AL29" i="14" s="1"/>
  <c r="AK25" i="14"/>
  <c r="AJ25" i="14"/>
  <c r="AI25" i="14"/>
  <c r="AH25" i="14"/>
  <c r="AH29" i="14" s="1"/>
  <c r="AG25" i="14"/>
  <c r="AG29" i="14" s="1"/>
  <c r="AF25" i="14"/>
  <c r="AF29" i="14" s="1"/>
  <c r="AE25" i="14"/>
  <c r="AE29" i="14" s="1"/>
  <c r="AD25" i="14"/>
  <c r="AD29" i="14" s="1"/>
  <c r="AC25" i="14"/>
  <c r="AC29" i="14" s="1"/>
  <c r="AB25" i="14"/>
  <c r="AB29" i="14" s="1"/>
  <c r="AA25" i="14"/>
  <c r="Z25" i="14"/>
  <c r="Z29" i="14" s="1"/>
  <c r="Y25" i="14"/>
  <c r="X25" i="14"/>
  <c r="X29" i="14" s="1"/>
  <c r="W25" i="14"/>
  <c r="W29" i="14" s="1"/>
  <c r="V25" i="14"/>
  <c r="V29" i="14" s="1"/>
  <c r="U25" i="14"/>
  <c r="U29" i="14" s="1"/>
  <c r="T25" i="14"/>
  <c r="T29" i="14" s="1"/>
  <c r="S25" i="14"/>
  <c r="S29" i="14" s="1"/>
  <c r="R25" i="14"/>
  <c r="R29" i="14" s="1"/>
  <c r="Q25" i="14"/>
  <c r="Q29" i="14" s="1"/>
  <c r="P25" i="14"/>
  <c r="P29" i="14" s="1"/>
  <c r="O25" i="14"/>
  <c r="N25" i="14"/>
  <c r="N29" i="14" s="1"/>
  <c r="M25" i="14"/>
  <c r="M29" i="14" s="1"/>
  <c r="L25" i="14"/>
  <c r="L29" i="14" s="1"/>
  <c r="K25" i="14"/>
  <c r="K29" i="14" s="1"/>
  <c r="J25" i="14"/>
  <c r="J29" i="14" s="1"/>
  <c r="I25" i="14"/>
  <c r="I29" i="14" s="1"/>
  <c r="H25" i="14"/>
  <c r="G25" i="14"/>
  <c r="F25" i="14"/>
  <c r="F29" i="14" s="1"/>
  <c r="E25" i="14"/>
  <c r="E29" i="14" s="1"/>
  <c r="D25" i="14"/>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R27" i="13"/>
  <c r="Q27" i="13"/>
  <c r="P27" i="13"/>
  <c r="O27" i="13"/>
  <c r="N27" i="13"/>
  <c r="M27" i="13"/>
  <c r="L27" i="13"/>
  <c r="K27" i="13"/>
  <c r="J27" i="13"/>
  <c r="I27" i="13"/>
  <c r="H27" i="13"/>
  <c r="G27" i="13"/>
  <c r="F27" i="13"/>
  <c r="E27" i="13"/>
  <c r="D27" i="13"/>
  <c r="AQ25" i="13"/>
  <c r="AP25" i="13"/>
  <c r="AO25" i="13"/>
  <c r="AO29" i="13" s="1"/>
  <c r="AN25" i="13"/>
  <c r="AN29" i="13" s="1"/>
  <c r="AM25" i="13"/>
  <c r="AL25" i="13"/>
  <c r="AL29" i="13" s="1"/>
  <c r="AK25" i="13"/>
  <c r="AJ25" i="13"/>
  <c r="AI25" i="13"/>
  <c r="AH25" i="13"/>
  <c r="AH29" i="13" s="1"/>
  <c r="AG25" i="13"/>
  <c r="AF25" i="13"/>
  <c r="AF29" i="13" s="1"/>
  <c r="AE25" i="13"/>
  <c r="AD25" i="13"/>
  <c r="AC25" i="13"/>
  <c r="AB25" i="13"/>
  <c r="AB29" i="13" s="1"/>
  <c r="AA25" i="13"/>
  <c r="Z25" i="13"/>
  <c r="Y25" i="13"/>
  <c r="X25" i="13"/>
  <c r="X29" i="13" s="1"/>
  <c r="W25" i="13"/>
  <c r="V25" i="13"/>
  <c r="U25" i="13"/>
  <c r="T25" i="13"/>
  <c r="T29" i="13" s="1"/>
  <c r="S25" i="13"/>
  <c r="R25" i="13"/>
  <c r="Q25" i="13"/>
  <c r="P25" i="13"/>
  <c r="O25" i="13"/>
  <c r="N25" i="13"/>
  <c r="N29" i="13" s="1"/>
  <c r="M25" i="13"/>
  <c r="L25" i="13"/>
  <c r="L29" i="13" s="1"/>
  <c r="K25" i="13"/>
  <c r="J25" i="13"/>
  <c r="J29" i="13" s="1"/>
  <c r="I25" i="13"/>
  <c r="I29" i="13" s="1"/>
  <c r="H25" i="13"/>
  <c r="H29" i="13" s="1"/>
  <c r="G25" i="13"/>
  <c r="F25" i="13"/>
  <c r="E25" i="13"/>
  <c r="D25" i="13"/>
  <c r="AO29" i="17" l="1"/>
  <c r="AN29" i="17"/>
  <c r="AG29" i="17"/>
  <c r="M29" i="17"/>
  <c r="AG29" i="16"/>
  <c r="AF29" i="16"/>
  <c r="AC29" i="16"/>
  <c r="Y29" i="16"/>
  <c r="AN29" i="15"/>
  <c r="AK29" i="15"/>
  <c r="AG29" i="15"/>
  <c r="U29" i="15"/>
  <c r="G29" i="15"/>
  <c r="AH29" i="15"/>
  <c r="AO29" i="14"/>
  <c r="AJ29" i="14"/>
  <c r="AI29" i="14"/>
  <c r="O29" i="14"/>
  <c r="H29" i="14"/>
  <c r="AJ29" i="13"/>
  <c r="AK29" i="13"/>
  <c r="AE29" i="13"/>
  <c r="AC29" i="13"/>
  <c r="W29" i="13"/>
  <c r="O29" i="13"/>
  <c r="D29" i="17"/>
  <c r="D29" i="16"/>
  <c r="D29" i="15"/>
  <c r="D29" i="14"/>
  <c r="AQ29" i="13"/>
  <c r="AP29" i="13"/>
  <c r="AM29" i="13"/>
  <c r="AI29" i="13"/>
  <c r="AG29" i="13"/>
  <c r="AD29" i="13"/>
  <c r="AA29" i="13"/>
  <c r="Z29" i="13"/>
  <c r="Y29" i="13"/>
  <c r="V29" i="13"/>
  <c r="U29" i="13"/>
  <c r="S29" i="13"/>
  <c r="R29" i="13"/>
  <c r="Q29" i="13"/>
  <c r="P29" i="13"/>
  <c r="M29" i="13"/>
  <c r="K29" i="13"/>
  <c r="G29" i="13"/>
  <c r="AK29" i="14"/>
  <c r="AA29" i="14"/>
  <c r="Y29" i="14"/>
  <c r="G29" i="14"/>
  <c r="Y29" i="15"/>
  <c r="AA29" i="15"/>
  <c r="V29" i="15"/>
  <c r="AK29" i="16"/>
  <c r="U29" i="16"/>
  <c r="M29" i="16"/>
  <c r="K29" i="16"/>
  <c r="F29" i="16"/>
  <c r="E29" i="16"/>
  <c r="AQ29" i="17"/>
  <c r="F29" i="13"/>
  <c r="E29" i="13"/>
  <c r="D29" i="13"/>
  <c r="C9" i="20" l="1"/>
  <c r="C9" i="19"/>
  <c r="C9" i="22"/>
  <c r="C7" i="20"/>
  <c r="C4" i="20"/>
  <c r="C7" i="19"/>
  <c r="C4" i="19"/>
  <c r="C7" i="22"/>
  <c r="C4" i="22"/>
  <c r="C20" i="20" l="1"/>
  <c r="C20" i="19"/>
  <c r="C20" i="22"/>
  <c r="C10" i="20"/>
  <c r="C15" i="20" s="1"/>
  <c r="C10" i="19"/>
  <c r="C15" i="19" s="1"/>
  <c r="C10" i="22"/>
  <c r="C15" i="22" s="1"/>
  <c r="C9" i="21" l="1"/>
  <c r="C7" i="21"/>
  <c r="C4" i="21"/>
  <c r="C4" i="18"/>
  <c r="C9" i="18"/>
  <c r="C7" i="18"/>
  <c r="C20" i="18" l="1"/>
  <c r="C20" i="21"/>
  <c r="C10" i="21"/>
  <c r="C15" i="21" s="1"/>
  <c r="C10" i="18"/>
  <c r="C15" i="18" s="1"/>
  <c r="C40" i="11" l="1"/>
  <c r="B120" i="5" l="1"/>
  <c r="F14" i="3" s="1"/>
  <c r="B119" i="5"/>
  <c r="F13" i="3" s="1"/>
  <c r="C21" i="20" s="1"/>
  <c r="C22" i="20" s="1"/>
  <c r="B118" i="5"/>
  <c r="F12" i="3" s="1"/>
  <c r="C105" i="5"/>
  <c r="E101" i="5"/>
  <c r="B117" i="5" s="1"/>
  <c r="F11" i="3" s="1"/>
  <c r="C16" i="20" s="1"/>
  <c r="D101" i="5"/>
  <c r="B96" i="5"/>
  <c r="E14" i="3" s="1"/>
  <c r="B95" i="5"/>
  <c r="E13" i="3" s="1"/>
  <c r="C21" i="19" s="1"/>
  <c r="C22" i="19" s="1"/>
  <c r="B94" i="5"/>
  <c r="E12" i="3" s="1"/>
  <c r="C81" i="5"/>
  <c r="E77" i="5"/>
  <c r="B93" i="5" s="1"/>
  <c r="E11" i="3" s="1"/>
  <c r="C16" i="19" s="1"/>
  <c r="D77" i="5"/>
  <c r="B72" i="5"/>
  <c r="D14" i="3" s="1"/>
  <c r="B71" i="5"/>
  <c r="D13" i="3" s="1"/>
  <c r="C21" i="22" s="1"/>
  <c r="C22" i="22" s="1"/>
  <c r="B70" i="5"/>
  <c r="D12" i="3" s="1"/>
  <c r="C57" i="5"/>
  <c r="E53" i="5"/>
  <c r="B69" i="5" s="1"/>
  <c r="D11" i="3" s="1"/>
  <c r="C16" i="22" s="1"/>
  <c r="D53" i="5"/>
  <c r="B48" i="5"/>
  <c r="C14" i="3" s="1"/>
  <c r="B47" i="5"/>
  <c r="C13" i="3" s="1"/>
  <c r="C21" i="21" s="1"/>
  <c r="C22" i="21" s="1"/>
  <c r="B46" i="5"/>
  <c r="C12" i="3" s="1"/>
  <c r="C33" i="5"/>
  <c r="E29" i="5"/>
  <c r="B45" i="5" s="1"/>
  <c r="C11" i="3" s="1"/>
  <c r="C16" i="21" s="1"/>
  <c r="D29" i="5"/>
  <c r="F4" i="5"/>
  <c r="B23" i="5"/>
  <c r="B14" i="3" s="1"/>
  <c r="B22" i="5"/>
  <c r="B13" i="3" s="1"/>
  <c r="C21" i="18" s="1"/>
  <c r="C22" i="18" s="1"/>
  <c r="B21" i="5"/>
  <c r="B12" i="3" s="1"/>
  <c r="C8" i="5"/>
  <c r="E4" i="5"/>
  <c r="B20" i="5" s="1"/>
  <c r="B11" i="3" s="1"/>
  <c r="C16" i="18" s="1"/>
  <c r="D4" i="5"/>
  <c r="D59" i="1"/>
  <c r="C17" i="20" l="1"/>
  <c r="C7" i="3" s="1"/>
  <c r="C23" i="20"/>
  <c r="E7" i="3" s="1"/>
  <c r="C17" i="19"/>
  <c r="C6" i="3" s="1"/>
  <c r="C23" i="19"/>
  <c r="E6" i="3" s="1"/>
  <c r="C17" i="22"/>
  <c r="C5" i="3" s="1"/>
  <c r="C23" i="22"/>
  <c r="E5" i="3" s="1"/>
  <c r="C17" i="21"/>
  <c r="C4" i="3" s="1"/>
  <c r="C23" i="21"/>
  <c r="E4" i="3" s="1"/>
  <c r="C17" i="18"/>
  <c r="C23" i="18"/>
  <c r="F29" i="5"/>
  <c r="F53" i="5"/>
  <c r="F101" i="5"/>
  <c r="F77" i="5"/>
  <c r="F4" i="3" l="1"/>
  <c r="H4" i="3" s="1"/>
  <c r="F3" i="3"/>
  <c r="F7" i="3"/>
  <c r="H7" i="3" s="1"/>
  <c r="F6" i="3"/>
  <c r="H6" i="3" s="1"/>
  <c r="F5" i="3"/>
  <c r="H5" i="3" s="1"/>
  <c r="H3" i="3" l="1"/>
  <c r="F8" i="3"/>
  <c r="H8" i="3" s="1"/>
</calcChain>
</file>

<file path=xl/sharedStrings.xml><?xml version="1.0" encoding="utf-8"?>
<sst xmlns="http://schemas.openxmlformats.org/spreadsheetml/2006/main" count="9700" uniqueCount="1930">
  <si>
    <t>Name of the Project</t>
  </si>
  <si>
    <t xml:space="preserve">Cook Stove Type </t>
  </si>
  <si>
    <t>BIS-13152/Design A/ Medium Type 1</t>
  </si>
  <si>
    <t xml:space="preserve">Specification </t>
  </si>
  <si>
    <t xml:space="preserve">Cast iron, single pot, height of 242 mm and internal dia 240 mm, with thick lining (0.71 mm), grate, bottom plate, barrel, perforated sleeve, handles, pan support and legs </t>
  </si>
  <si>
    <t>Design</t>
  </si>
  <si>
    <t>Design as per Design A of IS13152 Part 1:1991</t>
  </si>
  <si>
    <t xml:space="preserve">Make - Mild steel and Cast Iron </t>
  </si>
  <si>
    <t xml:space="preserve">Size- Medium </t>
  </si>
  <si>
    <t xml:space="preserve">Top Plate - Cast Iron </t>
  </si>
  <si>
    <t xml:space="preserve">Grate- Cast Iron </t>
  </si>
  <si>
    <t xml:space="preserve">Barrel- Mild Steel </t>
  </si>
  <si>
    <t xml:space="preserve">Bottom Plate - Mild Steel </t>
  </si>
  <si>
    <t xml:space="preserve">Lining - Aluminum </t>
  </si>
  <si>
    <t xml:space="preserve">Pan Support - Cast Iron </t>
  </si>
  <si>
    <t xml:space="preserve">Legs- Mild Steel Rod </t>
  </si>
  <si>
    <t>Height -242 mm</t>
  </si>
  <si>
    <t>Internal Diameter- 242 mm</t>
  </si>
  <si>
    <t>Minimum Efficiency &gt;25%</t>
  </si>
  <si>
    <t xml:space="preserve">Number of Cook stove Distributed </t>
  </si>
  <si>
    <t xml:space="preserve">Cook stove Distribution Period </t>
  </si>
  <si>
    <t xml:space="preserve">Agreement  Number </t>
  </si>
  <si>
    <t xml:space="preserve">Cookstove Serial Number </t>
  </si>
  <si>
    <t xml:space="preserve">Agreement Number is used as cookstove serial number </t>
  </si>
  <si>
    <t xml:space="preserve">Geographical Area </t>
  </si>
  <si>
    <t xml:space="preserve">Start of Crediting Period </t>
  </si>
  <si>
    <t xml:space="preserve">End of Crediting Period </t>
  </si>
  <si>
    <t xml:space="preserve">Description </t>
  </si>
  <si>
    <t xml:space="preserve">Location </t>
  </si>
  <si>
    <t xml:space="preserve">Location wise Survey Date </t>
  </si>
  <si>
    <t xml:space="preserve">Testing Carried out by </t>
  </si>
  <si>
    <t>CTRAN Consulting Ltd, Bhubaneswar</t>
  </si>
  <si>
    <t xml:space="preserve">G K Energy Marketers Pvt Ltd </t>
  </si>
  <si>
    <t xml:space="preserve">Vikram Stoves &amp; Fabricators </t>
  </si>
  <si>
    <t xml:space="preserve">Survey  Carried out by </t>
  </si>
  <si>
    <t>Where T1- Team 1</t>
  </si>
  <si>
    <t>Where T2- Team 2</t>
  </si>
  <si>
    <t>Where T3- Team 3</t>
  </si>
  <si>
    <t xml:space="preserve">Sample Method </t>
  </si>
  <si>
    <t xml:space="preserve">Simple Random Sampling </t>
  </si>
  <si>
    <t xml:space="preserve"> ICS wre distributed across  three locations in Maharashtra within the  span of 2 months October and November 2012</t>
  </si>
  <si>
    <t xml:space="preserve">Sample Size Calculation </t>
  </si>
  <si>
    <t xml:space="preserve">Population Size </t>
  </si>
  <si>
    <t xml:space="preserve">Confidence Level </t>
  </si>
  <si>
    <t xml:space="preserve">Relative Precission </t>
  </si>
  <si>
    <t xml:space="preserve">Formula </t>
  </si>
  <si>
    <t>n ≥ 1.6452N * p * (1-p) / ((N-1) * 0.12 * p2 + 1.6452 * p*(1-p))</t>
  </si>
  <si>
    <t>n≥ 31</t>
  </si>
  <si>
    <t xml:space="preserve">Response Rate </t>
  </si>
  <si>
    <t xml:space="preserve">Estimated Sample Size </t>
  </si>
  <si>
    <t xml:space="preserve">Actual Sample Size considered </t>
  </si>
  <si>
    <t xml:space="preserve">4 times of the estimated sample size </t>
  </si>
  <si>
    <t xml:space="preserve">Since the Improved cookstoves were distributed across three districts therefore the total sample has been distributed across the three geography </t>
  </si>
  <si>
    <t xml:space="preserve">Sample Distribution </t>
  </si>
  <si>
    <t xml:space="preserve">Assessment Parameters </t>
  </si>
  <si>
    <t xml:space="preserve">Number of Cook Stove in use </t>
  </si>
  <si>
    <t>Annual number of days of operation of Improved Cook Stove</t>
  </si>
  <si>
    <t>Average days of non-function of Improved Cook Stove</t>
  </si>
  <si>
    <t>Number of days of operation of traditional cook stoves</t>
  </si>
  <si>
    <t xml:space="preserve">Number of Improved Cook Stove in use </t>
  </si>
  <si>
    <t>Total Sample Size</t>
  </si>
  <si>
    <t>Beneficiaries continuing ICS usage</t>
  </si>
  <si>
    <t>Beneficiaries discontinued/ partially continuing ICS usage</t>
  </si>
  <si>
    <t>Percentage of population using ICS</t>
  </si>
  <si>
    <t xml:space="preserve">Number of ICS distributed </t>
  </si>
  <si>
    <t>Description</t>
  </si>
  <si>
    <t>Annual number of days of operation of ICS</t>
  </si>
  <si>
    <t>Number of days of breakdown</t>
  </si>
  <si>
    <t>Average days of non-function of ICS</t>
  </si>
  <si>
    <t xml:space="preserve">Number of days of operation of traditional cook stoves </t>
  </si>
  <si>
    <t xml:space="preserve">Key Outcome </t>
  </si>
  <si>
    <t>Value</t>
  </si>
  <si>
    <t>Percentage of cook stoves operational in the monitored period</t>
  </si>
  <si>
    <t>Average days of operation of traditional cook stove</t>
  </si>
  <si>
    <t>Average days of operation of improved cook stoves</t>
  </si>
  <si>
    <t xml:space="preserve">Average non-functional days of the Improved cook stoves </t>
  </si>
  <si>
    <t xml:space="preserve">Sl. </t>
  </si>
  <si>
    <t xml:space="preserve">Agreement Code </t>
  </si>
  <si>
    <t xml:space="preserve">Date of Installation </t>
  </si>
  <si>
    <t xml:space="preserve">Date of Survey </t>
  </si>
  <si>
    <t>Name of Beneficiary</t>
  </si>
  <si>
    <t xml:space="preserve">Name of the District </t>
  </si>
  <si>
    <t xml:space="preserve">Cook stove Type </t>
  </si>
  <si>
    <t xml:space="preserve">Cook stove </t>
  </si>
  <si>
    <t xml:space="preserve">Min. Efficiency Range as per standard </t>
  </si>
  <si>
    <t>Operation Status</t>
  </si>
  <si>
    <t xml:space="preserve">Operation as per specification </t>
  </si>
  <si>
    <t xml:space="preserve">Annual Days of Operation </t>
  </si>
  <si>
    <t xml:space="preserve">Average Days of Nonfunction </t>
  </si>
  <si>
    <t xml:space="preserve">Replacement Status </t>
  </si>
  <si>
    <t xml:space="preserve">No of days of operation of traditional Cook stoves </t>
  </si>
  <si>
    <t>BIS13152/Design A/ Medium Type 1</t>
  </si>
  <si>
    <t>&gt;25%</t>
  </si>
  <si>
    <t>Y</t>
  </si>
  <si>
    <t>N</t>
  </si>
  <si>
    <t xml:space="preserve">Regional Test Center, Scholl of Energy Studies, Pune University </t>
  </si>
  <si>
    <t xml:space="preserve">Procedure </t>
  </si>
  <si>
    <t xml:space="preserve">Method </t>
  </si>
  <si>
    <t>Water Boiling Test Protocol indicated in IS 13152 (Part 1): 1991 for solid biomass cook stove</t>
  </si>
  <si>
    <t>1.      Take the test fuel according to the burning capacity rating for one hour, divide the test fuel in four equal lots. Let the mass be ‘X’ kg.</t>
  </si>
  <si>
    <t>2.      Stack the first lot of test fuel in the combustion chamber in honeycomb fashion.</t>
  </si>
  <si>
    <r>
      <t>3.      Put the vessel with lid and stirrer in accordance to IS13152 (Part 1): 1991norms. Put the recommended quantity of water at 23±2</t>
    </r>
    <r>
      <rPr>
        <vertAlign val="superscript"/>
        <sz val="10"/>
        <color theme="1"/>
        <rFont val="Times New Roman"/>
        <family val="1"/>
      </rPr>
      <t>0</t>
    </r>
    <r>
      <rPr>
        <sz val="10"/>
        <color theme="1"/>
        <rFont val="Times New Roman"/>
        <family val="1"/>
      </rPr>
      <t>C (t</t>
    </r>
    <r>
      <rPr>
        <vertAlign val="subscript"/>
        <sz val="10"/>
        <color theme="1"/>
        <rFont val="Times New Roman"/>
        <family val="1"/>
      </rPr>
      <t>1</t>
    </r>
    <r>
      <rPr>
        <sz val="10"/>
        <color theme="1"/>
        <rFont val="Times New Roman"/>
        <family val="1"/>
      </rPr>
      <t>)</t>
    </r>
  </si>
  <si>
    <t xml:space="preserve">4.      Sprinkle measured quantity of ‘x’ ml (10-15 ml) of kerosene for easy lighting on the test fuel and light. Simultaneously start the stopwatch. </t>
  </si>
  <si>
    <t xml:space="preserve">5.       Feeding of fresh test fuel lot after every 15 minutes. </t>
  </si>
  <si>
    <r>
      <t>6.      The water in the vessel shall be allowed to warm steadily till it reaches a temperature of 80</t>
    </r>
    <r>
      <rPr>
        <vertAlign val="superscript"/>
        <sz val="10"/>
        <color theme="1"/>
        <rFont val="Times New Roman"/>
        <family val="1"/>
      </rPr>
      <t>0</t>
    </r>
    <r>
      <rPr>
        <sz val="10"/>
        <color theme="1"/>
        <rFont val="Times New Roman"/>
        <family val="1"/>
      </rPr>
      <t>C, then stirring is commenced and continued until the temperature of water reaches 5</t>
    </r>
    <r>
      <rPr>
        <vertAlign val="superscript"/>
        <sz val="10"/>
        <color theme="1"/>
        <rFont val="Times New Roman"/>
        <family val="1"/>
      </rPr>
      <t>0</t>
    </r>
    <r>
      <rPr>
        <sz val="10"/>
        <color theme="1"/>
        <rFont val="Times New Roman"/>
        <family val="1"/>
      </rPr>
      <t xml:space="preserve">C below the boiling point at a place. Note down the time taken to heat the water up to final temperature (less than 5 </t>
    </r>
    <r>
      <rPr>
        <vertAlign val="superscript"/>
        <sz val="10"/>
        <color theme="1"/>
        <rFont val="Times New Roman"/>
        <family val="1"/>
      </rPr>
      <t>0</t>
    </r>
    <r>
      <rPr>
        <sz val="10"/>
        <color theme="1"/>
        <rFont val="Times New Roman"/>
        <family val="1"/>
      </rPr>
      <t>C below the boiling point) (t</t>
    </r>
    <r>
      <rPr>
        <vertAlign val="subscript"/>
        <sz val="10"/>
        <color theme="1"/>
        <rFont val="Times New Roman"/>
        <family val="1"/>
      </rPr>
      <t>2</t>
    </r>
    <r>
      <rPr>
        <sz val="10"/>
        <color theme="1"/>
        <rFont val="Times New Roman"/>
        <family val="1"/>
      </rPr>
      <t>)</t>
    </r>
  </si>
  <si>
    <t xml:space="preserve">7.      Remove the vessel (specified in point no 6 above) and put the second vessel immediately on chulha. Prepare the first vessel for subsequent heating. </t>
  </si>
  <si>
    <r>
      <t>8.      Repeat the experiment by alternatively putting the vessels till there is no visible flame in the combustion chamber of the chulha. Note down the temperature of the water in the last vessel. Let it be t</t>
    </r>
    <r>
      <rPr>
        <vertAlign val="subscript"/>
        <sz val="10"/>
        <color theme="1"/>
        <rFont val="Times New Roman"/>
        <family val="1"/>
      </rPr>
      <t>3</t>
    </r>
    <r>
      <rPr>
        <sz val="10"/>
        <color theme="1"/>
        <rFont val="Times New Roman"/>
        <family val="1"/>
      </rPr>
      <t xml:space="preserve"> </t>
    </r>
    <r>
      <rPr>
        <vertAlign val="superscript"/>
        <sz val="10"/>
        <color theme="1"/>
        <rFont val="Times New Roman"/>
        <family val="1"/>
      </rPr>
      <t>0</t>
    </r>
    <r>
      <rPr>
        <sz val="10"/>
        <color theme="1"/>
        <rFont val="Times New Roman"/>
        <family val="1"/>
      </rPr>
      <t xml:space="preserve">C  </t>
    </r>
  </si>
  <si>
    <t>Heat utilised = (n-1)×(W×0.214+w) ×(t2-t1) + (W×0.214+w) ×(t3-t1) kcal</t>
  </si>
  <si>
    <t>Heat Produced = [(X×c1)+(x×d/1000×c2)] kcal</t>
  </si>
  <si>
    <t>Thermal Efficiency = Heat utilised/ Heat Produced×100</t>
  </si>
  <si>
    <t xml:space="preserve">Where </t>
  </si>
  <si>
    <t>w</t>
  </si>
  <si>
    <t>Mass of water in vessel, in kg</t>
  </si>
  <si>
    <t>W</t>
  </si>
  <si>
    <t>Mass of the vessel complete with lead and stirrer, in kg</t>
  </si>
  <si>
    <t>X</t>
  </si>
  <si>
    <t>Mass of the fuel consumed, in kg</t>
  </si>
  <si>
    <r>
      <t>c</t>
    </r>
    <r>
      <rPr>
        <vertAlign val="subscript"/>
        <sz val="10"/>
        <color theme="1"/>
        <rFont val="Times New Roman"/>
        <family val="1"/>
      </rPr>
      <t>1</t>
    </r>
  </si>
  <si>
    <t>Calorific value of wood in kcal/kg</t>
  </si>
  <si>
    <t>x</t>
  </si>
  <si>
    <t>Volume of the kerosene consumed, in ml</t>
  </si>
  <si>
    <r>
      <t>c</t>
    </r>
    <r>
      <rPr>
        <vertAlign val="subscript"/>
        <sz val="10"/>
        <color theme="1"/>
        <rFont val="Times New Roman"/>
        <family val="1"/>
      </rPr>
      <t>2</t>
    </r>
  </si>
  <si>
    <t>Calorific value of kerosene in kcal/kg</t>
  </si>
  <si>
    <t>d</t>
  </si>
  <si>
    <t>Density of kerosene, in g/ml</t>
  </si>
  <si>
    <r>
      <t>t</t>
    </r>
    <r>
      <rPr>
        <vertAlign val="subscript"/>
        <sz val="10"/>
        <color theme="1"/>
        <rFont val="Times New Roman"/>
        <family val="1"/>
      </rPr>
      <t>1</t>
    </r>
  </si>
  <si>
    <r>
      <t xml:space="preserve">Initial temperature of the water, in </t>
    </r>
    <r>
      <rPr>
        <vertAlign val="superscript"/>
        <sz val="10"/>
        <color theme="1"/>
        <rFont val="Times New Roman"/>
        <family val="1"/>
      </rPr>
      <t>0</t>
    </r>
    <r>
      <rPr>
        <sz val="10"/>
        <color theme="1"/>
        <rFont val="Times New Roman"/>
        <family val="1"/>
      </rPr>
      <t>C</t>
    </r>
  </si>
  <si>
    <r>
      <t>t</t>
    </r>
    <r>
      <rPr>
        <vertAlign val="subscript"/>
        <sz val="10"/>
        <color theme="1"/>
        <rFont val="Times New Roman"/>
        <family val="1"/>
      </rPr>
      <t>2</t>
    </r>
  </si>
  <si>
    <r>
      <t xml:space="preserve">Final temperature of the water, in </t>
    </r>
    <r>
      <rPr>
        <vertAlign val="superscript"/>
        <sz val="10"/>
        <color theme="1"/>
        <rFont val="Times New Roman"/>
        <family val="1"/>
      </rPr>
      <t>0</t>
    </r>
    <r>
      <rPr>
        <sz val="10"/>
        <color theme="1"/>
        <rFont val="Times New Roman"/>
        <family val="1"/>
      </rPr>
      <t>C</t>
    </r>
  </si>
  <si>
    <r>
      <t>t</t>
    </r>
    <r>
      <rPr>
        <vertAlign val="subscript"/>
        <sz val="10"/>
        <color theme="1"/>
        <rFont val="Times New Roman"/>
        <family val="1"/>
      </rPr>
      <t>3</t>
    </r>
  </si>
  <si>
    <r>
      <t xml:space="preserve">Final temperature of the water in the last vessel at the completion of the test, in </t>
    </r>
    <r>
      <rPr>
        <vertAlign val="superscript"/>
        <sz val="10"/>
        <color theme="1"/>
        <rFont val="Times New Roman"/>
        <family val="1"/>
      </rPr>
      <t>0</t>
    </r>
    <r>
      <rPr>
        <sz val="10"/>
        <color theme="1"/>
        <rFont val="Times New Roman"/>
        <family val="1"/>
      </rPr>
      <t>C</t>
    </r>
  </si>
  <si>
    <t>n</t>
  </si>
  <si>
    <t>Total number of vessels used</t>
  </si>
  <si>
    <r>
      <t>Specific heat of aluminium in kcal/kg</t>
    </r>
    <r>
      <rPr>
        <vertAlign val="superscript"/>
        <sz val="10"/>
        <color theme="1"/>
        <rFont val="Times New Roman"/>
        <family val="1"/>
      </rPr>
      <t>0</t>
    </r>
    <r>
      <rPr>
        <sz val="10"/>
        <color theme="1"/>
        <rFont val="Times New Roman"/>
        <family val="1"/>
      </rPr>
      <t>C</t>
    </r>
  </si>
  <si>
    <t xml:space="preserve">Efficiency of  Improved Cook Stoves </t>
  </si>
  <si>
    <t xml:space="preserve">Equipment Used </t>
  </si>
  <si>
    <t>Thermometer 1</t>
  </si>
  <si>
    <t xml:space="preserve">Type </t>
  </si>
  <si>
    <t>Digital Thermometer</t>
  </si>
  <si>
    <t xml:space="preserve">Make </t>
  </si>
  <si>
    <t>HTC</t>
  </si>
  <si>
    <t xml:space="preserve">Sl. No </t>
  </si>
  <si>
    <t xml:space="preserve">Calibration Procedure Followed </t>
  </si>
  <si>
    <t>EP-15</t>
  </si>
  <si>
    <t xml:space="preserve">Date of Calibration </t>
  </si>
  <si>
    <t>11.2.2013</t>
  </si>
  <si>
    <t>10.2.2014</t>
  </si>
  <si>
    <t>11.2.2015</t>
  </si>
  <si>
    <t>11.2.2016</t>
  </si>
  <si>
    <t>11.2.2017</t>
  </si>
  <si>
    <t xml:space="preserve">Validity of Clibration </t>
  </si>
  <si>
    <t>11.2.2014</t>
  </si>
  <si>
    <t>11.2.2018</t>
  </si>
  <si>
    <t xml:space="preserve">Status </t>
  </si>
  <si>
    <t xml:space="preserve">Calibrated </t>
  </si>
  <si>
    <t xml:space="preserve">Accuracy </t>
  </si>
  <si>
    <t>±0.1%</t>
  </si>
  <si>
    <t xml:space="preserve">Master Digital Thermometer Calibrated from NPL. New Delhi </t>
  </si>
  <si>
    <t>Thermometer 2</t>
  </si>
  <si>
    <t>23.8.2013</t>
  </si>
  <si>
    <t>23.8.2014</t>
  </si>
  <si>
    <t>23.8.2015</t>
  </si>
  <si>
    <t>23.8.2016</t>
  </si>
  <si>
    <t>23.8.2017</t>
  </si>
  <si>
    <t>22.8.2014</t>
  </si>
  <si>
    <t>22.8.2015</t>
  </si>
  <si>
    <t>22.8.2016</t>
  </si>
  <si>
    <t>22.8.2017</t>
  </si>
  <si>
    <t>22.8.2018</t>
  </si>
  <si>
    <t>Thermometer 3</t>
  </si>
  <si>
    <t>Team 1</t>
  </si>
  <si>
    <t>Team 2</t>
  </si>
  <si>
    <t>Team 3</t>
  </si>
  <si>
    <t xml:space="preserve">Sl </t>
  </si>
  <si>
    <t xml:space="preserve">Unit </t>
  </si>
  <si>
    <t xml:space="preserve">Value </t>
  </si>
  <si>
    <t>Stove Sr. No.</t>
  </si>
  <si>
    <t xml:space="preserve">Name of the beneficiary </t>
  </si>
  <si>
    <t xml:space="preserve">Date of Testing </t>
  </si>
  <si>
    <t xml:space="preserve">Burning capacity of Chulha </t>
  </si>
  <si>
    <t>kg/hr</t>
  </si>
  <si>
    <t xml:space="preserve">Vessel Details </t>
  </si>
  <si>
    <t xml:space="preserve">Diameter </t>
  </si>
  <si>
    <t>mm</t>
  </si>
  <si>
    <t>Height</t>
  </si>
  <si>
    <t>Mass of water in vessel (w)</t>
  </si>
  <si>
    <t>kg</t>
  </si>
  <si>
    <t>Mass of vessel complete with lid and stirrer (W)</t>
  </si>
  <si>
    <t>Mass of fuel consumed (X)</t>
  </si>
  <si>
    <t>Calorific value of fuel- wood (c1)</t>
  </si>
  <si>
    <t>Kcal/kg</t>
  </si>
  <si>
    <t>Calorific value of kerosene (c2)</t>
  </si>
  <si>
    <t>Volume of Kerosene (x)</t>
  </si>
  <si>
    <t>ml</t>
  </si>
  <si>
    <t xml:space="preserve">Density of kerosene </t>
  </si>
  <si>
    <t>g/cc</t>
  </si>
  <si>
    <t>Initial temp of water(t1)</t>
  </si>
  <si>
    <t>0C</t>
  </si>
  <si>
    <t>Final temp of water(t2)</t>
  </si>
  <si>
    <t>Final temp of water in last vessel at the completion of test (t3)</t>
  </si>
  <si>
    <t>Total no. of vessel used (n)</t>
  </si>
  <si>
    <t xml:space="preserve">Heat utilised </t>
  </si>
  <si>
    <t xml:space="preserve">kCal </t>
  </si>
  <si>
    <t xml:space="preserve">Heat Produced </t>
  </si>
  <si>
    <t>kCal</t>
  </si>
  <si>
    <t xml:space="preserve">Efficiency </t>
  </si>
  <si>
    <t>Emission Reduction</t>
  </si>
  <si>
    <t>Year</t>
  </si>
  <si>
    <t xml:space="preserve">Period </t>
  </si>
  <si>
    <r>
      <t>ER</t>
    </r>
    <r>
      <rPr>
        <b/>
        <vertAlign val="subscript"/>
        <sz val="11"/>
        <color indexed="8"/>
        <rFont val="Times New Roman"/>
        <family val="1"/>
      </rPr>
      <t>y,WGA</t>
    </r>
    <r>
      <rPr>
        <b/>
        <sz val="11"/>
        <color indexed="8"/>
        <rFont val="Times New Roman"/>
        <family val="1"/>
      </rPr>
      <t xml:space="preserve">
(tCO</t>
    </r>
    <r>
      <rPr>
        <b/>
        <vertAlign val="subscript"/>
        <sz val="11"/>
        <color indexed="8"/>
        <rFont val="Times New Roman"/>
        <family val="1"/>
      </rPr>
      <t>2</t>
    </r>
    <r>
      <rPr>
        <b/>
        <sz val="11"/>
        <color indexed="8"/>
        <rFont val="Times New Roman"/>
        <family val="1"/>
      </rPr>
      <t>e /yr.)</t>
    </r>
  </si>
  <si>
    <r>
      <t>Project Emission (PE</t>
    </r>
    <r>
      <rPr>
        <b/>
        <vertAlign val="subscript"/>
        <sz val="11"/>
        <color theme="1"/>
        <rFont val="Times New Roman"/>
        <family val="1"/>
      </rPr>
      <t>y</t>
    </r>
    <r>
      <rPr>
        <b/>
        <sz val="11"/>
        <color theme="1"/>
        <rFont val="Times New Roman"/>
        <family val="1"/>
      </rPr>
      <t>)</t>
    </r>
  </si>
  <si>
    <r>
      <t>Leakage (LE</t>
    </r>
    <r>
      <rPr>
        <b/>
        <vertAlign val="subscript"/>
        <sz val="11"/>
        <color theme="1"/>
        <rFont val="Times New Roman"/>
        <family val="1"/>
      </rPr>
      <t>y</t>
    </r>
    <r>
      <rPr>
        <b/>
        <sz val="11"/>
        <color theme="1"/>
        <rFont val="Times New Roman"/>
        <family val="1"/>
      </rPr>
      <t>)</t>
    </r>
  </si>
  <si>
    <r>
      <t>Net emission reduction for the project activity in the year y, ER</t>
    </r>
    <r>
      <rPr>
        <b/>
        <vertAlign val="subscript"/>
        <sz val="11"/>
        <color theme="1"/>
        <rFont val="Times New Roman"/>
        <family val="1"/>
      </rPr>
      <t>y</t>
    </r>
    <r>
      <rPr>
        <b/>
        <sz val="11"/>
        <color theme="1"/>
        <rFont val="Times New Roman"/>
        <family val="1"/>
      </rPr>
      <t xml:space="preserve"> </t>
    </r>
  </si>
  <si>
    <t xml:space="preserve">Parameters </t>
  </si>
  <si>
    <t xml:space="preserve">Average non functional days of the Improved cook stoves </t>
  </si>
  <si>
    <t xml:space="preserve">Minimum Monitoried Efficiency </t>
  </si>
  <si>
    <t xml:space="preserve">Efficiency considered for ER Calculation </t>
  </si>
  <si>
    <t>Emission Reduction Calculation (without gross adjustment factor)</t>
  </si>
  <si>
    <t>Parameters</t>
  </si>
  <si>
    <t>Symbol</t>
  </si>
  <si>
    <t>Data</t>
  </si>
  <si>
    <t>Unit</t>
  </si>
  <si>
    <t>Source</t>
  </si>
  <si>
    <t>Justification</t>
  </si>
  <si>
    <t>Number of Improved Cook stoves distributed</t>
  </si>
  <si>
    <t>Nos.</t>
  </si>
  <si>
    <t>PDD</t>
  </si>
  <si>
    <t xml:space="preserve">Per capita woody biomass consumption </t>
  </si>
  <si>
    <t xml:space="preserve">kg/ Month </t>
  </si>
  <si>
    <t>Fixed Ex-ante</t>
  </si>
  <si>
    <t xml:space="preserve">Number of family member </t>
  </si>
  <si>
    <t>No./ Household</t>
  </si>
  <si>
    <t>Quantity of woody biomass used in absence of the project activity</t>
  </si>
  <si>
    <r>
      <t>B</t>
    </r>
    <r>
      <rPr>
        <vertAlign val="subscript"/>
        <sz val="11"/>
        <color indexed="8"/>
        <rFont val="Times New Roman"/>
        <family val="1"/>
      </rPr>
      <t>old</t>
    </r>
  </si>
  <si>
    <t>Tonne /Year</t>
  </si>
  <si>
    <t>Efficiency of system being replaced</t>
  </si>
  <si>
    <r>
      <t>η</t>
    </r>
    <r>
      <rPr>
        <vertAlign val="subscript"/>
        <sz val="11"/>
        <color indexed="8"/>
        <rFont val="Times New Roman"/>
        <family val="1"/>
      </rPr>
      <t>old</t>
    </r>
  </si>
  <si>
    <t>%</t>
  </si>
  <si>
    <t>Efficiency of Improved cook stove</t>
  </si>
  <si>
    <r>
      <t>η</t>
    </r>
    <r>
      <rPr>
        <vertAlign val="subscript"/>
        <sz val="11"/>
        <color indexed="8"/>
        <rFont val="Times New Roman"/>
        <family val="1"/>
      </rPr>
      <t>new</t>
    </r>
  </si>
  <si>
    <t>Survey Findings</t>
  </si>
  <si>
    <t xml:space="preserve">Quantity of woody biomass that is saved </t>
  </si>
  <si>
    <r>
      <t>B</t>
    </r>
    <r>
      <rPr>
        <vertAlign val="subscript"/>
        <sz val="11"/>
        <rFont val="Times New Roman"/>
        <family val="1"/>
      </rPr>
      <t>y, savings</t>
    </r>
  </si>
  <si>
    <t>Tonne /Year/ Household</t>
  </si>
  <si>
    <t>Calculated</t>
  </si>
  <si>
    <t xml:space="preserve">Fraction of woody biomass saved by the project activity in year y that can be established as non renewable biomass </t>
  </si>
  <si>
    <r>
      <t>f</t>
    </r>
    <r>
      <rPr>
        <vertAlign val="subscript"/>
        <sz val="11"/>
        <rFont val="Times New Roman"/>
        <family val="1"/>
      </rPr>
      <t>NRB, y</t>
    </r>
  </si>
  <si>
    <t xml:space="preserve">Net calorific value of the non-renewable woody biomass that is substituted </t>
  </si>
  <si>
    <r>
      <t>NCV</t>
    </r>
    <r>
      <rPr>
        <vertAlign val="subscript"/>
        <sz val="11"/>
        <rFont val="Times New Roman"/>
        <family val="1"/>
      </rPr>
      <t>biomass</t>
    </r>
  </si>
  <si>
    <t>TJ/ Tonne</t>
  </si>
  <si>
    <t xml:space="preserve">Emission factor for the substitution of non-renewable woody biomass by similar consumers. </t>
  </si>
  <si>
    <r>
      <t>EF</t>
    </r>
    <r>
      <rPr>
        <vertAlign val="subscript"/>
        <sz val="11"/>
        <color indexed="8"/>
        <rFont val="Times New Roman"/>
        <family val="1"/>
      </rPr>
      <t xml:space="preserve">projected </t>
    </r>
    <r>
      <rPr>
        <vertAlign val="subscript"/>
        <sz val="11"/>
        <rFont val="Times New Roman"/>
        <family val="1"/>
      </rPr>
      <t>fossilfuel</t>
    </r>
  </si>
  <si>
    <r>
      <t>tCO</t>
    </r>
    <r>
      <rPr>
        <vertAlign val="subscript"/>
        <sz val="11"/>
        <color indexed="8"/>
        <rFont val="Times New Roman"/>
        <family val="1"/>
      </rPr>
      <t xml:space="preserve">2 </t>
    </r>
    <r>
      <rPr>
        <sz val="11"/>
        <color indexed="8"/>
        <rFont val="Times New Roman"/>
        <family val="1"/>
      </rPr>
      <t>e</t>
    </r>
    <r>
      <rPr>
        <vertAlign val="subscript"/>
        <sz val="11"/>
        <color indexed="8"/>
        <rFont val="Times New Roman"/>
        <family val="1"/>
      </rPr>
      <t xml:space="preserve"> </t>
    </r>
    <r>
      <rPr>
        <sz val="11"/>
        <color indexed="8"/>
        <rFont val="Times New Roman"/>
        <family val="1"/>
      </rPr>
      <t>/TJ</t>
    </r>
  </si>
  <si>
    <t xml:space="preserve"> Estimation of emission Reduction </t>
  </si>
  <si>
    <r>
      <t>Emission Reduction during the year y per cook stove without gross adjustment factor for B</t>
    </r>
    <r>
      <rPr>
        <vertAlign val="subscript"/>
        <sz val="11"/>
        <color theme="1"/>
        <rFont val="Times New Roman"/>
        <family val="1"/>
      </rPr>
      <t>old</t>
    </r>
    <r>
      <rPr>
        <sz val="11"/>
        <color theme="1"/>
        <rFont val="Times New Roman"/>
        <family val="1"/>
      </rPr>
      <t xml:space="preserve"> to account for leakage</t>
    </r>
  </si>
  <si>
    <r>
      <t>ER</t>
    </r>
    <r>
      <rPr>
        <vertAlign val="subscript"/>
        <sz val="11"/>
        <color indexed="8"/>
        <rFont val="Times New Roman"/>
        <family val="1"/>
      </rPr>
      <t>y</t>
    </r>
    <r>
      <rPr>
        <sz val="11"/>
        <color indexed="8"/>
        <rFont val="Times New Roman"/>
        <family val="1"/>
      </rPr>
      <t>,</t>
    </r>
    <r>
      <rPr>
        <vertAlign val="subscript"/>
        <sz val="11"/>
        <color indexed="8"/>
        <rFont val="Times New Roman"/>
        <family val="1"/>
      </rPr>
      <t>WGA, per cook stove stove</t>
    </r>
  </si>
  <si>
    <r>
      <t>tCO</t>
    </r>
    <r>
      <rPr>
        <vertAlign val="subscript"/>
        <sz val="11"/>
        <color indexed="8"/>
        <rFont val="Times New Roman"/>
        <family val="1"/>
      </rPr>
      <t>2</t>
    </r>
    <r>
      <rPr>
        <sz val="11"/>
        <color indexed="8"/>
        <rFont val="Times New Roman"/>
        <family val="1"/>
      </rPr>
      <t>e /Year /cook stove</t>
    </r>
  </si>
  <si>
    <r>
      <t xml:space="preserve">Following Para 5 of methodology </t>
    </r>
    <r>
      <rPr>
        <i/>
        <sz val="11"/>
        <color indexed="8"/>
        <rFont val="Times New Roman"/>
        <family val="1"/>
      </rPr>
      <t>AMS -II.G., Ver 03</t>
    </r>
  </si>
  <si>
    <t xml:space="preserve">Actual Nos. of improved cook stove in operation </t>
  </si>
  <si>
    <r>
      <t>Emission Reduction for the project activity during the year y without gross adjustment factor for B</t>
    </r>
    <r>
      <rPr>
        <vertAlign val="subscript"/>
        <sz val="11"/>
        <color theme="1"/>
        <rFont val="Times New Roman"/>
        <family val="1"/>
      </rPr>
      <t>old</t>
    </r>
    <r>
      <rPr>
        <sz val="11"/>
        <color theme="1"/>
        <rFont val="Times New Roman"/>
        <family val="1"/>
      </rPr>
      <t xml:space="preserve"> to account for leakage</t>
    </r>
  </si>
  <si>
    <r>
      <t>ER</t>
    </r>
    <r>
      <rPr>
        <vertAlign val="subscript"/>
        <sz val="11"/>
        <color indexed="8"/>
        <rFont val="Times New Roman"/>
        <family val="1"/>
      </rPr>
      <t>y</t>
    </r>
    <r>
      <rPr>
        <sz val="11"/>
        <color indexed="8"/>
        <rFont val="Times New Roman"/>
        <family val="1"/>
      </rPr>
      <t xml:space="preserve">, </t>
    </r>
    <r>
      <rPr>
        <vertAlign val="subscript"/>
        <sz val="11"/>
        <color indexed="8"/>
        <rFont val="Times New Roman"/>
        <family val="1"/>
      </rPr>
      <t xml:space="preserve">WGA </t>
    </r>
  </si>
  <si>
    <r>
      <t>tCO</t>
    </r>
    <r>
      <rPr>
        <vertAlign val="subscript"/>
        <sz val="11"/>
        <color indexed="8"/>
        <rFont val="Times New Roman"/>
        <family val="1"/>
      </rPr>
      <t>2</t>
    </r>
    <r>
      <rPr>
        <sz val="11"/>
        <color indexed="8"/>
        <rFont val="Times New Roman"/>
        <family val="1"/>
      </rPr>
      <t xml:space="preserve">e /Year </t>
    </r>
  </si>
  <si>
    <t>Leakage emission</t>
  </si>
  <si>
    <r>
      <t>Accounting Leakage emission (The leakage emission for ex-ante estimation of emission reduction is thereby calculated as a difference between the emission reduction estimated considering the actual value of B</t>
    </r>
    <r>
      <rPr>
        <vertAlign val="subscript"/>
        <sz val="11"/>
        <rFont val="Times New Roman"/>
        <family val="1"/>
      </rPr>
      <t>old</t>
    </r>
    <r>
      <rPr>
        <sz val="11"/>
        <rFont val="Times New Roman"/>
        <family val="1"/>
      </rPr>
      <t xml:space="preserve"> i.e. 1.469 Tonne fuel wood /cook stove/ year and emission reduction estimated by considering the value of B</t>
    </r>
    <r>
      <rPr>
        <vertAlign val="subscript"/>
        <sz val="11"/>
        <rFont val="Times New Roman"/>
        <family val="1"/>
      </rPr>
      <t>old</t>
    </r>
    <r>
      <rPr>
        <sz val="11"/>
        <rFont val="Times New Roman"/>
        <family val="1"/>
      </rPr>
      <t xml:space="preserve"> estimated by multiplying B</t>
    </r>
    <r>
      <rPr>
        <vertAlign val="subscript"/>
        <sz val="11"/>
        <rFont val="Times New Roman"/>
        <family val="1"/>
      </rPr>
      <t>old</t>
    </r>
    <r>
      <rPr>
        <sz val="11"/>
        <rFont val="Times New Roman"/>
        <family val="1"/>
      </rPr>
      <t xml:space="preserve"> by a net to gross adjustment factor of 0.95)</t>
    </r>
  </si>
  <si>
    <r>
      <t>Adjustment factor of 0.95 for B</t>
    </r>
    <r>
      <rPr>
        <vertAlign val="subscript"/>
        <sz val="11"/>
        <color theme="1"/>
        <rFont val="Times New Roman"/>
        <family val="1"/>
      </rPr>
      <t>old</t>
    </r>
    <r>
      <rPr>
        <sz val="11"/>
        <color theme="1"/>
        <rFont val="Times New Roman"/>
        <family val="1"/>
      </rPr>
      <t xml:space="preserve"> is used to account  for leakage </t>
    </r>
  </si>
  <si>
    <t>Leakage factor for usage of traditional cook stoves</t>
  </si>
  <si>
    <t xml:space="preserve">Leakage emission per cook stove </t>
  </si>
  <si>
    <r>
      <t>LE</t>
    </r>
    <r>
      <rPr>
        <vertAlign val="subscript"/>
        <sz val="11"/>
        <color indexed="8"/>
        <rFont val="Times New Roman"/>
        <family val="1"/>
      </rPr>
      <t>y</t>
    </r>
    <r>
      <rPr>
        <sz val="11"/>
        <color indexed="8"/>
        <rFont val="Times New Roman"/>
        <family val="1"/>
      </rPr>
      <t xml:space="preserve">, </t>
    </r>
    <r>
      <rPr>
        <vertAlign val="subscript"/>
        <sz val="11"/>
        <color indexed="8"/>
        <rFont val="Times New Roman"/>
        <family val="1"/>
      </rPr>
      <t>per cook stove</t>
    </r>
  </si>
  <si>
    <t>Leakage emission for the project activity in the year y</t>
  </si>
  <si>
    <r>
      <t>LE</t>
    </r>
    <r>
      <rPr>
        <vertAlign val="subscript"/>
        <sz val="11"/>
        <color indexed="8"/>
        <rFont val="Times New Roman"/>
        <family val="1"/>
      </rPr>
      <t>y</t>
    </r>
  </si>
  <si>
    <t>Factors used</t>
  </si>
  <si>
    <t>1 Tonne</t>
  </si>
  <si>
    <t>1 GJ</t>
  </si>
  <si>
    <t>MWh</t>
  </si>
  <si>
    <t>1 TJ</t>
  </si>
  <si>
    <t>GJ</t>
  </si>
  <si>
    <r>
      <t>1 MWh</t>
    </r>
    <r>
      <rPr>
        <vertAlign val="subscript"/>
        <sz val="11"/>
        <color indexed="8"/>
        <rFont val="Times New Roman"/>
        <family val="1"/>
      </rPr>
      <t>e</t>
    </r>
  </si>
  <si>
    <r>
      <t>MWh</t>
    </r>
    <r>
      <rPr>
        <vertAlign val="subscript"/>
        <sz val="11"/>
        <color indexed="8"/>
        <rFont val="Times New Roman"/>
        <family val="1"/>
      </rPr>
      <t>th</t>
    </r>
  </si>
  <si>
    <t>Para 8 (b) of "Guideline for Demonstrating Additionality of Micro scale Project Activities", Version 03, EB 63, Annex 23</t>
  </si>
  <si>
    <t>1 Year</t>
  </si>
  <si>
    <t>Months</t>
  </si>
  <si>
    <t>NA</t>
  </si>
  <si>
    <t xml:space="preserve">Emission Reduction for the Entire Monitoring Period </t>
  </si>
  <si>
    <t>Comparison with Estimated ER</t>
  </si>
  <si>
    <t>Murlidhar  Nivrutti Yede</t>
  </si>
  <si>
    <t>GKEMPLPH-II-3436</t>
  </si>
  <si>
    <t>Rambhau  Sahebrao Lad</t>
  </si>
  <si>
    <t>GKEMPLPH-II-780</t>
  </si>
  <si>
    <t>Sundar  Dadarao Kund</t>
  </si>
  <si>
    <t>GKEMPLPH-II-2446</t>
  </si>
  <si>
    <t>Ashok  Laxaman Pawar</t>
  </si>
  <si>
    <t>GKEMPLPH-II-2846</t>
  </si>
  <si>
    <t>Eknath  Asaram Khoje</t>
  </si>
  <si>
    <t>GKEMPLPH-II-609</t>
  </si>
  <si>
    <t>Krantisagar  Pandurang Dhole</t>
  </si>
  <si>
    <t>GKEMPLPH-II-6381</t>
  </si>
  <si>
    <t>Shinde  Jayram Ghansham</t>
  </si>
  <si>
    <t>GKEMPLPH-II-2605</t>
  </si>
  <si>
    <t>Sathiram  Bapurao Dhawale</t>
  </si>
  <si>
    <t>GKEMPLPH-II-60</t>
  </si>
  <si>
    <t>Balu  Bhaiyya Dhikar</t>
  </si>
  <si>
    <t>GKEMPLPH-II-4064</t>
  </si>
  <si>
    <t>Hiraman  Bapurao Khate</t>
  </si>
  <si>
    <t>GKEMPLPH-II-7034</t>
  </si>
  <si>
    <t>Ajaykumar  Madanlal Pahariya</t>
  </si>
  <si>
    <t>GKEMPLPH-II-5428</t>
  </si>
  <si>
    <t>Bhagavat  Arjun Bhosale</t>
  </si>
  <si>
    <t>GKEMPLPH-II-1977</t>
  </si>
  <si>
    <t>Mahadev  Ravsaheb Kharwade</t>
  </si>
  <si>
    <t>GKEMPLPH-II-1417</t>
  </si>
  <si>
    <t>Radhakrushna  Sondaji Satange</t>
  </si>
  <si>
    <t>GKEMPLPH-II-4894</t>
  </si>
  <si>
    <t>Suresh  Motiram Gadhe</t>
  </si>
  <si>
    <t>GKEMPLPH-II-2192</t>
  </si>
  <si>
    <t>Akshay  Sudamrao Raskar</t>
  </si>
  <si>
    <t>GKEMPLPH-II-1464</t>
  </si>
  <si>
    <t>Madhukar  Ramuji Ninghot</t>
  </si>
  <si>
    <t>GKEMPLPH-II-5521</t>
  </si>
  <si>
    <t>Ankush  Devrao Natkar</t>
  </si>
  <si>
    <t>GKEMPLPH-II-952</t>
  </si>
  <si>
    <t>Vilas  Vitthal Deshattiwar</t>
  </si>
  <si>
    <t>GKEMPLPH-II-7532</t>
  </si>
  <si>
    <t>Shahurav  Balavant Bargaje</t>
  </si>
  <si>
    <t>GKEMPLPH-II-2822</t>
  </si>
  <si>
    <t>Raghghu  Hiralal Bethekar</t>
  </si>
  <si>
    <t>GKEMPLPH-II-4066</t>
  </si>
  <si>
    <t>Nirajan  Tulshiram Wankhade</t>
  </si>
  <si>
    <t>GKEMPLPH-II-5610</t>
  </si>
  <si>
    <t>Nilesh  Kisan Yeole</t>
  </si>
  <si>
    <t>GKEMPLPH-II-4201</t>
  </si>
  <si>
    <t>Dinkar  Dadasaheb Aher</t>
  </si>
  <si>
    <t>GKEMPLPH-II-2740</t>
  </si>
  <si>
    <t>Amol  Haribhau Chavhan</t>
  </si>
  <si>
    <t>GKEMPLPH-II-5321</t>
  </si>
  <si>
    <t>Vishnu  Shankarrao Tirmare</t>
  </si>
  <si>
    <t>GKEMPLPH-II-6317</t>
  </si>
  <si>
    <t>Vinod  Ramkrushna Dhawane</t>
  </si>
  <si>
    <t>GKEMPLPH-II-5337</t>
  </si>
  <si>
    <t>Natthu  Sakharam Mandavkar</t>
  </si>
  <si>
    <t>GKEMPLPH-II-7262</t>
  </si>
  <si>
    <t>Baldeo  Vasanta Kalskar</t>
  </si>
  <si>
    <t>GKEMPLPH-II-7343</t>
  </si>
  <si>
    <t>Kisan  Nathu Ade</t>
  </si>
  <si>
    <t>GKEMPLPH-II-455</t>
  </si>
  <si>
    <t>Kailas  Dhondiram Shelake</t>
  </si>
  <si>
    <t>GKEMPLPH-II-946</t>
  </si>
  <si>
    <t>Chetak  Rajkumarsing Hushare</t>
  </si>
  <si>
    <t>GKEMPLPH-II-4888</t>
  </si>
  <si>
    <t>Mayur  Ulhasrao Thakare</t>
  </si>
  <si>
    <t>GKEMPLPH-II-6174</t>
  </si>
  <si>
    <t>Shashank  Anantrao Yawale</t>
  </si>
  <si>
    <t>GKEMPLPH-II-5487</t>
  </si>
  <si>
    <t>Somnath  Baburao Bansode</t>
  </si>
  <si>
    <t>GKEMPLPH-II-474</t>
  </si>
  <si>
    <t>Sukhadev  Tukaram Pawar</t>
  </si>
  <si>
    <t>GKEMPLPH-II-840</t>
  </si>
  <si>
    <t>Gajanan  Prabhakarrao Vekhande</t>
  </si>
  <si>
    <t>GKEMPLPH-II-5660</t>
  </si>
  <si>
    <t>Lalita  Devidas Sarwade</t>
  </si>
  <si>
    <t>GKEMPLPH-II-3092</t>
  </si>
  <si>
    <t>Sangitabai  Ratanbhau Jadhav</t>
  </si>
  <si>
    <t>GKEMPLPH-II-1028</t>
  </si>
  <si>
    <t>Krishna  Nanasaheb Dake</t>
  </si>
  <si>
    <t>GKEMPLPH-II-218</t>
  </si>
  <si>
    <t>Kalma  Soma Dhande</t>
  </si>
  <si>
    <t>GKEMPLPH-II-4674</t>
  </si>
  <si>
    <t>Sajjulal  Chandu Jabhekar</t>
  </si>
  <si>
    <t>GKEMPLPH-II-5035</t>
  </si>
  <si>
    <t>Murlidhar  Sheshrao Mote</t>
  </si>
  <si>
    <t>GKEMPLPH-II-2073</t>
  </si>
  <si>
    <t>Sugandhabai  Tulshiram Pendor</t>
  </si>
  <si>
    <t>GKEMPLPH-II-7455</t>
  </si>
  <si>
    <t>Ramesh  Sahebraoji Zamade</t>
  </si>
  <si>
    <t>GKEMPLPH-II-6771</t>
  </si>
  <si>
    <t>Sampat  Dhondiba Dongare</t>
  </si>
  <si>
    <t>GKEMPLPH-II-2544</t>
  </si>
  <si>
    <t>Vishal  Vasantrao Gulhane</t>
  </si>
  <si>
    <t>GKEMPLPH-II-5394</t>
  </si>
  <si>
    <t>Harsh  Omprakash Laddha</t>
  </si>
  <si>
    <t>GKEMPLPH-II-5569</t>
  </si>
  <si>
    <t>Nakul  Ankushrav Aute</t>
  </si>
  <si>
    <t>GKEMPLPH-II-2040</t>
  </si>
  <si>
    <t>Sulbha  Kalyan Pawar</t>
  </si>
  <si>
    <t>GKEMPLPH-II-1895</t>
  </si>
  <si>
    <t>Kacharu  Gangadhar Jagtap</t>
  </si>
  <si>
    <t>GKEMPLPH-II-2596</t>
  </si>
  <si>
    <t>Babasaheb  Namdev Misal</t>
  </si>
  <si>
    <t>GKEMPLPH-II-3242</t>
  </si>
  <si>
    <t>Anil  Atmaram Engole</t>
  </si>
  <si>
    <t>GKEMPLPH-II-3575</t>
  </si>
  <si>
    <t>Babbu  Pancham Athote</t>
  </si>
  <si>
    <t>GKEMPLPH-II-4076</t>
  </si>
  <si>
    <t>Aruna  Babasaheb More</t>
  </si>
  <si>
    <t>GKEMPLPH-II-3642</t>
  </si>
  <si>
    <t>Vaibhav  Sahebrao Thorat</t>
  </si>
  <si>
    <t>GKEMPLPH-II-4518</t>
  </si>
  <si>
    <t>Sandip  Shivaji Khedkar</t>
  </si>
  <si>
    <t>GKEMPLPH-II-3835</t>
  </si>
  <si>
    <t>Dinkar  Bhivaji Parakhi</t>
  </si>
  <si>
    <t>GKEMPLPH-II-7324</t>
  </si>
  <si>
    <t>Janardhanrao  Pandhari Bhore</t>
  </si>
  <si>
    <t>GKEMPLPH-II-4881</t>
  </si>
  <si>
    <t>Bebi  Shamrav Salam</t>
  </si>
  <si>
    <t>GKEMPLPH-II-7041</t>
  </si>
  <si>
    <t>Shesherao  Ramrao Jadhav</t>
  </si>
  <si>
    <t>GKEMPLPH-II-615</t>
  </si>
  <si>
    <t>Ramsu  Baddhu Mawaskar</t>
  </si>
  <si>
    <t>GKEMPLPH-II-4633</t>
  </si>
  <si>
    <t>Shivlal  Sanu Dhurve</t>
  </si>
  <si>
    <t>GKEMPLPH-II-5061</t>
  </si>
  <si>
    <t>Dilip  Bajirao Sontakke</t>
  </si>
  <si>
    <t>GKEMPLPH-II-6873</t>
  </si>
  <si>
    <t>Mulridhar  Balkrushna Raut</t>
  </si>
  <si>
    <t>GKEMPLPH-II-6641</t>
  </si>
  <si>
    <t>Tumla  Chandu Jambekar</t>
  </si>
  <si>
    <t>GKEMPLPH-II-5034</t>
  </si>
  <si>
    <t>Ramkishan  Nivrutti Sanap</t>
  </si>
  <si>
    <t>GKEMPLPH-II-3659</t>
  </si>
  <si>
    <t>Babulal  Shikari Bethekar</t>
  </si>
  <si>
    <t>GKEMPLPH-II-4110</t>
  </si>
  <si>
    <t>Vinod  Bhaurao Dahule</t>
  </si>
  <si>
    <t>GKEMPLPH-II-7300</t>
  </si>
  <si>
    <t>Nanibai  Vitthal Tagad</t>
  </si>
  <si>
    <t>GKEMPLPH-II-3280</t>
  </si>
  <si>
    <t>Alka  Satish Kakade</t>
  </si>
  <si>
    <t>GKEMPLPH-II-383</t>
  </si>
  <si>
    <t>Mahadev  Vishnu Ghodake</t>
  </si>
  <si>
    <t>GKEMPLPH-II-3749</t>
  </si>
  <si>
    <t>Fahim  Ahamad Naim Ahamad</t>
  </si>
  <si>
    <t>GKEMPLPH-II-6049</t>
  </si>
  <si>
    <t>Sarjerao  Ravsaheb Pawar</t>
  </si>
  <si>
    <t>GKEMPLPH-II-1335</t>
  </si>
  <si>
    <t>Vidyabhushan  Parshuram Patwardhan</t>
  </si>
  <si>
    <t>GKEMPLPH-II-4474</t>
  </si>
  <si>
    <t>Manda  Dattatray Phalke</t>
  </si>
  <si>
    <t>GKEMPLPH-II-769</t>
  </si>
  <si>
    <t>Namdev  Rupaji Sanap</t>
  </si>
  <si>
    <t>GKEMPLPH-II-3121</t>
  </si>
  <si>
    <t>Sukhdev  Dashrath Sondage</t>
  </si>
  <si>
    <t>GKEMPLPH-II-3145</t>
  </si>
  <si>
    <t>Prabhakar Urf Prabhu  Gangadhar Ubale</t>
  </si>
  <si>
    <t>GKEMPLPH-II-354</t>
  </si>
  <si>
    <t>Anita  Anil Kharat</t>
  </si>
  <si>
    <t>GKEMPLPH-II-11</t>
  </si>
  <si>
    <t>Beed</t>
  </si>
  <si>
    <t xml:space="preserve">Nanded </t>
  </si>
  <si>
    <t>GKEMPLPH-II-2337</t>
  </si>
  <si>
    <t>Meena  Vishnu Hatte</t>
  </si>
  <si>
    <t>GKEMPLPH-II-417</t>
  </si>
  <si>
    <t>Ganesh  Mitthu Kakde</t>
  </si>
  <si>
    <t>GKEMPLPH-II-6793</t>
  </si>
  <si>
    <t>Vilas  Ambadas Mule</t>
  </si>
  <si>
    <t>GKEMPLPH-II-277</t>
  </si>
  <si>
    <t>Shankar  Dhondiba Mundhe</t>
  </si>
  <si>
    <t>GKEMPLPH-II-6706</t>
  </si>
  <si>
    <t>Sudhir  Ramesh Dhevale</t>
  </si>
  <si>
    <t>GKEMPLPH-II-3804</t>
  </si>
  <si>
    <t>Mandabai  Ramdas Khole</t>
  </si>
  <si>
    <t>GKEMPLPH-II-3905</t>
  </si>
  <si>
    <t>Bhimrao  Bapurao Khedkar</t>
  </si>
  <si>
    <t>GKEMPLPH-II-2710</t>
  </si>
  <si>
    <t>Chaya  Sambhaji Gangadhar</t>
  </si>
  <si>
    <t>GKEMPLPH-II-626</t>
  </si>
  <si>
    <t>Jagnnath  Namdeo Pare</t>
  </si>
  <si>
    <t>GKEMPLPH-II-3429</t>
  </si>
  <si>
    <t>Ganpati  Patilabuva Ghumare</t>
  </si>
  <si>
    <t>GKEMPLPH-II-7354</t>
  </si>
  <si>
    <t>Vilas  Laxman Thakre</t>
  </si>
  <si>
    <t>GKEMPLPH-II-1612</t>
  </si>
  <si>
    <t>Narayan  Naguji Mahanor</t>
  </si>
  <si>
    <t>GKEMPLPH-II-6629</t>
  </si>
  <si>
    <t>Laxminarayan  Gopilalji Chandak</t>
  </si>
  <si>
    <t>GKEMPLPH-II-2782</t>
  </si>
  <si>
    <t>Ramprasad  Shamrao Rokade</t>
  </si>
  <si>
    <t>GKEMPLPH-II-5914</t>
  </si>
  <si>
    <t>Pundlik  Vinayak Dhande</t>
  </si>
  <si>
    <t>GKEMPLPH-II-1463</t>
  </si>
  <si>
    <t>Nana  Eknath Bahir</t>
  </si>
  <si>
    <t>GKEMPLPH-II-1056</t>
  </si>
  <si>
    <t>Vitthal  Bapurao Tarde</t>
  </si>
  <si>
    <t>GKEMPLPH-II-7111</t>
  </si>
  <si>
    <t>Kavdu  Laxman Mundale</t>
  </si>
  <si>
    <t>GKEMPLPH-II-4773</t>
  </si>
  <si>
    <t>Shalu  Shivdas Wankhade</t>
  </si>
  <si>
    <t>GKEMPLPH-II-66</t>
  </si>
  <si>
    <t>Anand  Shivajirao Navade</t>
  </si>
  <si>
    <t>GKEMPLPH-II-5543</t>
  </si>
  <si>
    <t>Amol  Vitthalsingh Thakur</t>
  </si>
  <si>
    <t>GKEMPLPH-II-3501</t>
  </si>
  <si>
    <t>Ashok  Jalindar Pawal</t>
  </si>
  <si>
    <t>GKEMPLPH-II-1636</t>
  </si>
  <si>
    <t>Narayan  Sopan Shembade</t>
  </si>
  <si>
    <t>GKEMPLPH-II-5413</t>
  </si>
  <si>
    <t>Avdhut  Hoktuji Vaidya</t>
  </si>
  <si>
    <t>GKEMPLPH-II-6088</t>
  </si>
  <si>
    <t>Ganesh  Ukandrav Motghare</t>
  </si>
  <si>
    <t>GKEMPLPH-II-1525</t>
  </si>
  <si>
    <t>Vitthal  Shivlal Dhakne</t>
  </si>
  <si>
    <t>GKEMPLPH-II-7485</t>
  </si>
  <si>
    <t>Chhaya  Dilip Wagdarkar</t>
  </si>
  <si>
    <t>GKEMPLPH-II-4193</t>
  </si>
  <si>
    <t>Channu  Lala Dhande</t>
  </si>
  <si>
    <t>GKEMPLPH-II-1793</t>
  </si>
  <si>
    <t>Jivanrao  Kondopat Kulkarni</t>
  </si>
  <si>
    <t>GKEMPLPH-II-5390</t>
  </si>
  <si>
    <t>Madhusudan  Kisanrao Donatkar</t>
  </si>
  <si>
    <t>GKEMPLPH-II-6938</t>
  </si>
  <si>
    <t>Sudhakar  Ajabrao Bhoyar</t>
  </si>
  <si>
    <t>GKEMPLPH-II-3284</t>
  </si>
  <si>
    <t>Rohini  Hanuman Tagad</t>
  </si>
  <si>
    <t>GKEMPLPH-II-5186</t>
  </si>
  <si>
    <t>Nilesh  Dadarao Pachghare</t>
  </si>
  <si>
    <t>GKEMPLPH-II-4384</t>
  </si>
  <si>
    <t>Vijay  Vijayrao Nawale</t>
  </si>
  <si>
    <t>GKEMPLPH-II-3404</t>
  </si>
  <si>
    <t>Atmaram  Bhiku Navale</t>
  </si>
  <si>
    <t>GKEMPLPH-II-117</t>
  </si>
  <si>
    <t>Sojarbai  Jagannath Diwan</t>
  </si>
  <si>
    <t>GKEMPLPH-II-1099</t>
  </si>
  <si>
    <t>Tulshiram  Shahadev Shingade</t>
  </si>
  <si>
    <t>GKEMPLPH-II-4501</t>
  </si>
  <si>
    <t>Jaya  Shrikrushna Bundile</t>
  </si>
  <si>
    <t>GKEMPLPH-II-2398</t>
  </si>
  <si>
    <t>Ramdas  Suryabhan Shinde</t>
  </si>
  <si>
    <t>GKEMPLPH-II-5022</t>
  </si>
  <si>
    <t>Babu  Malu Uike</t>
  </si>
  <si>
    <t>GKEMPLPH-II-5349</t>
  </si>
  <si>
    <t>Pramila  Shivram Bansod</t>
  </si>
  <si>
    <t>GKEMPLPH-II-7257</t>
  </si>
  <si>
    <t>Sarang  Narendra Thakre</t>
  </si>
  <si>
    <t>GKEMPLPH-II-7319</t>
  </si>
  <si>
    <t>Punjaram  Dashrath Dahule</t>
  </si>
  <si>
    <t>GKEMPLPH-II-1908</t>
  </si>
  <si>
    <t>Rahunath  Barku Palhare</t>
  </si>
  <si>
    <t>GKEMPLPH-II-2067</t>
  </si>
  <si>
    <t>Kalyan  Harichandra Hadule</t>
  </si>
  <si>
    <t>GKEMPLPH-II-1255</t>
  </si>
  <si>
    <t>Bhivsen  Genaji Dabhade</t>
  </si>
  <si>
    <t>GKEMPLPH-II-7120</t>
  </si>
  <si>
    <t>Rekha  Digambar Tadas</t>
  </si>
  <si>
    <t>GKEMPLPH-II-575</t>
  </si>
  <si>
    <t>Bhagwat  Ashruba Bavchakar</t>
  </si>
  <si>
    <t>GKEMPLPH-II-7020</t>
  </si>
  <si>
    <t>Parvata  Bhima Naitam</t>
  </si>
  <si>
    <t>GKEMPLPH-II-208</t>
  </si>
  <si>
    <t>Pravin  Bajarang Dake</t>
  </si>
  <si>
    <t>GKEMPLPH-II-2793</t>
  </si>
  <si>
    <t>Subhash  Sakharam Aute</t>
  </si>
  <si>
    <t>GKEMPLPH-II-5026</t>
  </si>
  <si>
    <t>Ramkisan  Rajaram Kasdekar</t>
  </si>
  <si>
    <t>GKEMPLPH-II-6475</t>
  </si>
  <si>
    <t>Harshad  Bapurao Maldhure</t>
  </si>
  <si>
    <t>GKEMPLPH-II-1763</t>
  </si>
  <si>
    <t>Moien  Daud Shaikh</t>
  </si>
  <si>
    <t>GKEMPLPH-II-3785</t>
  </si>
  <si>
    <t>Bhagwan  Bhimrao Marade</t>
  </si>
  <si>
    <t>GKEMPLPH-II-3615</t>
  </si>
  <si>
    <t>Santosh  Asaram Jedhe</t>
  </si>
  <si>
    <t>GKEMPLPH-II-1518</t>
  </si>
  <si>
    <t>Chandrakal  Radhakisan Badade</t>
  </si>
  <si>
    <t>GKEMPLPH-II-6935</t>
  </si>
  <si>
    <t>Zibal  Raghunathaji Raut</t>
  </si>
  <si>
    <t>GKEMPLPH-II-3533</t>
  </si>
  <si>
    <t>Balu  Ramu Dhakane</t>
  </si>
  <si>
    <t>GKEMPLPH-II-2971</t>
  </si>
  <si>
    <t>Ganpati  Kondia Lad</t>
  </si>
  <si>
    <t>GKEMPLPH-II-795</t>
  </si>
  <si>
    <t>Pandurang  Sudamrao Lad</t>
  </si>
  <si>
    <t>GKEMPLPH-II-52</t>
  </si>
  <si>
    <t>Trimbak  Laxman Khawate</t>
  </si>
  <si>
    <t>GKEMPLPH-II-4161</t>
  </si>
  <si>
    <t>Vipin  Santosh Malviya</t>
  </si>
  <si>
    <t>GKEMPLPH-II-598</t>
  </si>
  <si>
    <t>Atmaram  Sadashiv Bhitade</t>
  </si>
  <si>
    <t>GKEMPLPH-II-4324</t>
  </si>
  <si>
    <t>Budhdu  Chironji Bachale</t>
  </si>
  <si>
    <t>GKEMPLPH-II-2933</t>
  </si>
  <si>
    <t>Santosh  Rohidas Kamble</t>
  </si>
  <si>
    <t>GKEMPLPH-II-2547</t>
  </si>
  <si>
    <t>Sandhya  Aasaram Marathe</t>
  </si>
  <si>
    <t>GKEMPLPH-II-5876</t>
  </si>
  <si>
    <t>Vinayak  Bhimraoji Shirbhate</t>
  </si>
  <si>
    <t>GKEMPLPH-II-4836</t>
  </si>
  <si>
    <t>Ramdas  Sakharam Dongare</t>
  </si>
  <si>
    <t>GKEMPLPH-II-5000</t>
  </si>
  <si>
    <t>Shaikh Iqbal  Sheikh Ismail</t>
  </si>
  <si>
    <t>GKEMPLPH-II-7297</t>
  </si>
  <si>
    <t>Dumdeo  Maroti Belekar</t>
  </si>
  <si>
    <t>GKEMPLPH-II-5625</t>
  </si>
  <si>
    <t>Suresh  Narayan Bahe</t>
  </si>
  <si>
    <t>GKEMPLPH-II-1368</t>
  </si>
  <si>
    <t>Pratik  Sunil Gawande</t>
  </si>
  <si>
    <t>GKEMPLPH-II-1325</t>
  </si>
  <si>
    <t>Lahu  Namdev Gayakwad</t>
  </si>
  <si>
    <t>GKEMPLPH-II-6446</t>
  </si>
  <si>
    <t>Sangita  Jaywant Wadate</t>
  </si>
  <si>
    <t>GKEMPLPH-II-809</t>
  </si>
  <si>
    <t>Datta  Vitthalrao Phalke</t>
  </si>
  <si>
    <t>GKEMPLPH-II-3122</t>
  </si>
  <si>
    <t>Vitthal  Babasaheb Khatake</t>
  </si>
  <si>
    <t>GKEMPLPH-II-6716</t>
  </si>
  <si>
    <t>Subhasrao  Maroti Tekam</t>
  </si>
  <si>
    <t>GKEMPLPH-II-3843</t>
  </si>
  <si>
    <t>Suresh  Pandurang Bahir</t>
  </si>
  <si>
    <t>GKEMPLPH-II-6853</t>
  </si>
  <si>
    <t>Anil  Madhavrao Raut</t>
  </si>
  <si>
    <t>GKEMPLPH-II-4450</t>
  </si>
  <si>
    <t>Bharti  Ramdas Bobade</t>
  </si>
  <si>
    <t>GKEMPLPH-II-5656</t>
  </si>
  <si>
    <t>Karuna  Ajay Chopade</t>
  </si>
  <si>
    <t>GKEMPLPH-II-5089</t>
  </si>
  <si>
    <t>Suresh  Pundlikrao Dhokane</t>
  </si>
  <si>
    <t>GKEMPLPH-II-5219</t>
  </si>
  <si>
    <t>Babarao  Manikrao Band</t>
  </si>
  <si>
    <t>GKEMPLPH-II-1700</t>
  </si>
  <si>
    <t>Ramabhau  Pandurang Shinde</t>
  </si>
  <si>
    <t>GKEMPLPH-II-4760</t>
  </si>
  <si>
    <t>Shaikh Habib  Shaikh Majid Shaikh</t>
  </si>
  <si>
    <t>GKEMPLPH-II-1433</t>
  </si>
  <si>
    <t>Santosh  Vitthal Pawar</t>
  </si>
  <si>
    <t>GKEMPLPH-II-187</t>
  </si>
  <si>
    <t>Vishnu  Hanuman Dake</t>
  </si>
  <si>
    <t>GKEMPLPH-II-1387</t>
  </si>
  <si>
    <t>Nitin  Asaram Kachule</t>
  </si>
  <si>
    <t>GKEMPLPH-II-5305</t>
  </si>
  <si>
    <t>Purushottam  Shivacharan Holakar</t>
  </si>
  <si>
    <t>GKEMPLPH-II-328</t>
  </si>
  <si>
    <t>Mandabai  Gangaram Shinde</t>
  </si>
  <si>
    <t>GKEMPLPH-II-237</t>
  </si>
  <si>
    <t>Kaushaiyadai  Subhash Humbe</t>
  </si>
  <si>
    <t>GKEMPLPH-II-1657</t>
  </si>
  <si>
    <t>Narayan  Pandurang Shembde</t>
  </si>
  <si>
    <t>GKEMPLPH-II-4192</t>
  </si>
  <si>
    <t>Chitram  Bhaiyya Jamunkar</t>
  </si>
  <si>
    <t>GKEMPLPH-II-1271</t>
  </si>
  <si>
    <t>Mohan  Bhagwan Kolekar</t>
  </si>
  <si>
    <t>GKEMPLPH-II-5125</t>
  </si>
  <si>
    <t>Janardhan  Hanumanrao Dongre</t>
  </si>
  <si>
    <t>GKEMPLPH-II-1467</t>
  </si>
  <si>
    <t>Babasaheb  Subhaji Pawar</t>
  </si>
  <si>
    <t>GKEMPLPH-II-1912</t>
  </si>
  <si>
    <t>Govind  Marutirao Kakde</t>
  </si>
  <si>
    <t>GKEMPLPH-II-3473</t>
  </si>
  <si>
    <t>Shrimant  Nanarao Sanap</t>
  </si>
  <si>
    <t>GKEMPLPH-II-5134</t>
  </si>
  <si>
    <t>Siddhart  Marotrao Dolas</t>
  </si>
  <si>
    <t>GKEMPLPH-II-4896</t>
  </si>
  <si>
    <t>Mohan  Marotirao Gawai</t>
  </si>
  <si>
    <t>GKEMPLPH-II-1581</t>
  </si>
  <si>
    <t>Asaram  Dattu Gaikwad</t>
  </si>
  <si>
    <t>GKEMPLPH-II-2265</t>
  </si>
  <si>
    <t>Shivaji  Bhagwan Humbe</t>
  </si>
  <si>
    <t>GKEMPLPH-II-6085</t>
  </si>
  <si>
    <t>Dilip  Bhimrao Fate</t>
  </si>
  <si>
    <t>GKEMPLPH-II-3178</t>
  </si>
  <si>
    <t>Mandabai  Ganpat Puri</t>
  </si>
  <si>
    <t>GKEMPLPH-II-116</t>
  </si>
  <si>
    <t>Motiram  Sakharam Kute</t>
  </si>
  <si>
    <t>GKEMPLPH-II-6882</t>
  </si>
  <si>
    <t>Mahendra  Bharat Ladhe</t>
  </si>
  <si>
    <t>GKEMPLPH-II-4065</t>
  </si>
  <si>
    <t>Bulay  Chotelal Sawalkar</t>
  </si>
  <si>
    <t>GKEMPLPH-II-4332</t>
  </si>
  <si>
    <t>Munsi  Tane Akhande</t>
  </si>
  <si>
    <t>GKEMPLPH-II-704</t>
  </si>
  <si>
    <t>Barkade  Someshowar Dadarao</t>
  </si>
  <si>
    <t>GKEMPLPH-II-5304</t>
  </si>
  <si>
    <t>Ramchandra  Sonbaji Neware</t>
  </si>
  <si>
    <t>GKEMPLPH-II-1957</t>
  </si>
  <si>
    <t>Shrirang  Keruba Kale</t>
  </si>
  <si>
    <t>GKEMPLPH-II-6228</t>
  </si>
  <si>
    <t>Manoj  Nanaji Manatkar</t>
  </si>
  <si>
    <t>GKEMPLPH-II-6900</t>
  </si>
  <si>
    <t>Vimalbai  Gulabsih Thakur</t>
  </si>
  <si>
    <t>GKEMPLPH-II-3643</t>
  </si>
  <si>
    <t>Ashok  Sopan Parjane</t>
  </si>
  <si>
    <t>GKEMPLPH-II-2211</t>
  </si>
  <si>
    <t>Chandrakant  Nagorao Gholap</t>
  </si>
  <si>
    <t>GKEMPLPH-II-4106</t>
  </si>
  <si>
    <t>Lalaji  Mangal Tota</t>
  </si>
  <si>
    <t>GKEMPLPH-II-3340</t>
  </si>
  <si>
    <t>Dilip  Ashraji Sanap</t>
  </si>
  <si>
    <t>GKEMPLPH-II-2376</t>
  </si>
  <si>
    <t>Basir  Kasam Shaikh</t>
  </si>
  <si>
    <t>GKEMPLPH-II-6658</t>
  </si>
  <si>
    <t>Praful  Ramharipant Gomkale</t>
  </si>
  <si>
    <t>GKEMPLPH-II-1750</t>
  </si>
  <si>
    <t>Machindra  Ashraji Thosar</t>
  </si>
  <si>
    <t>GKEMPLPH-II-2514</t>
  </si>
  <si>
    <t>Amruta  Ankush Thorbole</t>
  </si>
  <si>
    <t>GKEMPLPH-II-5229</t>
  </si>
  <si>
    <t>Vikas  Vijay Chopde</t>
  </si>
  <si>
    <t>GKEMPLPH-II-826</t>
  </si>
  <si>
    <t>Digambar  Prabhakarrao Joshi</t>
  </si>
  <si>
    <t>GKEMPLPH-II-4893</t>
  </si>
  <si>
    <t>Shashikala  Shrikrushna Kurhade</t>
  </si>
  <si>
    <t>GKEMPLPH-II-4038</t>
  </si>
  <si>
    <t>Gomaji  Bhura Bhusum</t>
  </si>
  <si>
    <t>GKEMPLPH-II-6256</t>
  </si>
  <si>
    <t>Dinesh  Himmatrao Dhavas</t>
  </si>
  <si>
    <t>GKEMPLPH-II-3622</t>
  </si>
  <si>
    <t>Ashok  Pandharinath Mane</t>
  </si>
  <si>
    <t>GKEMPLPH-II-4999</t>
  </si>
  <si>
    <t>Rajesh  Mayaram Shitole</t>
  </si>
  <si>
    <t>GKEMPLPH-II-4216</t>
  </si>
  <si>
    <t>Sabulal  Bhaiya Bethekar</t>
  </si>
  <si>
    <t>GKEMPLPH-II-5705</t>
  </si>
  <si>
    <t>Suraj  Ratan Pande</t>
  </si>
  <si>
    <t>GKEMPLPH-II-3482</t>
  </si>
  <si>
    <t>Bhau  Ashru Jedhe</t>
  </si>
  <si>
    <t>GKEMPLPH-II-3684</t>
  </si>
  <si>
    <t>Vishnu  Baban Ravtale</t>
  </si>
  <si>
    <t>GKEMPLPH-II-1213</t>
  </si>
  <si>
    <t>Babasaheb  Masu Hinge</t>
  </si>
  <si>
    <t>GKEMPLPH-II-5402</t>
  </si>
  <si>
    <t>Pavan  Narayanrao Gaoner</t>
  </si>
  <si>
    <t>GKEMPLPH-II-3914</t>
  </si>
  <si>
    <t>Sopan  Niwrutti Kedar</t>
  </si>
  <si>
    <t>GKEMPLPH-II-6750</t>
  </si>
  <si>
    <t>Krushna  Harbaji Dhoke</t>
  </si>
  <si>
    <t>GKEMPLPH-II-3514</t>
  </si>
  <si>
    <t>Sanjay  Babasaheb Dudhal</t>
  </si>
  <si>
    <t>GKEMPLPH-II-1407</t>
  </si>
  <si>
    <t>Vishwambar  Sonaji Nawale</t>
  </si>
  <si>
    <t>GKEMPLPH-II-4751</t>
  </si>
  <si>
    <t>Annapurna  Ganpat Telgote</t>
  </si>
  <si>
    <t>GKEMPLPH-II-496</t>
  </si>
  <si>
    <t>Vasant  Keruji Waghamare</t>
  </si>
  <si>
    <t>GKEMPLPH-II-2556</t>
  </si>
  <si>
    <t>Asha  Alauddin Shaikh</t>
  </si>
  <si>
    <t>GKEMPLPH-II-145</t>
  </si>
  <si>
    <t>Hanuman  Bapurao Garud</t>
  </si>
  <si>
    <t>GKEMPLPH-II-4049</t>
  </si>
  <si>
    <t>Nanda  Hanuman Athava</t>
  </si>
  <si>
    <t>GKEMPLPH-II-4599</t>
  </si>
  <si>
    <t>Pratibha  Laxmanrao Pawde</t>
  </si>
  <si>
    <t>GKEMPLPH-II-992</t>
  </si>
  <si>
    <t>Jagannath  Sudhakar Kochat</t>
  </si>
  <si>
    <t>GKEMPLPH-II-6092</t>
  </si>
  <si>
    <t>Hemant  Narayanrao Bhakre</t>
  </si>
  <si>
    <t>GKEMPLPH-II-4022</t>
  </si>
  <si>
    <t>Bhura  Purkha Sawalkar</t>
  </si>
  <si>
    <t>GKEMPLPH-II-425</t>
  </si>
  <si>
    <t>Lahu  Bhagwan Lonkar</t>
  </si>
  <si>
    <t>GKEMPLPH-II-2696</t>
  </si>
  <si>
    <t>Bhagwat  Mugaji Palve</t>
  </si>
  <si>
    <t>GKEMPLPH-II-5460</t>
  </si>
  <si>
    <t>Rahul  Bapurao Ogale</t>
  </si>
  <si>
    <t>GKEMPLPH-II-4176</t>
  </si>
  <si>
    <t>Zunay  Kalu Jamunkar</t>
  </si>
  <si>
    <t>GKEMPLPH-II-7431</t>
  </si>
  <si>
    <t>Pushpa  Ramlu Bolewar</t>
  </si>
  <si>
    <t>GKEMPLPH-II-5690</t>
  </si>
  <si>
    <t>Abdul Rahim  Abdul Aziz</t>
  </si>
  <si>
    <t>GKEMPLPH-II-1041</t>
  </si>
  <si>
    <t>Vikas  Kashinath Pawar</t>
  </si>
  <si>
    <t>GKEMPLPH-II-6777</t>
  </si>
  <si>
    <t>Nitin  Pralhadrao Bhad</t>
  </si>
  <si>
    <t>GKEMPLPH-II-4173</t>
  </si>
  <si>
    <t>Channu  Dadu Jamunkar</t>
  </si>
  <si>
    <t>GKEMPLPH-II-3930</t>
  </si>
  <si>
    <t>Aruna  Avinash Kalamkar</t>
  </si>
  <si>
    <t>GKEMPLPH-II-3096</t>
  </si>
  <si>
    <t>Suresh  Narayan Ugalmugae</t>
  </si>
  <si>
    <t>GKEMPLPH-II-6916</t>
  </si>
  <si>
    <t>Chandrakant  Ramdasji Hemke</t>
  </si>
  <si>
    <t>GKEMPLPH-II-4098</t>
  </si>
  <si>
    <t>Suresh  Sukhlal Mawaskar</t>
  </si>
  <si>
    <t>GKEMPLPH-II-3359</t>
  </si>
  <si>
    <t>Shriram  Vishwanath Nemane</t>
  </si>
  <si>
    <t>GKEMPLPH-II-2501</t>
  </si>
  <si>
    <t>Lahu  Trimbak Kasakar</t>
  </si>
  <si>
    <t>GKEMPLPH-II-2566</t>
  </si>
  <si>
    <t>Vitthal  Keru Kardile</t>
  </si>
  <si>
    <t>GKEMPLPH-II-972</t>
  </si>
  <si>
    <t>Padma  Vijay Kathwate</t>
  </si>
  <si>
    <t>GKEMPLPH-II-6129</t>
  </si>
  <si>
    <t>Shobha  Dhanraj Sonone</t>
  </si>
  <si>
    <t>GKEMPLPH-II-3509</t>
  </si>
  <si>
    <t>Baban  Bapurao Bhokare</t>
  </si>
  <si>
    <t>GKEMPLPH-II-6544</t>
  </si>
  <si>
    <t>Durga  Bhagwantrao Gadling</t>
  </si>
  <si>
    <t>GKEMPLPH-II-4790</t>
  </si>
  <si>
    <t>Rajendra  Baliram Dhuve</t>
  </si>
  <si>
    <t>GKEMPLPH-II-1858</t>
  </si>
  <si>
    <t>Satish  Ganpat Solunke</t>
  </si>
  <si>
    <t>GKEMPLPH-II-5669</t>
  </si>
  <si>
    <t>Rajendra  Namdev Pendharkar</t>
  </si>
  <si>
    <t>GKEMPLPH-II-993</t>
  </si>
  <si>
    <t>Chandrakant  Vasudevrao Pandav</t>
  </si>
  <si>
    <t>GKEMPLPH-II-6528</t>
  </si>
  <si>
    <t>Manoj  Namdevrao Wasankar</t>
  </si>
  <si>
    <t>GKEMPLPH-II-4585</t>
  </si>
  <si>
    <t>Sarla  Bhimrao Thakare</t>
  </si>
  <si>
    <t>GKEMPLPH-II-347</t>
  </si>
  <si>
    <t>Omprakash  Ramchandra Randad</t>
  </si>
  <si>
    <t>GKEMPLPH-II-5222</t>
  </si>
  <si>
    <t>Kailas  Nagorao Dhanorkar</t>
  </si>
  <si>
    <t>GKEMPLPH-II-4178</t>
  </si>
  <si>
    <t>Sonay  Ramsu Bethekar</t>
  </si>
  <si>
    <t>GKEMPLPH-II-1826</t>
  </si>
  <si>
    <t>Kalyan  Bhanudas Sherkar</t>
  </si>
  <si>
    <t>GKEMPLPH-II-1011</t>
  </si>
  <si>
    <t>Bhujangrav  Janardhan Vairal</t>
  </si>
  <si>
    <t>GKEMPLPH-II-1143</t>
  </si>
  <si>
    <t>Ankush  Ramkisan Mane</t>
  </si>
  <si>
    <t>GKEMPLPH-II-858</t>
  </si>
  <si>
    <t>Ratnamala  Kalyanrao Pankhade</t>
  </si>
  <si>
    <t>GKEMPLPH-II-3669</t>
  </si>
  <si>
    <t>Nivrutti  Ghamaji Jadhav</t>
  </si>
  <si>
    <t>GKEMPLPH-II-1253</t>
  </si>
  <si>
    <t>Jabaji  Pandurang Choramale</t>
  </si>
  <si>
    <t>GKEMPLPH-II-5351</t>
  </si>
  <si>
    <t>Parwati  Namdeo Ingale</t>
  </si>
  <si>
    <t>GKEMPLPH-II-1782</t>
  </si>
  <si>
    <t>Mahadev  Baburav More</t>
  </si>
  <si>
    <t>GKEMPLPH-II-1065</t>
  </si>
  <si>
    <t>Vaman  Tulashiram Sharnagat</t>
  </si>
  <si>
    <t>GKEMPLPH-II-5686</t>
  </si>
  <si>
    <t>Abhilesh  Ramesh Dhawade</t>
  </si>
  <si>
    <t>GKEMPLPH-II-1551</t>
  </si>
  <si>
    <t>Dinkar  Pandurang Udhe</t>
  </si>
  <si>
    <t>GKEMPLPH-II-4527</t>
  </si>
  <si>
    <t>Vilas  Dhyandeorao Hire</t>
  </si>
  <si>
    <t>GKEMPLPH-II-4731</t>
  </si>
  <si>
    <t>Sayabu  Bisram Athave</t>
  </si>
  <si>
    <t>GKEMPLPH-II-1062</t>
  </si>
  <si>
    <t>Rameshwar  Santram Mane</t>
  </si>
  <si>
    <t>GKEMPLPH-II-5592</t>
  </si>
  <si>
    <t>Surendra  Ganpatrao Rokade</t>
  </si>
  <si>
    <t>GKEMPLPH-II-3534</t>
  </si>
  <si>
    <t>Bhagwat  Ramu Dhakane</t>
  </si>
  <si>
    <t>GKEMPLPH-II-2586</t>
  </si>
  <si>
    <t>Dadarao  Vishnu Bobade</t>
  </si>
  <si>
    <t>GKEMPLPH-II-876</t>
  </si>
  <si>
    <t>Dnyaneshwar  Bhagwan Takale</t>
  </si>
  <si>
    <t>GKEMPLPH-II-6836</t>
  </si>
  <si>
    <t>Rakesh  Dalpat Suchak</t>
  </si>
  <si>
    <t>GKEMPLPH-II-6688</t>
  </si>
  <si>
    <t>Ramrao  Nanaji Tekade</t>
  </si>
  <si>
    <t>GKEMPLPH-II-4077</t>
  </si>
  <si>
    <t>Manohar  Lalman Tote</t>
  </si>
  <si>
    <t>GKEMPLPH-II-7369</t>
  </si>
  <si>
    <t>Santosh  Devidas Kudmethe</t>
  </si>
  <si>
    <t>GKEMPLPH-II-4035</t>
  </si>
  <si>
    <t>Sukhram  Hiralal Bethekar</t>
  </si>
  <si>
    <t>GKEMPLPH-II-198</t>
  </si>
  <si>
    <t>Keshrbai  Shesherav Pankhade</t>
  </si>
  <si>
    <t>GKEMPLPH-II-6905</t>
  </si>
  <si>
    <t>Rizvana Firdose  Gous Khan</t>
  </si>
  <si>
    <t>GKEMPLPH-II-5538</t>
  </si>
  <si>
    <t>Rajkumar  Tulshiram Khirade</t>
  </si>
  <si>
    <t>GKEMPLPH-II-4607</t>
  </si>
  <si>
    <t>Minabai  Nandlal Bardhe</t>
  </si>
  <si>
    <t>GKEMPLPH-II-6564</t>
  </si>
  <si>
    <t>Devidas  Manikrao Deshamukh</t>
  </si>
  <si>
    <t>GKEMPLPH-II-2348</t>
  </si>
  <si>
    <t>Shahnajbi  Sattar Shaikh</t>
  </si>
  <si>
    <t>GKEMPLPH-II-5064</t>
  </si>
  <si>
    <t>Birsa  Chotu Salame</t>
  </si>
  <si>
    <t>GKEMPLPH-II-85</t>
  </si>
  <si>
    <t>Chatrabhuj  Balaram Kadam</t>
  </si>
  <si>
    <t>GKEMPLPH-II-1635</t>
  </si>
  <si>
    <t>Uddhav  Bajirav Shembde</t>
  </si>
  <si>
    <t>GKEMPLPH-II-7295</t>
  </si>
  <si>
    <t>Pandurang  Vadgu Bhusari</t>
  </si>
  <si>
    <t>GKEMPLPH-II-4613</t>
  </si>
  <si>
    <t>Bhanya  Bhagu Sawalkar</t>
  </si>
  <si>
    <t>GKEMPLPH-II-168</t>
  </si>
  <si>
    <t>Babu  Haribhau Pradhan</t>
  </si>
  <si>
    <t>GKEMPLPH-II-6244</t>
  </si>
  <si>
    <t>Siddharth  Vishwanath Deware</t>
  </si>
  <si>
    <t>GKEMPLPH-II-3537</t>
  </si>
  <si>
    <t>Dhakane  Babasaheb Dattu</t>
  </si>
  <si>
    <t>GKEMPLPH-II-1864</t>
  </si>
  <si>
    <t>Kashinath  Shamrao Admore</t>
  </si>
  <si>
    <t>GKEMPLPH-II-7371</t>
  </si>
  <si>
    <t>Shamsuddin  Mihrab Khan</t>
  </si>
  <si>
    <t>GKEMPLPH-II-7393</t>
  </si>
  <si>
    <t>Dattuji  Istari Pandalwar</t>
  </si>
  <si>
    <t>GKEMPLPH-II-2254</t>
  </si>
  <si>
    <t>Khalil  Dagadumiya Shaikh</t>
  </si>
  <si>
    <t>GKEMPLPH-II-1569</t>
  </si>
  <si>
    <t>Dhakane  Ganesh Chhaburao</t>
  </si>
  <si>
    <t>GKEMPLPH-II-2611</t>
  </si>
  <si>
    <t>Chabubai  Rangnath Sonwane</t>
  </si>
  <si>
    <t>GKEMPLPH-II-402</t>
  </si>
  <si>
    <t>Bhimrao  Nivrutti Prabhale</t>
  </si>
  <si>
    <t>GKEMPLPH-II-1258</t>
  </si>
  <si>
    <t>Lahu  Narayan Vharkate</t>
  </si>
  <si>
    <t>GKEMPLPH-II-434</t>
  </si>
  <si>
    <t>Kashibai  Tukaram Choaudhri</t>
  </si>
  <si>
    <t>GKEMPLPH-II-6110</t>
  </si>
  <si>
    <t>Mahedndra  Haribhau Dhole</t>
  </si>
  <si>
    <t>GKEMPLPH-II-5999</t>
  </si>
  <si>
    <t>Pramod  Naraynrao Bansod</t>
  </si>
  <si>
    <t>GKEMPLPH-II-690</t>
  </si>
  <si>
    <t>Dinkar  Kadaji Arhad</t>
  </si>
  <si>
    <t>GKEMPLPH-II-2669</t>
  </si>
  <si>
    <t>Lobhaji  Marotirao Kokat</t>
  </si>
  <si>
    <t>GKEMPLPH-II-7472</t>
  </si>
  <si>
    <t>Mamatha  Rajesh Paslawar</t>
  </si>
  <si>
    <t>GKEMPLPH-II-5619</t>
  </si>
  <si>
    <t>Shubham  Dnyaneshwar Gote</t>
  </si>
  <si>
    <t>GKEMPLPH-II-3810</t>
  </si>
  <si>
    <t>Mohan  Bapurao Sapre</t>
  </si>
  <si>
    <t>GKEMPLPH-II-6450</t>
  </si>
  <si>
    <t>Shankar  Shamrao Fatkale</t>
  </si>
  <si>
    <t>GKEMPLPH-II-4890</t>
  </si>
  <si>
    <t>Santosh  Janrao Deshmukh</t>
  </si>
  <si>
    <t>GKEMPLPH-II-5746</t>
  </si>
  <si>
    <t>Dilip  Devrao Wankhade</t>
  </si>
  <si>
    <t>GKEMPLPH-II-4947</t>
  </si>
  <si>
    <t>Rajani  Rajesh Dhande</t>
  </si>
  <si>
    <t>GKEMPLPH-II-1644</t>
  </si>
  <si>
    <t>Dnyanoba  Bhimarav Nagargoje</t>
  </si>
  <si>
    <t>GKEMPLPH-II-2457</t>
  </si>
  <si>
    <t>Papalal  Ramlal Toshniwal</t>
  </si>
  <si>
    <t>GKEMPLPH-II-3798</t>
  </si>
  <si>
    <t>Simitabai  Eknath Tambe</t>
  </si>
  <si>
    <t>GKEMPLPH-II-7159</t>
  </si>
  <si>
    <t>Anandrao  Ragho Kinhekar</t>
  </si>
  <si>
    <t>GKEMPLPH-II-6620</t>
  </si>
  <si>
    <t>Dadarao  Sheshrao Bhumbar</t>
  </si>
  <si>
    <t>GKEMPLPH-II-3470</t>
  </si>
  <si>
    <t>Ajinath  Bhivaji Sonawne</t>
  </si>
  <si>
    <t>GKEMPLPH-II-4287</t>
  </si>
  <si>
    <t>Gangaram  Zapla Bethekar</t>
  </si>
  <si>
    <t>GKEMPLPH-II-3706</t>
  </si>
  <si>
    <t>Latif  Madu Shaikh</t>
  </si>
  <si>
    <t>GKEMPLPH-II-6940</t>
  </si>
  <si>
    <t>Eknath  Natthuji Kale</t>
  </si>
  <si>
    <t>GKEMPLPH-II-2823</t>
  </si>
  <si>
    <t>Tulsabai  Shivaji Dhakne</t>
  </si>
  <si>
    <t>GKEMPLPH-II-1217</t>
  </si>
  <si>
    <t>Abhishek  Ashok Wagh</t>
  </si>
  <si>
    <t>GKEMPLPH-II-4263</t>
  </si>
  <si>
    <t>Rajnu  Patom Darsimbhe</t>
  </si>
  <si>
    <t>GKEMPLPH-II-5683</t>
  </si>
  <si>
    <t>Varsha  Mohanrao Dukare</t>
  </si>
  <si>
    <t>GKEMPLPH-II-2949</t>
  </si>
  <si>
    <t>Suresh  Namdeo Bangar</t>
  </si>
  <si>
    <t>GKEMPLPH-II-4966</t>
  </si>
  <si>
    <t>Rekha  Sureshrao Tapare</t>
  </si>
  <si>
    <t>GKEMPLPH-II-3978</t>
  </si>
  <si>
    <t>Bhimrao  Gangaram Navale</t>
  </si>
  <si>
    <t>GKEMPLPH-II-6775</t>
  </si>
  <si>
    <t>Dayaram Ramsa Kumare  Ramsa Kumare</t>
  </si>
  <si>
    <t>GKEMPLPH-II-3963</t>
  </si>
  <si>
    <t>Dilip  Rangrao Mohod</t>
  </si>
  <si>
    <t>GKEMPLPH-II-5348</t>
  </si>
  <si>
    <t>Onkar  Maroti Lahupanchang</t>
  </si>
  <si>
    <t>GKEMPLPH-II-3056</t>
  </si>
  <si>
    <t>Pradip  Vasantrao Deshmukh</t>
  </si>
  <si>
    <t>GKEMPLPH-II-5687</t>
  </si>
  <si>
    <t>Rahul  Haridasji Shambharkar</t>
  </si>
  <si>
    <t>GKEMPLPH-II-2421</t>
  </si>
  <si>
    <t>Aayasha  Rafik Shaikh</t>
  </si>
  <si>
    <t>GKEMPLPH-II-4462</t>
  </si>
  <si>
    <t>Subhash  Narayanrao Jamodkar</t>
  </si>
  <si>
    <t>GKEMPLPH-II-3198</t>
  </si>
  <si>
    <t>Lakshman  Suryabhan Kumbhar</t>
  </si>
  <si>
    <t>GKEMPLPH-II-1122</t>
  </si>
  <si>
    <t>Mahadeo  Ashruba Deshamukh</t>
  </si>
  <si>
    <t>GKEMPLPH-II-3789</t>
  </si>
  <si>
    <t>Rukhmini  Rohidas Misal</t>
  </si>
  <si>
    <t>GKEMPLPH-II-2077</t>
  </si>
  <si>
    <t>Parmeshwar  Shivram Bhuse</t>
  </si>
  <si>
    <t>GKEMPLPH-II-2615</t>
  </si>
  <si>
    <t>Manohar  Ashruba Gandhale</t>
  </si>
  <si>
    <t>GKEMPLPH-II-4495</t>
  </si>
  <si>
    <t>Suraj  Panjabrao Raut</t>
  </si>
  <si>
    <t>GKEMPLPH-II-607</t>
  </si>
  <si>
    <t>Bharat  Shrimant Yevale</t>
  </si>
  <si>
    <t>GKEMPLPH-II-3722</t>
  </si>
  <si>
    <t>Dilip  Rambhau Ingale</t>
  </si>
  <si>
    <t>GKEMPLPH-II-4272</t>
  </si>
  <si>
    <t>Raju  Dadu Savalkar</t>
  </si>
  <si>
    <t>GKEMPLPH-II-5822</t>
  </si>
  <si>
    <t>Vimal  Sheshrao Junghare</t>
  </si>
  <si>
    <t>GKEMPLPH-II-1575</t>
  </si>
  <si>
    <t>Shabheshwar Lahu Khade  Lahu Khade</t>
  </si>
  <si>
    <t>GKEMPLPH-II-3370</t>
  </si>
  <si>
    <t>Bhagwat  Dnyanoba Sanap</t>
  </si>
  <si>
    <t>GKEMPLPH-II-2384</t>
  </si>
  <si>
    <t>Sanjivani  Sampat Natkar</t>
  </si>
  <si>
    <t>GKEMPLPH-II-6784</t>
  </si>
  <si>
    <t>Dinesh  Janraoji Thakre</t>
  </si>
  <si>
    <t>GKEMPLPH-II-3319</t>
  </si>
  <si>
    <t>Sakharbai  Bhanudas Tupe</t>
  </si>
  <si>
    <t>GKEMPLPH-II-730</t>
  </si>
  <si>
    <t>Shivaji  Tatyasaheb Chavhan</t>
  </si>
  <si>
    <t>GKEMPLPH-II-1313</t>
  </si>
  <si>
    <t>Ushabai  Kacharu Pawar</t>
  </si>
  <si>
    <t>GKEMPLPH-II-4058</t>
  </si>
  <si>
    <t>Savji  Ka;Lu Bethekar</t>
  </si>
  <si>
    <t>GKEMPLPH-II-7096</t>
  </si>
  <si>
    <t>Shalik  Daulat Madavi</t>
  </si>
  <si>
    <t>GKEMPLPH-II-4480</t>
  </si>
  <si>
    <t>Swati  Ritesh Navle</t>
  </si>
  <si>
    <t>GKEMPLPH-II-2733</t>
  </si>
  <si>
    <t>Kadubai  Bappasaheb Hinge</t>
  </si>
  <si>
    <t>GKEMPLPH-II-1498</t>
  </si>
  <si>
    <t>Sudam  Vaman Kashid</t>
  </si>
  <si>
    <t>GKEMPLPH-II-7436</t>
  </si>
  <si>
    <t>Atmaram  Tukaram Ade</t>
  </si>
  <si>
    <t>GKEMPLPH-II-5329</t>
  </si>
  <si>
    <t>Ashok  Devidas Ade</t>
  </si>
  <si>
    <t>GKEMPLPH-II-4323</t>
  </si>
  <si>
    <t>Gendlal  Kalya Bachale</t>
  </si>
  <si>
    <t>GKEMPLPH-II-5960</t>
  </si>
  <si>
    <t>Panchafula  Kishorrao Zade</t>
  </si>
  <si>
    <t>GKEMPLPH-II-5248</t>
  </si>
  <si>
    <t>Gajanan  Sahebraojo Nastane</t>
  </si>
  <si>
    <t>GKEMPLPH-II-1474</t>
  </si>
  <si>
    <t>Dnyandev  Dhondiram Gavali</t>
  </si>
  <si>
    <t>GKEMPLPH-II-4995</t>
  </si>
  <si>
    <t>Manoj  Gajanan Mankar</t>
  </si>
  <si>
    <t>GKEMPLPH-II-567</t>
  </si>
  <si>
    <t>Ashok  Sayaji Jadhav</t>
  </si>
  <si>
    <t>GKEMPLPH-II-1005</t>
  </si>
  <si>
    <t>Kalyan  Eknath Jagadale</t>
  </si>
  <si>
    <t>GKEMPLPH-II-817</t>
  </si>
  <si>
    <t>Digamber  Narayan Borade</t>
  </si>
  <si>
    <t>GKEMPLPH-II-4197</t>
  </si>
  <si>
    <t>Bhanu  Nanda Bethekar</t>
  </si>
  <si>
    <t>GKEMPLPH-II-693</t>
  </si>
  <si>
    <t>Keshav  Rambhau Dhumal</t>
  </si>
  <si>
    <t>GKEMPLPH-II-6213</t>
  </si>
  <si>
    <t>Mayawati  Vijayrao Uke</t>
  </si>
  <si>
    <t>GKEMPLPH-II-5158</t>
  </si>
  <si>
    <t>Saurabh  Arvind Gaande</t>
  </si>
  <si>
    <t>GKEMPLPH-II-6733</t>
  </si>
  <si>
    <t>Manohar  Kashirao Rangari</t>
  </si>
  <si>
    <t>GKEMPLPH-II-3526</t>
  </si>
  <si>
    <t>Ramdas  Chndrbhan Bargaje</t>
  </si>
  <si>
    <t>GKEMPLPH-II-4431</t>
  </si>
  <si>
    <t>Santosh  Narayanrao Mohokar</t>
  </si>
  <si>
    <t>GKEMPLPH-II-206</t>
  </si>
  <si>
    <t>Abasaheb  Limbaji Dake</t>
  </si>
  <si>
    <t>GKEMPLPH-II-3606</t>
  </si>
  <si>
    <t>Latabai  Sahebrao Kekan</t>
  </si>
  <si>
    <t>GKEMPLPH-II-3426</t>
  </si>
  <si>
    <t>Jalindar  Jagannath Rakh</t>
  </si>
  <si>
    <t>GKEMPLPH-II-2467</t>
  </si>
  <si>
    <t>Bhagwan  Ganoat Saruk</t>
  </si>
  <si>
    <t>GKEMPLPH-II-3980</t>
  </si>
  <si>
    <t>Prakash  Manikrao Satpute</t>
  </si>
  <si>
    <t>GKEMPLPH-II-2651</t>
  </si>
  <si>
    <t>Ayodhya  Shivaji Bhosale</t>
  </si>
  <si>
    <t>GKEMPLPH-II-5802</t>
  </si>
  <si>
    <t>Surendra  Narayanrao Somwanshi</t>
  </si>
  <si>
    <t>GKEMPLPH-II-4967</t>
  </si>
  <si>
    <t>Jagannath  Onkar Kalanke</t>
  </si>
  <si>
    <t>GKEMPLPH-II-3153</t>
  </si>
  <si>
    <t>Deubai  Sarjerao Khote</t>
  </si>
  <si>
    <t>GKEMPLPH-II-5494</t>
  </si>
  <si>
    <t>Anjali  Rajendra Nagpure</t>
  </si>
  <si>
    <t>GKEMPLPH-II-3502</t>
  </si>
  <si>
    <t>Nilavati  Gorakshanath Mohite</t>
  </si>
  <si>
    <t>GKEMPLPH-II-6240</t>
  </si>
  <si>
    <t>Anbabai  Maruji Shinde</t>
  </si>
  <si>
    <t>GKEMPLPH-II-3529</t>
  </si>
  <si>
    <t>Arjun  Bhimrao Khedkar</t>
  </si>
  <si>
    <t>GKEMPLPH-II-2364</t>
  </si>
  <si>
    <t>Shankar  Kashinath Sonwane</t>
  </si>
  <si>
    <t>GKEMPLPH-II-2637</t>
  </si>
  <si>
    <t>Mangal  Sandipan Hakale</t>
  </si>
  <si>
    <t>GKEMPLPH-II-3052</t>
  </si>
  <si>
    <t>Laxman  Rambhau Dhawle</t>
  </si>
  <si>
    <t>GKEMPLPH-II-7525</t>
  </si>
  <si>
    <t>Chahande  Sulochana Bhimrao</t>
  </si>
  <si>
    <t>GKEMPLPH-II-6774</t>
  </si>
  <si>
    <t>Rajendra  Bhimrao Dabhade</t>
  </si>
  <si>
    <t>GKEMPLPH-II-5441</t>
  </si>
  <si>
    <t>Manorama  Ramesh Tidake</t>
  </si>
  <si>
    <t>GKEMPLPH-II-6725</t>
  </si>
  <si>
    <t>Ramdas  Manikrao Vakode</t>
  </si>
  <si>
    <t>GKEMPLPH-II-3190</t>
  </si>
  <si>
    <t>Anusaya  Maruti Khote</t>
  </si>
  <si>
    <t>GKEMPLPH-II-3003</t>
  </si>
  <si>
    <t>Rajubai  Bhagwat Kokate</t>
  </si>
  <si>
    <t>GKEMPLPH-II-4904</t>
  </si>
  <si>
    <t>Shantabai  Bhanudas Kale</t>
  </si>
  <si>
    <t>GKEMPLPH-II-5194</t>
  </si>
  <si>
    <t>Meenal  Mukund Pranjale</t>
  </si>
  <si>
    <t>Anadrao  Nanaji Ghagi</t>
  </si>
  <si>
    <t>GKEMPLPH-II-7642</t>
  </si>
  <si>
    <t>Bharat  Keshavrao Surwase</t>
  </si>
  <si>
    <t>GKEMPLPH-II-7641</t>
  </si>
  <si>
    <t>Sindhubai  Uttamrao Patil</t>
  </si>
  <si>
    <t>GKEMPLPH-II-7640</t>
  </si>
  <si>
    <t>Indubai  Bharat Kambale</t>
  </si>
  <si>
    <t>GKEMPLPH-II-7639</t>
  </si>
  <si>
    <t>Sanjay  Bhaurao Hepat</t>
  </si>
  <si>
    <t>GKEMPLPH-II-7638</t>
  </si>
  <si>
    <t>Vandana  Ashok Bhagat</t>
  </si>
  <si>
    <t>GKEMPLPH-II-7637</t>
  </si>
  <si>
    <t>Kamal  Bhimrao Ghatul</t>
  </si>
  <si>
    <t>GKEMPLPH-II-7636</t>
  </si>
  <si>
    <t>Lata  Bhanudas Buchake</t>
  </si>
  <si>
    <t>GKEMPLPH-II-7635</t>
  </si>
  <si>
    <t>Suchita  Khushal Hatmode</t>
  </si>
  <si>
    <t>GKEMPLPH-II-7634</t>
  </si>
  <si>
    <t>Kasandas  Narayan Rathod</t>
  </si>
  <si>
    <t>GKEMPLPH-II-7633</t>
  </si>
  <si>
    <t>Sanjay  Prabhakar Shinde</t>
  </si>
  <si>
    <t>GKEMPLPH-II-7632</t>
  </si>
  <si>
    <t>Divanya  Raghu Pawar</t>
  </si>
  <si>
    <t>GKEMPLPH-II-7631</t>
  </si>
  <si>
    <t>Swati  Nitin Tagalpallewar</t>
  </si>
  <si>
    <t>GKEMPLPH-II-7630</t>
  </si>
  <si>
    <t>Subhash  Shiva Chavhan</t>
  </si>
  <si>
    <t>GKEMPLPH-II-7629</t>
  </si>
  <si>
    <t>Laxmi  Kishan Bodkhe</t>
  </si>
  <si>
    <t>GKEMPLPH-II-7628</t>
  </si>
  <si>
    <t>Devaba  Tukaram Kokate</t>
  </si>
  <si>
    <t>GKEMPLPH-II-7627</t>
  </si>
  <si>
    <t>Suhas  Ramkrushn Ingole</t>
  </si>
  <si>
    <t>GKEMPLPH-II-7626</t>
  </si>
  <si>
    <t>Sheshrao  Kisan Salar</t>
  </si>
  <si>
    <t>GKEMPLPH-II-7625</t>
  </si>
  <si>
    <t>Vijay  Rama Meshram</t>
  </si>
  <si>
    <t>GKEMPLPH-II-7624</t>
  </si>
  <si>
    <t>Pandurang  Jaykrushna Chaudhari</t>
  </si>
  <si>
    <t>GKEMPLPH-II-7623</t>
  </si>
  <si>
    <t>Vimal  Shekorao Maske</t>
  </si>
  <si>
    <t>GKEMPLPH-II-7622</t>
  </si>
  <si>
    <t>Sundardas  Sukhdevrao Bhagat</t>
  </si>
  <si>
    <t>GKEMPLPH-II-7621</t>
  </si>
  <si>
    <t>Omprakash  Marotrao Ingale</t>
  </si>
  <si>
    <t>GKEMPLPH-II-7620</t>
  </si>
  <si>
    <t>Shriram  Ramdhan Ade</t>
  </si>
  <si>
    <t>GKEMPLPH-II-7619</t>
  </si>
  <si>
    <t>Pundlikrao  Govindrao Gade</t>
  </si>
  <si>
    <t>GKEMPLPH-II-7618</t>
  </si>
  <si>
    <t>Sandip  Marotrao Suroshe</t>
  </si>
  <si>
    <t>GKEMPLPH-II-7617</t>
  </si>
  <si>
    <t>Manik  Ramlal Rathod</t>
  </si>
  <si>
    <t>GKEMPLPH-II-7616</t>
  </si>
  <si>
    <t>Prasad  Bansidhararav Deshmukh</t>
  </si>
  <si>
    <t>GKEMPLPH-II-7615</t>
  </si>
  <si>
    <t>Balasaheb  Raosaheb Pote</t>
  </si>
  <si>
    <t>GKEMPLPH-II-7614</t>
  </si>
  <si>
    <t>Dilip  Uddhav Athawale</t>
  </si>
  <si>
    <t>GKEMPLPH-II-7613</t>
  </si>
  <si>
    <t>Sushila  Atmaram Sakhare</t>
  </si>
  <si>
    <t>GKEMPLPH-II-7612</t>
  </si>
  <si>
    <t>Giridhari  Marotrao Pawar</t>
  </si>
  <si>
    <t>GKEMPLPH-II-7611</t>
  </si>
  <si>
    <t>Madhavrao  Bhagwanrao Ghule</t>
  </si>
  <si>
    <t>GKEMPLPH-II-7610</t>
  </si>
  <si>
    <t>Abhimanyu  Hanuman Sarange</t>
  </si>
  <si>
    <t>GKEMPLPH-II-7609</t>
  </si>
  <si>
    <t>Balaji  Pandurang Ghuge</t>
  </si>
  <si>
    <t>GKEMPLPH-II-7608</t>
  </si>
  <si>
    <t>Daulat  Bapurao Kodgir</t>
  </si>
  <si>
    <t>GKEMPLPH-II-7607</t>
  </si>
  <si>
    <t>Dattaatray  Bapurao Kanade</t>
  </si>
  <si>
    <t>GKEMPLPH-II-7606</t>
  </si>
  <si>
    <t>Kondba  Nagoji Salve</t>
  </si>
  <si>
    <t>GKEMPLPH-II-7605</t>
  </si>
  <si>
    <t>Dajiba  Yashwanta Ghuge</t>
  </si>
  <si>
    <t>GKEMPLPH-II-7604</t>
  </si>
  <si>
    <t>Tukaram  Gangaram Muneshwar</t>
  </si>
  <si>
    <t>GKEMPLPH-II-7603</t>
  </si>
  <si>
    <t>Shardabai  Anantrao Bhondave</t>
  </si>
  <si>
    <t>GKEMPLPH-II-7602</t>
  </si>
  <si>
    <t>Shushlabai  Dasarat Jadhav</t>
  </si>
  <si>
    <t>GKEMPLPH-II-7601</t>
  </si>
  <si>
    <t>Manohar  Rangnth Shinde</t>
  </si>
  <si>
    <t>GKEMPLPH-II-7600</t>
  </si>
  <si>
    <t>Kiran  Ghanshyam Raut</t>
  </si>
  <si>
    <t>GKEMPLPH-II-7599</t>
  </si>
  <si>
    <t>Dnanadev  Bhimaji Ippar</t>
  </si>
  <si>
    <t>GKEMPLPH-II-7598</t>
  </si>
  <si>
    <t>Sanjerao  Bhaurao Pole</t>
  </si>
  <si>
    <t>GKEMPLPH-II-7597</t>
  </si>
  <si>
    <t>Swati  Suresh Zamre</t>
  </si>
  <si>
    <t>GKEMPLPH-II-7596</t>
  </si>
  <si>
    <t>Kisna  Jijya Fupare</t>
  </si>
  <si>
    <t>GKEMPLPH-II-7595</t>
  </si>
  <si>
    <t>Ramrao  Nagorao Kukade</t>
  </si>
  <si>
    <t>GKEMPLPH-II-7594</t>
  </si>
  <si>
    <t>Umakant  Kishanrao Devkar</t>
  </si>
  <si>
    <t>GKEMPLPH-II-7593</t>
  </si>
  <si>
    <t>Mamta  Bhupendra Bahekar</t>
  </si>
  <si>
    <t>GKEMPLPH-II-7592</t>
  </si>
  <si>
    <t>Pramod  Bhaurao Bhoyar</t>
  </si>
  <si>
    <t>GKEMPLPH-II-7591</t>
  </si>
  <si>
    <t>Dattatray  Krushnath Nalawde</t>
  </si>
  <si>
    <t>GKEMPLPH-II-7590</t>
  </si>
  <si>
    <t>Nitin  Ramchandra Sakarge</t>
  </si>
  <si>
    <t>GKEMPLPH-II-7589</t>
  </si>
  <si>
    <t>Narayan  Uttamrao Kadam</t>
  </si>
  <si>
    <t>GKEMPLPH-II-7588</t>
  </si>
  <si>
    <t>Bhilsing  Gopa Rathod</t>
  </si>
  <si>
    <t>GKEMPLPH-II-7587</t>
  </si>
  <si>
    <t>Badriprasad  Fakirsingh Chavhan</t>
  </si>
  <si>
    <t>GKEMPLPH-II-7586</t>
  </si>
  <si>
    <t>Avinash  Hargovind Jaiswal</t>
  </si>
  <si>
    <t>GKEMPLPH-II-7585</t>
  </si>
  <si>
    <t>Baban  Kisanrao Kukade</t>
  </si>
  <si>
    <t>GKEMPLPH-II-7584</t>
  </si>
  <si>
    <t>Bhimrao  Tukaram Landge</t>
  </si>
  <si>
    <t>GKEMPLPH-II-7583</t>
  </si>
  <si>
    <t>Mahadev  Punjaji Gore</t>
  </si>
  <si>
    <t>GKEMPLPH-II-7582</t>
  </si>
  <si>
    <t>Rahul  Devrao Ingole</t>
  </si>
  <si>
    <t>GKEMPLPH-II-7581</t>
  </si>
  <si>
    <t>Priti  Dnyaneshwar Katkade</t>
  </si>
  <si>
    <t>GKEMPLPH-II-7580</t>
  </si>
  <si>
    <t>Suhas  Dnyanoba Bobade</t>
  </si>
  <si>
    <t>GKEMPLPH-II-7579</t>
  </si>
  <si>
    <t>Laxmibai  Anand Giri</t>
  </si>
  <si>
    <t>GKEMPLPH-II-7578</t>
  </si>
  <si>
    <t>Kaushalyabai  Pandharinath Ghuge</t>
  </si>
  <si>
    <t>GKEMPLPH-II-7577</t>
  </si>
  <si>
    <t>Gitabai  Pravin Vidhate</t>
  </si>
  <si>
    <t>GKEMPLPH-II-7576</t>
  </si>
  <si>
    <t>Ramesh  Lachharam Sandarlawar</t>
  </si>
  <si>
    <t>GKEMPLPH-II-7575</t>
  </si>
  <si>
    <t>Shivaji  Gopalarao Lokhande</t>
  </si>
  <si>
    <t>GKEMPLPH-II-7574</t>
  </si>
  <si>
    <t>Ravidra  Mahadeo Dethe</t>
  </si>
  <si>
    <t>GKEMPLPH-II-7573</t>
  </si>
  <si>
    <t>Ashok  Sitaram Ade</t>
  </si>
  <si>
    <t>GKEMPLPH-II-7572</t>
  </si>
  <si>
    <t>Janakabai  Dnyanaraj Shinde</t>
  </si>
  <si>
    <t>GKEMPLPH-II-7571</t>
  </si>
  <si>
    <t>Ramkrushna  Sheshrao Sakhre</t>
  </si>
  <si>
    <t>GKEMPLPH-II-7570</t>
  </si>
  <si>
    <t>Mandabai  Shalik Bobhate</t>
  </si>
  <si>
    <t>GKEMPLPH-II-7569</t>
  </si>
  <si>
    <t>Gajanan  Laxmanrao Kene</t>
  </si>
  <si>
    <t>GKEMPLPH-II-7568</t>
  </si>
  <si>
    <t>Ashwini  Someshwar Kadav</t>
  </si>
  <si>
    <t>GKEMPLPH-II-7567</t>
  </si>
  <si>
    <t>Mangalabai  Mukindrao Kharat</t>
  </si>
  <si>
    <t>GKEMPLPH-II-7566</t>
  </si>
  <si>
    <t>Laxman  Rupla Rathod</t>
  </si>
  <si>
    <t>GKEMPLPH-II-7565</t>
  </si>
  <si>
    <t>Gyanoba  Kishanrao Dudhawad</t>
  </si>
  <si>
    <t>GKEMPLPH-II-7564</t>
  </si>
  <si>
    <t>Uttam  Sakharam Kangane</t>
  </si>
  <si>
    <t>GKEMPLPH-II-7563</t>
  </si>
  <si>
    <t>Bandu  Datta Pathade</t>
  </si>
  <si>
    <t>GKEMPLPH-II-7722</t>
  </si>
  <si>
    <t>Shobha  Dadarao Choudhari</t>
  </si>
  <si>
    <t>GKEMPLPH-II-7721</t>
  </si>
  <si>
    <t>Gunvant  Yashwantrao Deshmukh</t>
  </si>
  <si>
    <t>GKEMPLPH-II-7720</t>
  </si>
  <si>
    <t>Manohar  Yadav Kanade</t>
  </si>
  <si>
    <t>GKEMPLPH-II-7719</t>
  </si>
  <si>
    <t>Laxman  Kondaba Mahajan</t>
  </si>
  <si>
    <t>GKEMPLPH-II-7718</t>
  </si>
  <si>
    <t>Vishnudas  Sambhajirao Dudhate</t>
  </si>
  <si>
    <t>GKEMPLPH-II-7717</t>
  </si>
  <si>
    <t>Pravin  Laxmanrao Hatwar</t>
  </si>
  <si>
    <t>GKEMPLPH-II-7716</t>
  </si>
  <si>
    <t>Raghunath  Namdev Pandit</t>
  </si>
  <si>
    <t>GKEMPLPH-II-7715</t>
  </si>
  <si>
    <t>Ashok  Mahadu Ranvir</t>
  </si>
  <si>
    <t>GKEMPLPH-II-7714</t>
  </si>
  <si>
    <t>Kusumbai  Bayaji Haran</t>
  </si>
  <si>
    <t>GKEMPLPH-II-7713</t>
  </si>
  <si>
    <t>Shalikrao  Pundlikrao Hagwane</t>
  </si>
  <si>
    <t>GKEMPLPH-II-7712</t>
  </si>
  <si>
    <t>Vilash  Shripatirao Darade</t>
  </si>
  <si>
    <t>GKEMPLPH-II-7711</t>
  </si>
  <si>
    <t>Dnyanoba  Goma Ghandhare</t>
  </si>
  <si>
    <t>GKEMPLPH-II-7710</t>
  </si>
  <si>
    <t>Chandrakant  Manohar Kokar</t>
  </si>
  <si>
    <t>GKEMPLPH-II-7709</t>
  </si>
  <si>
    <t>Minabai  Adinath Wavhale</t>
  </si>
  <si>
    <t>GKEMPLPH-II-7708</t>
  </si>
  <si>
    <t>Ramesh  Nathuji Ganvir</t>
  </si>
  <si>
    <t>GKEMPLPH-II-7707</t>
  </si>
  <si>
    <t>Vimal  Sahebrao Thakare</t>
  </si>
  <si>
    <t>GKEMPLPH-II-7706</t>
  </si>
  <si>
    <t>Ashok  Dnyanoba Rokade</t>
  </si>
  <si>
    <t>GKEMPLPH-II-7705</t>
  </si>
  <si>
    <t>Megha  Ashok Gadewar</t>
  </si>
  <si>
    <t>GKEMPLPH-II-7704</t>
  </si>
  <si>
    <t>Kalindabai  Radhaji Vajeer</t>
  </si>
  <si>
    <t>GKEMPLPH-II-7703</t>
  </si>
  <si>
    <t>Ashwini  Ashish Raut</t>
  </si>
  <si>
    <t>GKEMPLPH-II-7702</t>
  </si>
  <si>
    <t>Sadashiv  Ramji Kale</t>
  </si>
  <si>
    <t>GKEMPLPH-II-7701</t>
  </si>
  <si>
    <t>Laxmanrao  Yashwantrao Tekale</t>
  </si>
  <si>
    <t>GKEMPLPH-II-7700</t>
  </si>
  <si>
    <t>Mohan  Motiram Rathod</t>
  </si>
  <si>
    <t>GKEMPLPH-II-7699</t>
  </si>
  <si>
    <t>Durga  Mahadeo Sarate</t>
  </si>
  <si>
    <t>GKEMPLPH-II-7698</t>
  </si>
  <si>
    <t>Nabi  Uttam Jadhao</t>
  </si>
  <si>
    <t>GKEMPLPH-II-7697</t>
  </si>
  <si>
    <t>Shobha  Ghanshyam Borkar</t>
  </si>
  <si>
    <t>GKEMPLPH-II-7696</t>
  </si>
  <si>
    <t>Vijay  Ramsing Rathod</t>
  </si>
  <si>
    <t>GKEMPLPH-II-7695</t>
  </si>
  <si>
    <t>Kashinath  Ramchandra Vir</t>
  </si>
  <si>
    <t>GKEMPLPH-II-7694</t>
  </si>
  <si>
    <t>Archana  Gangadhar Devkate</t>
  </si>
  <si>
    <t>GKEMPLPH-II-7693</t>
  </si>
  <si>
    <t>Nandaji  Limbaji Takras</t>
  </si>
  <si>
    <t>GKEMPLPH-II-7692</t>
  </si>
  <si>
    <t>Hitesh  Rajesh Khadase</t>
  </si>
  <si>
    <t>GKEMPLPH-II-7691</t>
  </si>
  <si>
    <t>Nilawati  Begaji Wankhede</t>
  </si>
  <si>
    <t>GKEMPLPH-II-7690</t>
  </si>
  <si>
    <t>Kondabai  Babarao Gore</t>
  </si>
  <si>
    <t>GKEMPLPH-II-7689</t>
  </si>
  <si>
    <t>Eknath  Trambak Surpam</t>
  </si>
  <si>
    <t>GKEMPLPH-II-7688</t>
  </si>
  <si>
    <t>Baban  Mahadevrao Bagwale</t>
  </si>
  <si>
    <t>GKEMPLPH-II-7687</t>
  </si>
  <si>
    <t>Maroti  Bhaurao Satpute</t>
  </si>
  <si>
    <t>GKEMPLPH-II-7686</t>
  </si>
  <si>
    <t>Sushant  Ravikant Choudhari</t>
  </si>
  <si>
    <t>GKEMPLPH-II-7685</t>
  </si>
  <si>
    <t>Anil  Madhavappa Nagthane</t>
  </si>
  <si>
    <t>GKEMPLPH-II-7684</t>
  </si>
  <si>
    <t>Ganeshrao  Vithoba Shinde</t>
  </si>
  <si>
    <t>GKEMPLPH-II-7683</t>
  </si>
  <si>
    <t>Ashok  Dattrao Bhise</t>
  </si>
  <si>
    <t>GKEMPLPH-II-7682</t>
  </si>
  <si>
    <t>Gajanan  Uttamrao Ingole</t>
  </si>
  <si>
    <t>GKEMPLPH-II-7681</t>
  </si>
  <si>
    <t>Rajesh  Uttamrao Butle</t>
  </si>
  <si>
    <t>GKEMPLPH-II-7680</t>
  </si>
  <si>
    <t>Mahesh  Lakshinarayan Gandhi</t>
  </si>
  <si>
    <t>GKEMPLPH-II-7679</t>
  </si>
  <si>
    <t>Rajeram  Madhoram Thombare</t>
  </si>
  <si>
    <t>GKEMPLPH-II-7678</t>
  </si>
  <si>
    <t>Dulsing  Lalsing Pawar</t>
  </si>
  <si>
    <t>GKEMPLPH-II-7677</t>
  </si>
  <si>
    <t>Gangaram  Babarao Dhembre</t>
  </si>
  <si>
    <t>GKEMPLPH-II-7676</t>
  </si>
  <si>
    <t>Santosh  Vitthalrao Chiddarwar</t>
  </si>
  <si>
    <t>GKEMPLPH-II-7675</t>
  </si>
  <si>
    <t>Ajab  Ganpat Raut</t>
  </si>
  <si>
    <t>GKEMPLPH-II-7674</t>
  </si>
  <si>
    <t>Shantabai  Domaji Tayde</t>
  </si>
  <si>
    <t>GKEMPLPH-II-7673</t>
  </si>
  <si>
    <t>Kailash  Banshi Aade</t>
  </si>
  <si>
    <t>GKEMPLPH-II-7672</t>
  </si>
  <si>
    <t>Shesharao  Kacharu Maghade</t>
  </si>
  <si>
    <t>GKEMPLPH-II-7671</t>
  </si>
  <si>
    <t>Pandharinath  Madhavrao Shinde</t>
  </si>
  <si>
    <t>GKEMPLPH-II-7670</t>
  </si>
  <si>
    <t>Nandkishor  Jaglaji Jaiswal</t>
  </si>
  <si>
    <t>GKEMPLPH-II-7669</t>
  </si>
  <si>
    <t>Dnyaneshwar  Hamru Nargade</t>
  </si>
  <si>
    <t>GKEMPLPH-II-7668</t>
  </si>
  <si>
    <t>Laxmi  Sukhram Kote</t>
  </si>
  <si>
    <t>GKEMPLPH-II-7667</t>
  </si>
  <si>
    <t>Mangala  Sheshrao Bharti</t>
  </si>
  <si>
    <t>GKEMPLPH-II-7666</t>
  </si>
  <si>
    <t>Namdeo  Babusha Kalbande</t>
  </si>
  <si>
    <t>GKEMPLPH-II-7665</t>
  </si>
  <si>
    <t>Shrikant  Dattatray Hambir</t>
  </si>
  <si>
    <t>GKEMPLPH-II-7664</t>
  </si>
  <si>
    <t>Shriram  Ganpati Kangane</t>
  </si>
  <si>
    <t>GKEMPLPH-II-7663</t>
  </si>
  <si>
    <t>Nisar  Raheman Shekh</t>
  </si>
  <si>
    <t>GKEMPLPH-II-7662</t>
  </si>
  <si>
    <t>Rajamati  Sudhakar Pawar</t>
  </si>
  <si>
    <t>GKEMPLPH-II-7661</t>
  </si>
  <si>
    <t>Sanjay  Babarao Raut</t>
  </si>
  <si>
    <t>GKEMPLPH-II-7660</t>
  </si>
  <si>
    <t>Raju  Pandurang Wankar</t>
  </si>
  <si>
    <t>GKEMPLPH-II-7659</t>
  </si>
  <si>
    <t>Kisan  Amrutrao Bichewar</t>
  </si>
  <si>
    <t>GKEMPLPH-II-7658</t>
  </si>
  <si>
    <t>Rohidas  Bhavrao Pawar</t>
  </si>
  <si>
    <t>GKEMPLPH-II-7657</t>
  </si>
  <si>
    <t>Sham  Rustumrao Chatte</t>
  </si>
  <si>
    <t>GKEMPLPH-II-7656</t>
  </si>
  <si>
    <t>Maroti  Shankar Chimbankar</t>
  </si>
  <si>
    <t>GKEMPLPH-II-7655</t>
  </si>
  <si>
    <t>Diwakar  Bhanudas Borikar</t>
  </si>
  <si>
    <t>GKEMPLPH-II-7654</t>
  </si>
  <si>
    <t>Mahadeo  Dadaji Hepat</t>
  </si>
  <si>
    <t>GKEMPLPH-II-7653</t>
  </si>
  <si>
    <t>Pandurag  Trimbakrao Pandharkar</t>
  </si>
  <si>
    <t>GKEMPLPH-II-7652</t>
  </si>
  <si>
    <t>Sachin  Pralhad Lonkar</t>
  </si>
  <si>
    <t>GKEMPLPH-II-7651</t>
  </si>
  <si>
    <t>Gaurav  Rajiv Patil</t>
  </si>
  <si>
    <t>GKEMPLPH-II-7650</t>
  </si>
  <si>
    <t>Devrao  Gangaram Karhale</t>
  </si>
  <si>
    <t>GKEMPLPH-II-7649</t>
  </si>
  <si>
    <t>Ashok  Laxman Jadhao</t>
  </si>
  <si>
    <t>GKEMPLPH-II-7648</t>
  </si>
  <si>
    <t>Mahendra  Arun Nandagavli</t>
  </si>
  <si>
    <t>GKEMPLPH-II-7647</t>
  </si>
  <si>
    <t>Gangadhar  Desai Deshmukh</t>
  </si>
  <si>
    <t>GKEMPLPH-II-7646</t>
  </si>
  <si>
    <t>Rajesh  Harishchandra Rathod</t>
  </si>
  <si>
    <t>GKEMPLPH-II-7645</t>
  </si>
  <si>
    <t>Kailas  Raghunath Khatal</t>
  </si>
  <si>
    <t>GKEMPLPH-II-7644</t>
  </si>
  <si>
    <t>Akshay  Sanjay Ingole</t>
  </si>
  <si>
    <t>GKEMPLPH-II-7643</t>
  </si>
  <si>
    <t>GKEMPLPH-II-7723</t>
  </si>
  <si>
    <t>Malabai  Madhukarrao Sadafale</t>
  </si>
  <si>
    <t>GKEMPLPH-II-7724</t>
  </si>
  <si>
    <t>Amol  Ramakant Davre</t>
  </si>
  <si>
    <t>GKEMPLPH-II-7725</t>
  </si>
  <si>
    <t>Arjun  Dattrao Kadam</t>
  </si>
  <si>
    <t>GKEMPLPH-II-7726</t>
  </si>
  <si>
    <t>Jagdish  Pandurang Adhe</t>
  </si>
  <si>
    <t>GKEMPLPH-II-7727</t>
  </si>
  <si>
    <t>Shrinivas  Ganeshlal Sarda</t>
  </si>
  <si>
    <t>GKEMPLPH-II-7728</t>
  </si>
  <si>
    <t>Amit  Surendra Rokade</t>
  </si>
  <si>
    <t>GKEMPLPH-II-7729</t>
  </si>
  <si>
    <t>Santosh  Ramshing Jadhav</t>
  </si>
  <si>
    <t>GKEMPLPH-II-7730</t>
  </si>
  <si>
    <t>Premlata  Madukar Jadhao</t>
  </si>
  <si>
    <t>GKEMPLPH-II-7731</t>
  </si>
  <si>
    <t>Jagat  Ramchandra Kambale</t>
  </si>
  <si>
    <t>GKEMPLPH-II-7732</t>
  </si>
  <si>
    <t>Ramrao  Ambadas Andhale</t>
  </si>
  <si>
    <t>GKEMPLPH-II-7733</t>
  </si>
  <si>
    <t>Vaman  Ananadarav Talekar</t>
  </si>
  <si>
    <t>GKEMPLPH-II-7734</t>
  </si>
  <si>
    <t>Dattrao  Santukrao Bhondve</t>
  </si>
  <si>
    <t>GKEMPLPH-II-7735</t>
  </si>
  <si>
    <t>Sheikh  Mushtaq Sk Khlalil</t>
  </si>
  <si>
    <t>GKEMPLPH-II-7736</t>
  </si>
  <si>
    <t>Ruprao  Madhukar Deshmukh</t>
  </si>
  <si>
    <t>GKEMPLPH-II-7737</t>
  </si>
  <si>
    <t>Sima  Sudhakar Jadhav</t>
  </si>
  <si>
    <t>GKEMPLPH-II-7738</t>
  </si>
  <si>
    <t>Kumarpraful  Prakash Nagrale</t>
  </si>
  <si>
    <t>GKEMPLPH-II-7739</t>
  </si>
  <si>
    <t>Sudhakar  Kawaduji Bhoyar</t>
  </si>
  <si>
    <t>GKEMPLPH-II-7740</t>
  </si>
  <si>
    <t>Deepali  Vinod Ratne</t>
  </si>
  <si>
    <t>GKEMPLPH-II-7741</t>
  </si>
  <si>
    <t>Shashikala  Madhav Mane</t>
  </si>
  <si>
    <t>GKEMPLPH-II-7742</t>
  </si>
  <si>
    <t>Mohan  Laxminarayan Gandhi</t>
  </si>
  <si>
    <t>GKEMPLPH-II-7743</t>
  </si>
  <si>
    <t>Sushila  Vasanta Chavan</t>
  </si>
  <si>
    <t>GKEMPLPH-II-7744</t>
  </si>
  <si>
    <t>Subhash  Shankar Dorlikar</t>
  </si>
  <si>
    <t>GKEMPLPH-II-7745</t>
  </si>
  <si>
    <t>Nilkantha  Punjaram Ingole</t>
  </si>
  <si>
    <t>GKEMPLPH-II-7746</t>
  </si>
  <si>
    <t>Sharad  Manohar Dhote</t>
  </si>
  <si>
    <t>GKEMPLPH-II-7747</t>
  </si>
  <si>
    <t>Tukaram  Tryambak Dubhalkar</t>
  </si>
  <si>
    <t>GKEMPLPH-II-7748</t>
  </si>
  <si>
    <t>Shyam  Vijay Jadhao</t>
  </si>
  <si>
    <t>GKEMPLPH-II-7749</t>
  </si>
  <si>
    <t>Shankar  Bhaurav Mirjapure</t>
  </si>
  <si>
    <t>GKEMPLPH-II-7750</t>
  </si>
  <si>
    <t>Gunwant  Hiraman Tirpude</t>
  </si>
  <si>
    <t>GKEMPLPH-II-7751</t>
  </si>
  <si>
    <t>Rekha  Dattatray Wattamwar</t>
  </si>
  <si>
    <t>GKEMPLPH-II-7752</t>
  </si>
  <si>
    <t>Trimbak  Daulatrao Kadam</t>
  </si>
  <si>
    <t>GKEMPLPH-II-7753</t>
  </si>
  <si>
    <t>Nagorao  Rama Korale</t>
  </si>
  <si>
    <t>GKEMPLPH-II-7754</t>
  </si>
  <si>
    <t>Seema  Anil Kshirsagar</t>
  </si>
  <si>
    <t>GKEMPLPH-II-7755</t>
  </si>
  <si>
    <t>Nitesh  Subhash Jadhav</t>
  </si>
  <si>
    <t>GKEMPLPH-II-7756</t>
  </si>
  <si>
    <t>Jayram  Kondiba Dubhalkar</t>
  </si>
  <si>
    <t>GKEMPLPH-II-7757</t>
  </si>
  <si>
    <t>Sunanda  Eknathrao Wankhade</t>
  </si>
  <si>
    <t>GKEMPLPH-II-7758</t>
  </si>
  <si>
    <t>Amit  Kashiram Jadhao</t>
  </si>
  <si>
    <t>GKEMPLPH-II-7759</t>
  </si>
  <si>
    <t>Santosh  Ramkrushan Bhagat</t>
  </si>
  <si>
    <t>GKEMPLPH-II-7760</t>
  </si>
  <si>
    <t>Devrao  Kisan Salar</t>
  </si>
  <si>
    <t>GKEMPLPH-II-7761</t>
  </si>
  <si>
    <t>Kamal  Maroti Borkut</t>
  </si>
  <si>
    <t>GKEMPLPH-II-7762</t>
  </si>
  <si>
    <t>Gopal  Haribhau Kulkarni</t>
  </si>
  <si>
    <t>GKEMPLPH-II-7763</t>
  </si>
  <si>
    <t>Premnath  Kisan Kamble</t>
  </si>
  <si>
    <t>GKEMPLPH-II-7764</t>
  </si>
  <si>
    <t>Babarao  Balkrushnrao Thakare</t>
  </si>
  <si>
    <t>GKEMPLPH-II-7765</t>
  </si>
  <si>
    <t>Lata  Santoshrao Pojge</t>
  </si>
  <si>
    <t>GKEMPLPH-II-7766</t>
  </si>
  <si>
    <t>Keshav  Jivan Jadhav</t>
  </si>
  <si>
    <t>GKEMPLPH-II-7767</t>
  </si>
  <si>
    <t>Satish  Rameshrao Dhawane</t>
  </si>
  <si>
    <t>GKEMPLPH-II-7768</t>
  </si>
  <si>
    <t>Aditya  Vijayrao Dhawas</t>
  </si>
  <si>
    <t>GKEMPLPH-II-7769</t>
  </si>
  <si>
    <t>Nikita  Pankaj Khadse</t>
  </si>
  <si>
    <t>GKEMPLPH-II-7770</t>
  </si>
  <si>
    <t>Chandrakalaabai  Santaram Dahifale</t>
  </si>
  <si>
    <t>GKEMPLPH-II-7771</t>
  </si>
  <si>
    <t>Madhukar  Rajaram Bolake</t>
  </si>
  <si>
    <t>GKEMPLPH-II-7772</t>
  </si>
  <si>
    <t>Ashok  Kachru Maghade</t>
  </si>
  <si>
    <t>GKEMPLPH-II-7773</t>
  </si>
  <si>
    <t>Pandurang  Nagorao Maghade</t>
  </si>
  <si>
    <t>GKEMPLPH-II-7774</t>
  </si>
  <si>
    <t>Narayan  Narsinga Chepurwar</t>
  </si>
  <si>
    <t>GKEMPLPH-II-7775</t>
  </si>
  <si>
    <t>Santosh  Pandurang Shinde</t>
  </si>
  <si>
    <t>GKEMPLPH-II-7776</t>
  </si>
  <si>
    <t>Kaushalyabai  Dasharath Wavhale</t>
  </si>
  <si>
    <t>GKEMPLPH-II-7777</t>
  </si>
  <si>
    <t>Ashok  Nilkanth Kamble</t>
  </si>
  <si>
    <t>GKEMPLPH-II-7778</t>
  </si>
  <si>
    <t>Sukhadev  Rambhau Sarode</t>
  </si>
  <si>
    <t>GKEMPLPH-II-7779</t>
  </si>
  <si>
    <t>Tukaram  Chintaman Gore</t>
  </si>
  <si>
    <t>GKEMPLPH-II-7780</t>
  </si>
  <si>
    <t>Narayan  Kerba Wavhale</t>
  </si>
  <si>
    <t>GKEMPLPH-II-7781</t>
  </si>
  <si>
    <t>Shubham  Sharadrao Kale</t>
  </si>
  <si>
    <t>GKEMPLPH-II-7782</t>
  </si>
  <si>
    <t>Sadashiv  Sanjeparav Kadam</t>
  </si>
  <si>
    <t>GKEMPLPH-II-7783</t>
  </si>
  <si>
    <t>Gajanan  Marotarao Dambhare</t>
  </si>
  <si>
    <t>GKEMPLPH-II-7784</t>
  </si>
  <si>
    <t>Ashroba  Laxman Nargare</t>
  </si>
  <si>
    <t>GKEMPLPH-II-7785</t>
  </si>
  <si>
    <t>Amrit  Ambadas Sevakar</t>
  </si>
  <si>
    <t>GKEMPLPH-II-7786</t>
  </si>
  <si>
    <t>Sundar  Balaji Shinde</t>
  </si>
  <si>
    <t>GKEMPLPH-II-7787</t>
  </si>
  <si>
    <t>Digambar  Namdeo Rathod</t>
  </si>
  <si>
    <t>GKEMPLPH-II-7788</t>
  </si>
  <si>
    <t>Sakharam  Valkuji Date</t>
  </si>
  <si>
    <t>GKEMPLPH-II-7789</t>
  </si>
  <si>
    <t>Rajendra  Marotrao Vaidya</t>
  </si>
  <si>
    <t>GKEMPLPH-II-7790</t>
  </si>
  <si>
    <t>Ganesh  Natthuji Dhande</t>
  </si>
  <si>
    <t>GKEMPLPH-II-7791</t>
  </si>
  <si>
    <t>Prabhakar  Govindrao Ghulhane</t>
  </si>
  <si>
    <t>GKEMPLPH-II-7792</t>
  </si>
  <si>
    <t>Shamrao  Shivram Pardhi</t>
  </si>
  <si>
    <t>GKEMPLPH-II-7793</t>
  </si>
  <si>
    <t>Vikas  Arvindrao Kadam</t>
  </si>
  <si>
    <t>GKEMPLPH-II-7794</t>
  </si>
  <si>
    <t>Pandurang  Devi Pawar</t>
  </si>
  <si>
    <t>GKEMPLPH-II-7795</t>
  </si>
  <si>
    <t>Maroti  Dashrath Nirmalkar</t>
  </si>
  <si>
    <t>GKEMPLPH-II-7796</t>
  </si>
  <si>
    <t>Parmeshwar  Sampati Dhakarage</t>
  </si>
  <si>
    <t>GKEMPLPH-II-7797</t>
  </si>
  <si>
    <t>Mangala  Arun Game</t>
  </si>
  <si>
    <t>GKEMPLPH-II-7798</t>
  </si>
  <si>
    <t>Nemichand  Shriram Rathod</t>
  </si>
  <si>
    <t>GKEMPLPH-II-7799</t>
  </si>
  <si>
    <t>Nitin  Pandharinath Ghuge</t>
  </si>
  <si>
    <t>GKEMPLPH-II-7800</t>
  </si>
  <si>
    <t>Ambadas  Shivajirao Kalskar</t>
  </si>
  <si>
    <t>GKEMPLPH-II-7801</t>
  </si>
  <si>
    <t>Ambadas  Shrawan Ayate</t>
  </si>
  <si>
    <t>GKEMPLPH-II-7802</t>
  </si>
  <si>
    <t>Laxmibai  Raghunath Bodakhe</t>
  </si>
  <si>
    <t>GKEMPLPH-II-7803</t>
  </si>
  <si>
    <t>Vaibhav  Krishna Kanhekar</t>
  </si>
  <si>
    <t>GKEMPLPH-II-7804</t>
  </si>
  <si>
    <t>Narayan  Tukaram Tarate</t>
  </si>
  <si>
    <t>GKEMPLPH-II-7805</t>
  </si>
  <si>
    <t>Sawala  Piraji Shinde</t>
  </si>
  <si>
    <t>GKEMPLPH-II-7806</t>
  </si>
  <si>
    <t>Parubai  Pusaram Rathod</t>
  </si>
  <si>
    <t>GKEMPLPH-II-7807</t>
  </si>
  <si>
    <t>Pushpabai  Vilas Pawar</t>
  </si>
  <si>
    <t>GKEMPLPH-II-7808</t>
  </si>
  <si>
    <t>Dattu  Dhundaba Mohitkar</t>
  </si>
  <si>
    <t>GKEMPLPH-II-7809</t>
  </si>
  <si>
    <t>Tikaram  Jagnatnath Panchale</t>
  </si>
  <si>
    <t>GKEMPLPH-II-7810</t>
  </si>
  <si>
    <t>Atmaram  Krushna Vaidhya</t>
  </si>
  <si>
    <t>GKEMPLPH-II-7811</t>
  </si>
  <si>
    <t>Ragini  Ashokrao Akklwar</t>
  </si>
  <si>
    <t>GKEMPLPH-II-7812</t>
  </si>
  <si>
    <t>Dattadigambar  Shrikrishna Wankhede</t>
  </si>
  <si>
    <t>GKEMPLPH-II-7813</t>
  </si>
  <si>
    <t>Seema  Ashokrao Raut</t>
  </si>
  <si>
    <t>GKEMPLPH-II-7814</t>
  </si>
  <si>
    <t>Gajanan  Ramrao Maske</t>
  </si>
  <si>
    <t>GKEMPLPH-II-7815</t>
  </si>
  <si>
    <t>Suresh  Laxmanrao Solanke</t>
  </si>
  <si>
    <t>GKEMPLPH-II-7816</t>
  </si>
  <si>
    <t>Mamta  Prakash Dube</t>
  </si>
  <si>
    <t>GKEMPLPH-II-7817</t>
  </si>
  <si>
    <t>Subhash  Narayan Deshmukh</t>
  </si>
  <si>
    <t>GKEMPLPH-II-7818</t>
  </si>
  <si>
    <t>Parvati  Nashiket Chatse</t>
  </si>
  <si>
    <t>GKEMPLPH-II-7819</t>
  </si>
  <si>
    <t>Kashibai  Dadarao Jadhav</t>
  </si>
  <si>
    <t>GKEMPLPH-II-7820</t>
  </si>
  <si>
    <t>Kailashchandra  Subhashchandra Dikshit</t>
  </si>
  <si>
    <t>GKEMPLPH-II-7821</t>
  </si>
  <si>
    <t>Meena  Prabhakar Narawade</t>
  </si>
  <si>
    <t>GKEMPLPH-II-7822</t>
  </si>
  <si>
    <t>Pramod  Vitthalrao Raikpurkar</t>
  </si>
  <si>
    <t>GKEMPLPH-II-7823</t>
  </si>
  <si>
    <t>Vishwanath  Laxman Thenge</t>
  </si>
  <si>
    <t>GKEMPLPH-II-7824</t>
  </si>
  <si>
    <t>Ramnath  Dulsing Aade</t>
  </si>
  <si>
    <t>GKEMPLPH-II-7825</t>
  </si>
  <si>
    <t>Uddhav  Rangnath Thombare</t>
  </si>
  <si>
    <t>GKEMPLPH-II-7826</t>
  </si>
  <si>
    <t>Akshay  Ajab Pusande</t>
  </si>
  <si>
    <t>GKEMPLPH-II-7827</t>
  </si>
  <si>
    <t>Gangubai  Keshavrao Surwase</t>
  </si>
  <si>
    <t>GKEMPLPH-II-7828</t>
  </si>
  <si>
    <t>Abdul Shafiq Sheikh</t>
  </si>
  <si>
    <t>GKEMPLPH-II-7829</t>
  </si>
  <si>
    <t>Sachin  Digambar Mate</t>
  </si>
  <si>
    <t>GKEMPLPH-II-7830</t>
  </si>
  <si>
    <t>Nivruti  Ganpat Hatkar</t>
  </si>
  <si>
    <t>GKEMPLPH-II-7831</t>
  </si>
  <si>
    <t>Limbaji  Narayan Ingole</t>
  </si>
  <si>
    <t>GKEMPLPH-II-7832</t>
  </si>
  <si>
    <t>Kamal  Anil Borgade</t>
  </si>
  <si>
    <t>GKEMPLPH-II-7833</t>
  </si>
  <si>
    <t>Mirabai  Ramdas Khokale</t>
  </si>
  <si>
    <t>GKEMPLPH-II-7834</t>
  </si>
  <si>
    <t>Ramrao  Lakshiman Rathod</t>
  </si>
  <si>
    <t>GKEMPLPH-II-7835</t>
  </si>
  <si>
    <t>Shivkantabai  Bhagwanrao Solanke</t>
  </si>
  <si>
    <t>GKEMPLPH-II-7836</t>
  </si>
  <si>
    <t>Vinod  Bhiku Jadhao</t>
  </si>
  <si>
    <t>GKEMPLPH-II-7837</t>
  </si>
  <si>
    <t>Shivaji  Sambhaji Katkade</t>
  </si>
  <si>
    <t>GKEMPLPH-II-7838</t>
  </si>
  <si>
    <t>Pramod  Natthuji Wasekar</t>
  </si>
  <si>
    <t>GKEMPLPH-II-7839</t>
  </si>
  <si>
    <t>Vimalbai  Prakash Dhotre</t>
  </si>
  <si>
    <t>GKEMPLPH-II-7840</t>
  </si>
  <si>
    <t>Ramprasad  Panditrao Kadam</t>
  </si>
  <si>
    <t>GKEMPLPH-II-7841</t>
  </si>
  <si>
    <t>Kailas  Dalu Jadhao</t>
  </si>
  <si>
    <t>GKEMPLPH-II-7842</t>
  </si>
  <si>
    <t>Balsing  Mohan Pawar</t>
  </si>
  <si>
    <t>GKEMPLPH-II-7843</t>
  </si>
  <si>
    <t>Archana  Vinod Pakhale</t>
  </si>
  <si>
    <t>GKEMPLPH-II-7844</t>
  </si>
  <si>
    <t>Haridas  Govinda Kute</t>
  </si>
  <si>
    <t>GKEMPLPH-II-7845</t>
  </si>
  <si>
    <t>Suwarna  Yaduraj Wankhede</t>
  </si>
  <si>
    <t>GKEMPLPH-II-7846</t>
  </si>
  <si>
    <t>Ramsing  Dhansing Pawar</t>
  </si>
  <si>
    <t>GKEMPLPH-II-7847</t>
  </si>
  <si>
    <t>Ulhas  Kisanrao Deshmukh</t>
  </si>
  <si>
    <t>GKEMPLPH-II-7848</t>
  </si>
  <si>
    <t>Nagorao  Kisanrao Kadam</t>
  </si>
  <si>
    <t>GKEMPLPH-II-7849</t>
  </si>
  <si>
    <t>Munja  Tukaram Musale</t>
  </si>
  <si>
    <t>GKEMPLPH-II-7850</t>
  </si>
  <si>
    <t>Umesh  Dipak Bhoyar</t>
  </si>
  <si>
    <t>GKEMPLPH-II-7851</t>
  </si>
  <si>
    <t>Achyut  Shankarrao Jadhav</t>
  </si>
  <si>
    <t>GKEMPLPH-II-7852</t>
  </si>
  <si>
    <t>Prakash  Ravji Ade</t>
  </si>
  <si>
    <t>GKEMPLPH-II-7853</t>
  </si>
  <si>
    <t>Bapusaheb  Narsingrao Dumanwar</t>
  </si>
  <si>
    <t>GKEMPLPH-II-7854</t>
  </si>
  <si>
    <t>Sangita  Raghunath Mantode</t>
  </si>
  <si>
    <t>GKEMPLPH-II-7855</t>
  </si>
  <si>
    <t>Pundlikrao  Mahadevrao Rangari</t>
  </si>
  <si>
    <t>GKEMPLPH-II-7856</t>
  </si>
  <si>
    <t>Vijay  Piraji Madavi</t>
  </si>
  <si>
    <t>GKEMPLPH-II-7857</t>
  </si>
  <si>
    <t>Vijay  Madhukarrao Sadafale</t>
  </si>
  <si>
    <t>GKEMPLPH-II-7858</t>
  </si>
  <si>
    <t>Alka  Chandrashekhar Khond</t>
  </si>
  <si>
    <t>GKEMPLPH-II-7859</t>
  </si>
  <si>
    <t>GKEMPLPH-II-7860</t>
  </si>
  <si>
    <t>Dwraka  Sanjay Deshmukh</t>
  </si>
  <si>
    <t>GKEMPLPH-II-7861</t>
  </si>
  <si>
    <t>Vihar  Ramchandra Khairkar</t>
  </si>
  <si>
    <t>GKEMPLPH-II-7862</t>
  </si>
  <si>
    <t>Shivaji  Baburao Choudhari</t>
  </si>
  <si>
    <t>GKEMPLPH-II-7863</t>
  </si>
  <si>
    <t>Digambar  Keshav Solav</t>
  </si>
  <si>
    <t>GKEMPLPH-II-7864</t>
  </si>
  <si>
    <t>Gajanan  Dattrao Chavhan</t>
  </si>
  <si>
    <t>GKEMPLPH-II-7865</t>
  </si>
  <si>
    <t>Madhav  Krushna Ghuge</t>
  </si>
  <si>
    <t>GKEMPLPH-II-7866</t>
  </si>
  <si>
    <t>Vandana  Babanrav Deshmukh</t>
  </si>
  <si>
    <t>GKEMPLPH-II-7867</t>
  </si>
  <si>
    <t>Krushna  Laxmanrao Tambule</t>
  </si>
  <si>
    <t>GKEMPLPH-II-7868</t>
  </si>
  <si>
    <t>Indal  Dharma Pawar</t>
  </si>
  <si>
    <t>GKEMPLPH-II-7869</t>
  </si>
  <si>
    <t>Devbai  Dnyanoba Hanvate</t>
  </si>
  <si>
    <t>GKEMPLPH-II-7870</t>
  </si>
  <si>
    <t>Prashant  Shivaji Gawali</t>
  </si>
  <si>
    <t>GKEMPLPH-II-7871</t>
  </si>
  <si>
    <t>Ramchandra  Gnyanoba Nalawade</t>
  </si>
  <si>
    <t>GKEMPLPH-II-7872</t>
  </si>
  <si>
    <t>Kishor  Shurajprasad Tiwari</t>
  </si>
  <si>
    <t>GKEMPLPH-II-7873</t>
  </si>
  <si>
    <t>Kisanaji  Suryabhanaji Raut</t>
  </si>
  <si>
    <t>GKEMPLPH-II-7874</t>
  </si>
  <si>
    <t>Vilas  Janardhan Marape</t>
  </si>
  <si>
    <t>GKEMPLPH-II-7875</t>
  </si>
  <si>
    <t>GKEMPLPH-II-7876</t>
  </si>
  <si>
    <t>Harichand  Narsing Rathod</t>
  </si>
  <si>
    <t>GKEMPLPH-II-7877</t>
  </si>
  <si>
    <t>Pundlik  Narayan Tajane</t>
  </si>
  <si>
    <t>GKEMPLPH-II-7878</t>
  </si>
  <si>
    <t>Namdev  Haribhau Nanhe</t>
  </si>
  <si>
    <t>GKEMPLPH-II-7879</t>
  </si>
  <si>
    <t>Padamakar  Shriram Shendurkar</t>
  </si>
  <si>
    <t>GKEMPLPH-II-7880</t>
  </si>
  <si>
    <t>Mahendra  Govindrao Dudhe</t>
  </si>
  <si>
    <t>GKEMPLPH-II-7881</t>
  </si>
  <si>
    <t>Yashoda  Prakash Rathod</t>
  </si>
  <si>
    <t>GKEMPLPH-II-7882</t>
  </si>
  <si>
    <t>Gita  Ashok Chatap</t>
  </si>
  <si>
    <t>Parveen  Ashrafmiya Deshmukh</t>
  </si>
  <si>
    <t xml:space="preserve">Adinath Ranganath Ambhore  </t>
  </si>
  <si>
    <t>GKEMPLPH-II-7883</t>
  </si>
  <si>
    <t>Nivrutti  Dnyanoba Dhapase</t>
  </si>
  <si>
    <t>GKEMPLPH-II-7884</t>
  </si>
  <si>
    <t>Parlhad  Narayan Mandhare</t>
  </si>
  <si>
    <t>GKEMPLPH-II-7885</t>
  </si>
  <si>
    <t>Rafu  Hanif She</t>
  </si>
  <si>
    <t>GKEMPLPH-II-7886</t>
  </si>
  <si>
    <t>Raghunath  Bhanudas Bhondve</t>
  </si>
  <si>
    <t>GKEMPLPH-II-7887</t>
  </si>
  <si>
    <t>Raju  Aamru Chavhan</t>
  </si>
  <si>
    <t>GKEMPLPH-II-7888</t>
  </si>
  <si>
    <t>Ankit  Dattatray Kamnar</t>
  </si>
  <si>
    <t>GKEMPLPH-II-7889</t>
  </si>
  <si>
    <t>Ganeshrao  Shamrao Patange</t>
  </si>
  <si>
    <t>GKEMPLPH-II-7890</t>
  </si>
  <si>
    <t>Rajebhau  Vitthalrao Ghatul</t>
  </si>
  <si>
    <t>GKEMPLPH-II-7891</t>
  </si>
  <si>
    <t>Kashinath  Rama Wankhede</t>
  </si>
  <si>
    <t>GKEMPLPH-II-7892</t>
  </si>
  <si>
    <t>Pramod  Marotrao Kolhe</t>
  </si>
  <si>
    <t>GKEMPLPH-II-7893</t>
  </si>
  <si>
    <t>Babarao  Shamarao Bhalerao</t>
  </si>
  <si>
    <t>GKEMPLPH-II-7894</t>
  </si>
  <si>
    <t>Atmaram  Kishanrao Aghav</t>
  </si>
  <si>
    <t>GKEMPLPH-II-7895</t>
  </si>
  <si>
    <t>Govinda  Lakshman Dayne</t>
  </si>
  <si>
    <t>GKEMPLPH-II-7896</t>
  </si>
  <si>
    <t>Pradip  Babarao Bhoyar</t>
  </si>
  <si>
    <t>GKEMPLPH-II-7897</t>
  </si>
  <si>
    <t>Rahul  Shamrao Game</t>
  </si>
  <si>
    <t>GKEMPLPH-II-7898</t>
  </si>
  <si>
    <t>Bhimrao  Tulshiram Rathod</t>
  </si>
  <si>
    <t>GKEMPLPH-II-7899</t>
  </si>
  <si>
    <t>Devidas  Shankar Ladhe</t>
  </si>
  <si>
    <t>GKEMPLPH-II-7900</t>
  </si>
  <si>
    <t>Vishnu  Shriram Tayade</t>
  </si>
  <si>
    <t>GKEMPLPH-II-7901</t>
  </si>
  <si>
    <t>Surekha  Rajendra Bhadade</t>
  </si>
  <si>
    <t>GKEMPLPH-II-7902</t>
  </si>
  <si>
    <t>Rakhmaji  Gangadhar Khandare</t>
  </si>
  <si>
    <t>GKEMPLPH-II-7903</t>
  </si>
  <si>
    <t>Sangita  Sanjay Hatgaokar</t>
  </si>
  <si>
    <t>GKEMPLPH-II-7904</t>
  </si>
  <si>
    <t>Kisan  Reva Rathod</t>
  </si>
  <si>
    <t>GKEMPLPH-II-7905</t>
  </si>
  <si>
    <t>Satish  Kisanrao Maske</t>
  </si>
  <si>
    <t>GKEMPLPH-II-7906</t>
  </si>
  <si>
    <t>Sadanand  Krushnarao Chirade</t>
  </si>
  <si>
    <t>GKEMPLPH-II-7907</t>
  </si>
  <si>
    <t>Dwarkabai  Pralhad Lonkar</t>
  </si>
  <si>
    <t>GKEMPLPH-II-7908</t>
  </si>
  <si>
    <t>Vyankoba  Kashirao Nalawade</t>
  </si>
  <si>
    <t>GKEMPLPH-II-7909</t>
  </si>
  <si>
    <t>Kanhuji  Sukhadev Gavande</t>
  </si>
  <si>
    <t>GKEMPLPH-II-7910</t>
  </si>
  <si>
    <t>Anmol  Vijay Rathod</t>
  </si>
  <si>
    <t>GKEMPLPH-II-7911</t>
  </si>
  <si>
    <t>Digambar  Champat Chudhari</t>
  </si>
  <si>
    <t>GKEMPLPH-II-7912</t>
  </si>
  <si>
    <t>Madhukar  Vitthal Birkurwar</t>
  </si>
  <si>
    <t>GKEMPLPH-II-7913</t>
  </si>
  <si>
    <t>Bhavsing  Gobra Chavhan</t>
  </si>
  <si>
    <t>GKEMPLPH-II-7914</t>
  </si>
  <si>
    <t>Vishnu  Gyanuji Lokhande</t>
  </si>
  <si>
    <t>GKEMPLPH-II-7915</t>
  </si>
  <si>
    <t>Prakash  Bhagwant Raut</t>
  </si>
  <si>
    <t>GKEMPLPH-II-7916</t>
  </si>
  <si>
    <t>Govind  Raghunath Khiste</t>
  </si>
  <si>
    <t>GKEMPLPH-II-7917</t>
  </si>
  <si>
    <t>Jaydeep  Devidas Boande</t>
  </si>
  <si>
    <t>GKEMPLPH-II-7918</t>
  </si>
  <si>
    <t>Kamala  Ashokrao Padhen</t>
  </si>
  <si>
    <t>GKEMPLPH-II-7919</t>
  </si>
  <si>
    <t>Govind  Dharma Chavan</t>
  </si>
  <si>
    <t>GKEMPLPH-II-7920</t>
  </si>
  <si>
    <t>Premsing  Jesa Rathod</t>
  </si>
  <si>
    <t>GKEMPLPH-II-7921</t>
  </si>
  <si>
    <t>Manish  Malhari Salunke</t>
  </si>
  <si>
    <t>GKEMPLPH-II-7922</t>
  </si>
  <si>
    <t>Kalpana  Vijay Hingaspure</t>
  </si>
  <si>
    <t>GKEMPLPH-II-7923</t>
  </si>
  <si>
    <t>Mangilal  Motiram Chavhan</t>
  </si>
  <si>
    <t>GKEMPLPH-II-7924</t>
  </si>
  <si>
    <t>Aniruddha  Suresh Bawane</t>
  </si>
  <si>
    <t>GKEMPLPH-II-7925</t>
  </si>
  <si>
    <t>Shivraj  Rambhau Raut</t>
  </si>
  <si>
    <t>GKEMPLPH-II-7926</t>
  </si>
  <si>
    <t>Manik  Shamravji Sonone</t>
  </si>
  <si>
    <t>GKEMPLPH-II-7927</t>
  </si>
  <si>
    <t>Jagannath  Tikaram Panchal</t>
  </si>
  <si>
    <t>GKEMPLPH-II-7928</t>
  </si>
  <si>
    <t>Narhari  Balasaheb Bobade</t>
  </si>
  <si>
    <t>GKEMPLPH-II-7929</t>
  </si>
  <si>
    <t>Balasaheb  Sheshrao Deshmukh</t>
  </si>
  <si>
    <t>GKEMPLPH-II-7930</t>
  </si>
  <si>
    <t>Bhagwan  Manikrao Borade</t>
  </si>
  <si>
    <t>GKEMPLPH-II-7931</t>
  </si>
  <si>
    <t>Santosh  Sharadrao Jamgade</t>
  </si>
  <si>
    <t>GKEMPLPH-II-7932</t>
  </si>
  <si>
    <t>Maroti  Manohar Parodhi</t>
  </si>
  <si>
    <t>GKEMPLPH-II-7933</t>
  </si>
  <si>
    <t>Deepak  Madhukar Vaije</t>
  </si>
  <si>
    <t>GKEMPLPH-II-7934</t>
  </si>
  <si>
    <t>Dilip  Haridas Ingale</t>
  </si>
  <si>
    <t>GKEMPLPH-II-7935</t>
  </si>
  <si>
    <t>Dasu  Badu Rathod</t>
  </si>
  <si>
    <t>GKEMPLPH-II-7936</t>
  </si>
  <si>
    <t>Ramesh  Bansi Chavhan</t>
  </si>
  <si>
    <t>GKEMPLPH-II-7937</t>
  </si>
  <si>
    <t>Vinod  Dashrath Rathod</t>
  </si>
  <si>
    <t>GKEMPLPH-II-7938</t>
  </si>
  <si>
    <t>Dnyaneshwar  Marotrao Gole</t>
  </si>
  <si>
    <t>GKEMPLPH-II-7939</t>
  </si>
  <si>
    <t>Kailas  Shamrao Kale</t>
  </si>
  <si>
    <t>GKEMPLPH-II-7940</t>
  </si>
  <si>
    <t>Arun  Uttamrao Choudhari</t>
  </si>
  <si>
    <t>GKEMPLPH-II-7941</t>
  </si>
  <si>
    <t>Jagannath  Punjaji Shimple</t>
  </si>
  <si>
    <t>GKEMPLPH-II-7942</t>
  </si>
  <si>
    <t>Namdev  Vitthal Pojdar</t>
  </si>
  <si>
    <t>GKEMPLPH-II-7943</t>
  </si>
  <si>
    <t>Sachin  Motiram Rathod</t>
  </si>
  <si>
    <t>GKEMPLPH-II-7944</t>
  </si>
  <si>
    <t>Sahebrao  Baburao Gharajale</t>
  </si>
  <si>
    <t>GKEMPLPH-II-7945</t>
  </si>
  <si>
    <t>Sumitrabai  Achutrao Kale</t>
  </si>
  <si>
    <t>GKEMPLPH-II-7946</t>
  </si>
  <si>
    <t>Vilas  Nathuji Rasal</t>
  </si>
  <si>
    <t>GKEMPLPH-II-7947</t>
  </si>
  <si>
    <t>GKEMPLPH-II-7948</t>
  </si>
  <si>
    <t>Janardhan  Harbaji Waikar</t>
  </si>
  <si>
    <t>GKEMPLPH-II-7949</t>
  </si>
  <si>
    <t>Vaman  Baburao Mundhe</t>
  </si>
  <si>
    <t>GKEMPLPH-II-7950</t>
  </si>
  <si>
    <t>Lina  Manoj Rathod</t>
  </si>
  <si>
    <t>GKEMPLPH-II-7951</t>
  </si>
  <si>
    <t>Maroti  Fakirrao Zate</t>
  </si>
  <si>
    <t>GKEMPLPH-II-7952</t>
  </si>
  <si>
    <t>Baburao  Sonaji Wagh</t>
  </si>
  <si>
    <t>GKEMPLPH-II-7953</t>
  </si>
  <si>
    <t>Vijay  Namdev Devarkar</t>
  </si>
  <si>
    <t>GKEMPLPH-II-7954</t>
  </si>
  <si>
    <t>Santosh  Babulal Chavan</t>
  </si>
  <si>
    <t>GKEMPLPH-II-7955</t>
  </si>
  <si>
    <t>Pratap  Jivla Rathod</t>
  </si>
  <si>
    <t>GKEMPLPH-II-7956</t>
  </si>
  <si>
    <t>Sakhubai  Bhaurao Paradhi</t>
  </si>
  <si>
    <t>GKEMPLPH-II-7957</t>
  </si>
  <si>
    <t>Vithal  Sambhaji Dhavane</t>
  </si>
  <si>
    <t>GKEMPLPH-II-7958</t>
  </si>
  <si>
    <t>Prashant  Vinayakrao Mandale</t>
  </si>
  <si>
    <t>GKEMPLPH-II-7959</t>
  </si>
  <si>
    <t>Sayyad  Akabar Ali</t>
  </si>
  <si>
    <t>GKEMPLPH-II-7960</t>
  </si>
  <si>
    <t>Santosh  Murlidharrao Bhaykar</t>
  </si>
  <si>
    <t>GKEMPLPH-II-7961</t>
  </si>
  <si>
    <t>Sahebrao  Mahadev Mule</t>
  </si>
  <si>
    <t>GKEMPLPH-II-7962</t>
  </si>
  <si>
    <t>Kailash  Yadavrao Limbalkar</t>
  </si>
  <si>
    <t xml:space="preserve">Bhagvan Eknathrao Pandule  </t>
  </si>
  <si>
    <t>Distribution of Improved cook stove - Phase II</t>
  </si>
  <si>
    <t>22/10/2012-23/10/2012</t>
  </si>
  <si>
    <t>GKEMPLPHII-1 to GKEMPLPHII-14066</t>
  </si>
  <si>
    <t xml:space="preserve">Beed and Nanded </t>
  </si>
  <si>
    <t>T3- 13/12/2013-14/12/2013</t>
  </si>
  <si>
    <t>T1- 15/12/2013-16/12/2013</t>
  </si>
  <si>
    <t>T2- 25/11/2014-26/11/2014</t>
  </si>
  <si>
    <t>T2- 28/11/2014-29/11/2014</t>
  </si>
  <si>
    <t>T1-26/11/2015-27/11/2015</t>
  </si>
  <si>
    <t>T1-23/11/2015-24/11/2015</t>
  </si>
  <si>
    <t>T3- 25/11/2016-26/11/2016</t>
  </si>
  <si>
    <t>T1- 20/12/2016-21/12/2016</t>
  </si>
  <si>
    <t>T3- 28/11/2017-29/11/2017</t>
  </si>
  <si>
    <t>T3- 1/12/2017-2/12/2017</t>
  </si>
  <si>
    <t>Beed- 80</t>
  </si>
  <si>
    <t>Nanded-80</t>
  </si>
  <si>
    <t>Beed- 20</t>
  </si>
  <si>
    <t>Nanded-20</t>
  </si>
  <si>
    <t>Percentage Deviation</t>
  </si>
  <si>
    <t xml:space="preserve">*Note: As a conservative approach, beneficiaries who were found (as a part of the survey) to be using improved cookstoves partially (along with use of traditional cookstoves) were not considered for the purpose of emission reduction calculation and is considered as non-operational during the particular monitoring period. </t>
  </si>
  <si>
    <t>Year 1</t>
  </si>
  <si>
    <t>Year 2</t>
  </si>
  <si>
    <t>Year 3</t>
  </si>
  <si>
    <t>Year 4</t>
  </si>
  <si>
    <t>Year 5</t>
  </si>
  <si>
    <t xml:space="preserve">Survey against 1st Year </t>
  </si>
  <si>
    <t>Survey against 2nd Year</t>
  </si>
  <si>
    <t>Survey against 3rd Year</t>
  </si>
  <si>
    <t>Survey against 4th Year</t>
  </si>
  <si>
    <t>Survey against 5th Year</t>
  </si>
  <si>
    <t>Year 1: 22 Oct 12 - 21 Oct 13</t>
  </si>
  <si>
    <t>Year 2: 22 Oct 13 - 21 Oct 14</t>
  </si>
  <si>
    <t>Year 3: 22 Oct 14 - 21 Oct 15</t>
  </si>
  <si>
    <t>Year 4: 22 Oct 15 - 21 Oct 16</t>
  </si>
  <si>
    <t>Year 5: 22 Oct 16 - 21 Oct 17</t>
  </si>
  <si>
    <t xml:space="preserve">Start Date of Crediting Period </t>
  </si>
  <si>
    <t xml:space="preserve">End Date of Distribution </t>
  </si>
  <si>
    <t xml:space="preserve">No of Days to be considered for 1st crediting period </t>
  </si>
  <si>
    <t xml:space="preserve">As conservative approach Emission reduction under the project activity is considered form the end date of distribution </t>
  </si>
  <si>
    <t>22-October-2012 to 21-October-2013</t>
  </si>
  <si>
    <t>22-October-2013 to 21-October-2014</t>
  </si>
  <si>
    <t>22-October-2014 to 21-October-2015</t>
  </si>
  <si>
    <t>22-October-2015 to 21-October-2016</t>
  </si>
  <si>
    <t>22-October-2016 to 21-October-2017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</si>
</sst>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Red]#,##0"/>
    <numFmt numFmtId="167" formatCode="0.000"/>
    <numFmt numFmtId="168" formatCode="0.0000"/>
    <numFmt numFmtId="169" formatCode="0.0%"/>
    <numFmt numFmtId="170" formatCode="0.00000"/>
  </numFmts>
  <fonts count="30"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9"/>
      <color theme="1"/>
      <name val="Times New Roman"/>
      <family val="1"/>
    </font>
    <font>
      <sz val="8"/>
      <name val="Calibri"/>
      <family val="2"/>
      <scheme val="minor"/>
    </font>
    <font>
      <sz val="10"/>
      <color rgb="FF000000"/>
      <name val="Times New Roman"/>
      <family val="1"/>
    </font>
    <font>
      <b/>
      <sz val="10"/>
      <color rgb="FF000000"/>
      <name val="Times New Roman"/>
      <family val="1"/>
    </font>
    <font>
      <b/>
      <sz val="9"/>
      <color rgb="FF000000"/>
      <name val="Times New Roman"/>
      <family val="1"/>
    </font>
    <font>
      <vertAlign val="superscript"/>
      <sz val="10"/>
      <color theme="1"/>
      <name val="Times New Roman"/>
      <family val="1"/>
    </font>
    <font>
      <vertAlign val="subscript"/>
      <sz val="10"/>
      <color theme="1"/>
      <name val="Times New Roman"/>
      <family val="1"/>
    </font>
    <font>
      <sz val="12"/>
      <color theme="1"/>
      <name val="Times New Roman"/>
      <family val="1"/>
    </font>
    <font>
      <b/>
      <sz val="11"/>
      <color indexed="8"/>
      <name val="Times New Roman"/>
      <family val="1"/>
    </font>
    <font>
      <sz val="11"/>
      <color theme="1"/>
      <name val="Times New Roman"/>
      <family val="1"/>
    </font>
    <font>
      <b/>
      <sz val="11"/>
      <color theme="1"/>
      <name val="Times New Roman"/>
      <family val="1"/>
    </font>
    <font>
      <b/>
      <vertAlign val="subscript"/>
      <sz val="11"/>
      <color indexed="8"/>
      <name val="Times New Roman"/>
      <family val="1"/>
    </font>
    <font>
      <b/>
      <vertAlign val="subscript"/>
      <sz val="11"/>
      <color theme="1"/>
      <name val="Times New Roman"/>
      <family val="1"/>
    </font>
    <font>
      <sz val="10"/>
      <name val="Arial"/>
      <family val="2"/>
    </font>
    <font>
      <sz val="11"/>
      <name val="Times New Roman"/>
      <family val="1"/>
    </font>
    <font>
      <sz val="12"/>
      <name val="Garamond"/>
      <family val="1"/>
    </font>
    <font>
      <b/>
      <sz val="12"/>
      <color theme="1"/>
      <name val="Times New Roman"/>
      <family val="1"/>
    </font>
    <font>
      <vertAlign val="subscript"/>
      <sz val="11"/>
      <color indexed="8"/>
      <name val="Times New Roman"/>
      <family val="1"/>
    </font>
    <font>
      <vertAlign val="subscript"/>
      <sz val="11"/>
      <name val="Times New Roman"/>
      <family val="1"/>
    </font>
    <font>
      <sz val="11"/>
      <color indexed="8"/>
      <name val="Times New Roman"/>
      <family val="1"/>
    </font>
    <font>
      <vertAlign val="subscript"/>
      <sz val="11"/>
      <color theme="1"/>
      <name val="Times New Roman"/>
      <family val="1"/>
    </font>
    <font>
      <i/>
      <sz val="11"/>
      <color indexed="8"/>
      <name val="Times New Roman"/>
      <family val="1"/>
    </font>
    <font>
      <b/>
      <sz val="11"/>
      <color indexed="9"/>
      <name val="Times New Roman"/>
      <family val="1"/>
    </font>
    <font>
      <b/>
      <sz val="11"/>
      <name val="Times New Roman"/>
      <family val="1"/>
    </font>
    <font>
      <i/>
      <sz val="11"/>
      <color theme="1"/>
      <name val="Times New Roman"/>
      <family val="1"/>
    </font>
    <font>
      <b/>
      <sz val="9"/>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7" fillId="0" borderId="0"/>
    <xf numFmtId="0" fontId="19" fillId="0" borderId="0"/>
  </cellStyleXfs>
  <cellXfs count="165">
    <xf numFmtId="0" fontId="0" fillId="0" borderId="0" xfId="0"/>
    <xf numFmtId="0" fontId="2" fillId="0" borderId="1" xfId="0" applyFont="1" applyBorder="1" applyAlignment="1">
      <alignment vertical="top"/>
    </xf>
    <xf numFmtId="0" fontId="3" fillId="0" borderId="1" xfId="0" applyFont="1" applyBorder="1" applyAlignment="1">
      <alignment vertical="top"/>
    </xf>
    <xf numFmtId="0" fontId="3" fillId="0" borderId="0" xfId="0" applyFont="1" applyAlignment="1">
      <alignment vertical="top"/>
    </xf>
    <xf numFmtId="0" fontId="3" fillId="0" borderId="1" xfId="0" applyFont="1" applyBorder="1" applyAlignment="1">
      <alignment vertical="top" wrapText="1"/>
    </xf>
    <xf numFmtId="0" fontId="3" fillId="0" borderId="1" xfId="0" applyFont="1" applyBorder="1" applyAlignment="1">
      <alignment horizontal="left" vertical="top"/>
    </xf>
    <xf numFmtId="0" fontId="2" fillId="0" borderId="1" xfId="0" applyFont="1" applyBorder="1"/>
    <xf numFmtId="0" fontId="3" fillId="0" borderId="1" xfId="0" applyFont="1" applyBorder="1"/>
    <xf numFmtId="0" fontId="3" fillId="0" borderId="0" xfId="0" applyFont="1"/>
    <xf numFmtId="0" fontId="3" fillId="0" borderId="1" xfId="0" applyFont="1" applyBorder="1" applyAlignment="1">
      <alignment wrapText="1"/>
    </xf>
    <xf numFmtId="9"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6" fillId="0" borderId="1" xfId="0" applyFont="1" applyBorder="1" applyAlignment="1">
      <alignment horizontal="justify" vertical="top"/>
    </xf>
    <xf numFmtId="0" fontId="2" fillId="3" borderId="1" xfId="0" applyFont="1" applyFill="1" applyBorder="1" applyAlignment="1">
      <alignment vertical="top"/>
    </xf>
    <xf numFmtId="0" fontId="3" fillId="3" borderId="1" xfId="0" applyFont="1" applyFill="1" applyBorder="1" applyAlignment="1">
      <alignment vertical="top"/>
    </xf>
    <xf numFmtId="0" fontId="3" fillId="3" borderId="0" xfId="0" applyFont="1" applyFill="1" applyAlignment="1">
      <alignment vertical="top"/>
    </xf>
    <xf numFmtId="0" fontId="3" fillId="3" borderId="1" xfId="0" applyFont="1" applyFill="1" applyBorder="1" applyAlignment="1">
      <alignment vertical="top" wrapText="1"/>
    </xf>
    <xf numFmtId="0" fontId="3" fillId="3" borderId="1" xfId="0" applyFont="1" applyFill="1" applyBorder="1" applyAlignment="1">
      <alignment horizontal="left" vertical="top"/>
    </xf>
    <xf numFmtId="0" fontId="2" fillId="3" borderId="1" xfId="0" applyFont="1" applyFill="1" applyBorder="1"/>
    <xf numFmtId="0" fontId="3" fillId="3" borderId="1" xfId="0" applyFont="1" applyFill="1" applyBorder="1"/>
    <xf numFmtId="0" fontId="3" fillId="3" borderId="1" xfId="0" applyFont="1" applyFill="1" applyBorder="1" applyAlignment="1">
      <alignment wrapText="1"/>
    </xf>
    <xf numFmtId="9" fontId="3" fillId="3" borderId="1" xfId="0" applyNumberFormat="1" applyFont="1" applyFill="1" applyBorder="1" applyAlignment="1">
      <alignment horizontal="left" vertical="top"/>
    </xf>
    <xf numFmtId="0" fontId="3" fillId="3" borderId="1" xfId="0" applyFont="1" applyFill="1" applyBorder="1" applyAlignment="1">
      <alignment horizontal="left" vertical="top" wrapText="1"/>
    </xf>
    <xf numFmtId="0" fontId="6" fillId="3" borderId="1" xfId="0" applyFont="1" applyFill="1" applyBorder="1" applyAlignment="1">
      <alignment horizontal="justify" vertical="top"/>
    </xf>
    <xf numFmtId="0" fontId="6" fillId="3" borderId="1" xfId="0" applyFont="1" applyFill="1" applyBorder="1" applyAlignment="1">
      <alignment horizontal="justify" vertical="center"/>
    </xf>
    <xf numFmtId="0" fontId="6" fillId="3" borderId="1" xfId="0" applyFont="1" applyFill="1" applyBorder="1" applyAlignment="1">
      <alignment horizontal="left" vertical="center" wrapText="1"/>
    </xf>
    <xf numFmtId="0" fontId="3" fillId="2" borderId="1" xfId="0" applyFont="1" applyFill="1" applyBorder="1" applyAlignment="1">
      <alignment vertical="top"/>
    </xf>
    <xf numFmtId="0" fontId="4" fillId="0" borderId="1" xfId="0" applyFont="1" applyBorder="1" applyAlignment="1">
      <alignment horizontal="center" vertical="top" wrapText="1"/>
    </xf>
    <xf numFmtId="0" fontId="2" fillId="0" borderId="0" xfId="0" applyFont="1"/>
    <xf numFmtId="0" fontId="3" fillId="0" borderId="0" xfId="0" applyFont="1" applyAlignment="1">
      <alignment horizontal="left" vertical="center" indent="3"/>
    </xf>
    <xf numFmtId="0" fontId="11" fillId="0" borderId="0" xfId="0" applyFont="1" applyAlignment="1">
      <alignment vertical="center"/>
    </xf>
    <xf numFmtId="0" fontId="3" fillId="0" borderId="1" xfId="0" applyFont="1" applyBorder="1" applyAlignment="1">
      <alignment vertical="center" wrapText="1"/>
    </xf>
    <xf numFmtId="0" fontId="2" fillId="0" borderId="1"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3"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10" fontId="3" fillId="2" borderId="1" xfId="1" applyNumberFormat="1" applyFont="1" applyFill="1" applyBorder="1" applyAlignment="1">
      <alignment vertical="top"/>
    </xf>
    <xf numFmtId="0" fontId="3" fillId="2" borderId="1" xfId="0" applyFont="1" applyFill="1" applyBorder="1" applyAlignment="1">
      <alignment vertical="top" wrapText="1"/>
    </xf>
    <xf numFmtId="10" fontId="3" fillId="0" borderId="0" xfId="1" applyNumberFormat="1" applyFont="1" applyAlignment="1">
      <alignment vertical="top"/>
    </xf>
    <xf numFmtId="0" fontId="6" fillId="0" borderId="1" xfId="0" applyFont="1" applyBorder="1" applyAlignment="1">
      <alignment horizontal="left" vertical="top" wrapText="1"/>
    </xf>
    <xf numFmtId="1" fontId="3" fillId="0" borderId="1" xfId="0" applyNumberFormat="1" applyFont="1" applyBorder="1" applyAlignment="1">
      <alignment horizontal="center" vertical="top" wrapText="1"/>
    </xf>
    <xf numFmtId="2" fontId="2" fillId="0" borderId="1" xfId="0" applyNumberFormat="1" applyFont="1" applyBorder="1" applyAlignment="1">
      <alignment vertical="top" wrapText="1"/>
    </xf>
    <xf numFmtId="2" fontId="3" fillId="0" borderId="1" xfId="0" applyNumberFormat="1" applyFont="1" applyBorder="1" applyAlignment="1">
      <alignment vertical="top" wrapText="1"/>
    </xf>
    <xf numFmtId="2" fontId="3" fillId="0" borderId="0" xfId="0" applyNumberFormat="1" applyFont="1" applyAlignment="1">
      <alignment vertical="top" wrapText="1"/>
    </xf>
    <xf numFmtId="0" fontId="13" fillId="0" borderId="0" xfId="0" applyFont="1" applyAlignment="1">
      <alignment vertical="top"/>
    </xf>
    <xf numFmtId="0" fontId="14" fillId="0" borderId="1" xfId="0" applyFont="1" applyBorder="1" applyAlignment="1">
      <alignment vertical="top"/>
    </xf>
    <xf numFmtId="0" fontId="14" fillId="0" borderId="1" xfId="0" applyFont="1" applyBorder="1" applyAlignment="1">
      <alignment horizontal="left" vertical="top" wrapText="1"/>
    </xf>
    <xf numFmtId="0" fontId="18" fillId="0" borderId="1" xfId="2" applyFont="1" applyBorder="1" applyAlignment="1">
      <alignment vertical="top"/>
    </xf>
    <xf numFmtId="0" fontId="18" fillId="0" borderId="0" xfId="2" applyFont="1" applyAlignment="1">
      <alignment vertical="top"/>
    </xf>
    <xf numFmtId="0" fontId="18" fillId="0" borderId="0" xfId="3" applyFont="1" applyAlignment="1">
      <alignment vertical="top"/>
    </xf>
    <xf numFmtId="0" fontId="18" fillId="0" borderId="0" xfId="0" applyFont="1" applyAlignment="1">
      <alignment horizontal="left" vertical="top"/>
    </xf>
    <xf numFmtId="166" fontId="13" fillId="0" borderId="0" xfId="0" applyNumberFormat="1" applyFont="1" applyAlignment="1">
      <alignment vertical="top"/>
    </xf>
    <xf numFmtId="0" fontId="13" fillId="0" borderId="0" xfId="0" applyFont="1" applyAlignment="1">
      <alignment horizontal="left" vertical="top"/>
    </xf>
    <xf numFmtId="0" fontId="14" fillId="0" borderId="1" xfId="0" applyFont="1" applyBorder="1" applyAlignment="1">
      <alignment horizontal="left" vertical="top"/>
    </xf>
    <xf numFmtId="0" fontId="13" fillId="0" borderId="1" xfId="0" applyFont="1" applyBorder="1" applyAlignment="1">
      <alignment horizontal="left" vertical="top" wrapText="1"/>
    </xf>
    <xf numFmtId="0" fontId="13" fillId="0" borderId="1" xfId="0" applyFont="1" applyBorder="1" applyAlignment="1">
      <alignment horizontal="left" vertical="top"/>
    </xf>
    <xf numFmtId="10" fontId="13" fillId="0" borderId="1" xfId="0" applyNumberFormat="1" applyFont="1" applyBorder="1" applyAlignment="1">
      <alignment horizontal="left" vertical="top"/>
    </xf>
    <xf numFmtId="0" fontId="13" fillId="0" borderId="1" xfId="0" applyFont="1" applyBorder="1" applyAlignment="1">
      <alignment vertical="top" wrapText="1"/>
    </xf>
    <xf numFmtId="0" fontId="13" fillId="0" borderId="1" xfId="0" applyFont="1" applyBorder="1" applyAlignment="1">
      <alignment vertical="top"/>
    </xf>
    <xf numFmtId="166" fontId="13" fillId="0" borderId="1" xfId="0" applyNumberFormat="1" applyFont="1" applyBorder="1" applyAlignment="1">
      <alignment horizontal="left" vertical="top"/>
    </xf>
    <xf numFmtId="167" fontId="13" fillId="0" borderId="1" xfId="0" applyNumberFormat="1" applyFont="1" applyBorder="1" applyAlignment="1">
      <alignment horizontal="left" vertical="top"/>
    </xf>
    <xf numFmtId="0" fontId="18" fillId="0" borderId="1" xfId="2" applyFont="1" applyBorder="1" applyAlignment="1">
      <alignment vertical="top" wrapText="1"/>
    </xf>
    <xf numFmtId="165" fontId="13" fillId="0" borderId="1" xfId="0" applyNumberFormat="1" applyFont="1" applyBorder="1" applyAlignment="1">
      <alignment horizontal="left" vertical="top"/>
    </xf>
    <xf numFmtId="9" fontId="13" fillId="0" borderId="1" xfId="0" applyNumberFormat="1" applyFont="1" applyBorder="1" applyAlignment="1">
      <alignment horizontal="left" vertical="top"/>
    </xf>
    <xf numFmtId="168" fontId="13" fillId="0" borderId="1" xfId="0" applyNumberFormat="1" applyFont="1" applyBorder="1" applyAlignment="1">
      <alignment horizontal="left" vertical="top"/>
    </xf>
    <xf numFmtId="169" fontId="13" fillId="0" borderId="1" xfId="0" applyNumberFormat="1" applyFont="1" applyBorder="1" applyAlignment="1">
      <alignment horizontal="left" vertical="top"/>
    </xf>
    <xf numFmtId="0" fontId="14" fillId="0" borderId="0" xfId="0" applyFont="1" applyAlignment="1">
      <alignment vertical="top"/>
    </xf>
    <xf numFmtId="0" fontId="13" fillId="0" borderId="0" xfId="0" applyFont="1" applyAlignment="1">
      <alignment horizontal="center" vertical="top"/>
    </xf>
    <xf numFmtId="0" fontId="13" fillId="0" borderId="0" xfId="0" applyFont="1" applyAlignment="1">
      <alignment vertical="top" wrapText="1"/>
    </xf>
    <xf numFmtId="166" fontId="13" fillId="0" borderId="1" xfId="0" applyNumberFormat="1" applyFont="1" applyBorder="1" applyAlignment="1">
      <alignment horizontal="left" vertical="top" wrapText="1"/>
    </xf>
    <xf numFmtId="0" fontId="26" fillId="0" borderId="0" xfId="2" applyFont="1" applyAlignment="1">
      <alignment horizontal="center" vertical="top"/>
    </xf>
    <xf numFmtId="1" fontId="26" fillId="0" borderId="0" xfId="2" applyNumberFormat="1" applyFont="1" applyAlignment="1">
      <alignment horizontal="center" vertical="top"/>
    </xf>
    <xf numFmtId="0" fontId="26" fillId="0" borderId="0" xfId="2" applyFont="1" applyAlignment="1">
      <alignment horizontal="left" vertical="top"/>
    </xf>
    <xf numFmtId="0" fontId="27" fillId="0" borderId="0" xfId="2" applyFont="1" applyAlignment="1">
      <alignment vertical="top"/>
    </xf>
    <xf numFmtId="0" fontId="18" fillId="0" borderId="0" xfId="2" applyFont="1" applyAlignment="1">
      <alignment horizontal="center" vertical="top"/>
    </xf>
    <xf numFmtId="170" fontId="18" fillId="0" borderId="1" xfId="2" applyNumberFormat="1" applyFont="1" applyBorder="1" applyAlignment="1">
      <alignment horizontal="left" vertical="top"/>
    </xf>
    <xf numFmtId="0" fontId="18" fillId="0" borderId="1" xfId="2" applyFont="1" applyBorder="1" applyAlignment="1">
      <alignment horizontal="center" vertical="top"/>
    </xf>
    <xf numFmtId="0" fontId="18" fillId="0" borderId="1" xfId="2" applyFont="1" applyBorder="1" applyAlignment="1">
      <alignment horizontal="left" vertical="top"/>
    </xf>
    <xf numFmtId="167" fontId="18" fillId="0" borderId="1" xfId="2" applyNumberFormat="1" applyFont="1" applyBorder="1" applyAlignment="1">
      <alignment horizontal="left" vertical="top"/>
    </xf>
    <xf numFmtId="168" fontId="18" fillId="0" borderId="0" xfId="2" applyNumberFormat="1" applyFont="1" applyAlignment="1">
      <alignment horizontal="left" vertical="top"/>
    </xf>
    <xf numFmtId="168" fontId="13" fillId="0" borderId="0" xfId="0" applyNumberFormat="1" applyFont="1" applyAlignment="1">
      <alignment vertical="top"/>
    </xf>
    <xf numFmtId="0" fontId="13" fillId="0" borderId="1" xfId="0" applyFont="1" applyBorder="1" applyAlignment="1">
      <alignment horizontal="center" vertical="top"/>
    </xf>
    <xf numFmtId="0" fontId="28" fillId="0" borderId="1" xfId="0" applyFont="1" applyBorder="1" applyAlignment="1">
      <alignment horizontal="left" vertical="top"/>
    </xf>
    <xf numFmtId="0" fontId="26" fillId="0" borderId="0" xfId="2" applyFont="1" applyAlignment="1">
      <alignment horizontal="center" vertical="top" wrapText="1"/>
    </xf>
    <xf numFmtId="9" fontId="26" fillId="0" borderId="0" xfId="2" applyNumberFormat="1" applyFont="1" applyAlignment="1">
      <alignment horizontal="center" vertical="top"/>
    </xf>
    <xf numFmtId="0" fontId="26" fillId="0" borderId="0" xfId="2" applyFont="1" applyAlignment="1">
      <alignment vertical="top" wrapText="1"/>
    </xf>
    <xf numFmtId="0" fontId="18" fillId="0" borderId="0" xfId="2" applyFont="1" applyAlignment="1">
      <alignment horizontal="left" vertical="top"/>
    </xf>
    <xf numFmtId="0" fontId="2" fillId="0" borderId="1" xfId="0" applyFont="1" applyFill="1" applyBorder="1" applyAlignment="1">
      <alignment vertical="top"/>
    </xf>
    <xf numFmtId="0" fontId="3" fillId="0" borderId="1" xfId="0" applyFont="1" applyFill="1" applyBorder="1" applyAlignment="1">
      <alignment horizontal="center" vertical="top"/>
    </xf>
    <xf numFmtId="0" fontId="4" fillId="0" borderId="1" xfId="0" applyFont="1" applyBorder="1" applyAlignment="1">
      <alignment horizontal="center" vertical="top"/>
    </xf>
    <xf numFmtId="0" fontId="3" fillId="0" borderId="1" xfId="0" applyFont="1" applyFill="1" applyBorder="1" applyAlignment="1">
      <alignment vertical="top"/>
    </xf>
    <xf numFmtId="0" fontId="2" fillId="0" borderId="0" xfId="0" applyFont="1" applyFill="1" applyAlignment="1">
      <alignment vertical="top"/>
    </xf>
    <xf numFmtId="0" fontId="3" fillId="0" borderId="0" xfId="0" applyFont="1" applyFill="1" applyAlignment="1">
      <alignment vertical="top"/>
    </xf>
    <xf numFmtId="0" fontId="3" fillId="0" borderId="2" xfId="0" applyFont="1" applyFill="1" applyBorder="1" applyAlignment="1">
      <alignment horizontal="justify" vertical="top"/>
    </xf>
    <xf numFmtId="0" fontId="6" fillId="0" borderId="3" xfId="0"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justify" vertical="top"/>
    </xf>
    <xf numFmtId="0" fontId="6" fillId="0" borderId="5" xfId="0" applyFont="1" applyFill="1" applyBorder="1" applyAlignment="1">
      <alignment horizontal="center" vertical="top"/>
    </xf>
    <xf numFmtId="10" fontId="6" fillId="0" borderId="5" xfId="0" applyNumberFormat="1" applyFont="1" applyFill="1" applyBorder="1" applyAlignment="1">
      <alignment horizontal="center" vertical="top"/>
    </xf>
    <xf numFmtId="0" fontId="3" fillId="0" borderId="2" xfId="0" applyFont="1" applyFill="1" applyBorder="1" applyAlignment="1">
      <alignment horizontal="justify"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justify"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center" vertical="center"/>
    </xf>
    <xf numFmtId="0" fontId="6" fillId="0" borderId="4" xfId="0" applyFont="1" applyFill="1" applyBorder="1" applyAlignment="1">
      <alignment horizontal="justify" vertical="center" wrapText="1"/>
    </xf>
    <xf numFmtId="10" fontId="6" fillId="0" borderId="5" xfId="0" applyNumberFormat="1" applyFont="1" applyFill="1" applyBorder="1" applyAlignment="1">
      <alignment horizontal="center" vertical="center"/>
    </xf>
    <xf numFmtId="10" fontId="13" fillId="0" borderId="1" xfId="1" applyNumberFormat="1" applyFont="1" applyFill="1" applyBorder="1" applyAlignment="1">
      <alignment horizontal="center" vertical="top"/>
    </xf>
    <xf numFmtId="10" fontId="13" fillId="0" borderId="1" xfId="1" applyNumberFormat="1" applyFont="1" applyFill="1" applyBorder="1" applyAlignment="1">
      <alignment horizontal="center" vertical="top" wrapText="1"/>
    </xf>
    <xf numFmtId="0" fontId="4" fillId="0" borderId="1" xfId="0" applyFont="1" applyBorder="1"/>
    <xf numFmtId="0" fontId="4" fillId="0" borderId="1" xfId="0" applyFont="1" applyBorder="1" applyAlignment="1">
      <alignment vertical="top"/>
    </xf>
    <xf numFmtId="0" fontId="4" fillId="0" borderId="1" xfId="0" applyFont="1" applyBorder="1" applyAlignment="1">
      <alignment vertical="top" wrapText="1"/>
    </xf>
    <xf numFmtId="2" fontId="4" fillId="0" borderId="1" xfId="0" applyNumberFormat="1" applyFont="1" applyBorder="1" applyAlignment="1">
      <alignment vertical="top" wrapText="1"/>
    </xf>
    <xf numFmtId="2" fontId="4" fillId="0" borderId="1" xfId="0" applyNumberFormat="1" applyFont="1" applyBorder="1"/>
    <xf numFmtId="2" fontId="4" fillId="0" borderId="1" xfId="0" applyNumberFormat="1" applyFont="1" applyBorder="1" applyAlignment="1">
      <alignment vertical="top"/>
    </xf>
    <xf numFmtId="165" fontId="4" fillId="0" borderId="1" xfId="0" applyNumberFormat="1" applyFont="1" applyBorder="1" applyAlignment="1">
      <alignment vertical="top" wrapText="1"/>
    </xf>
    <xf numFmtId="164" fontId="4" fillId="0" borderId="1" xfId="1" applyNumberFormat="1" applyFont="1" applyFill="1" applyBorder="1" applyAlignment="1">
      <alignment vertical="top" wrapText="1"/>
    </xf>
    <xf numFmtId="10" fontId="13" fillId="0" borderId="1" xfId="0" applyNumberFormat="1" applyFont="1" applyBorder="1" applyAlignment="1">
      <alignment horizontal="center" vertical="top"/>
    </xf>
    <xf numFmtId="166" fontId="18" fillId="0" borderId="1" xfId="2" applyNumberFormat="1" applyFont="1" applyBorder="1" applyAlignment="1">
      <alignment horizontal="center" vertical="top"/>
    </xf>
    <xf numFmtId="0" fontId="14" fillId="0" borderId="1" xfId="0" applyFont="1" applyBorder="1" applyAlignment="1">
      <alignment horizontal="center" vertical="top"/>
    </xf>
    <xf numFmtId="0" fontId="3" fillId="0" borderId="1" xfId="0" applyFont="1" applyFill="1" applyBorder="1" applyAlignment="1">
      <alignment horizontal="left" vertical="top"/>
    </xf>
    <xf numFmtId="166" fontId="18" fillId="0" borderId="6" xfId="2" applyNumberFormat="1" applyFont="1" applyBorder="1" applyAlignment="1">
      <alignment horizontal="center" vertical="top"/>
    </xf>
    <xf numFmtId="0" fontId="18" fillId="0" borderId="6" xfId="2" applyFont="1" applyBorder="1" applyAlignment="1">
      <alignment horizontal="center" vertical="top"/>
    </xf>
    <xf numFmtId="166" fontId="27" fillId="2" borderId="3" xfId="2" applyNumberFormat="1" applyFont="1" applyFill="1" applyBorder="1" applyAlignment="1">
      <alignment horizontal="center" vertical="top"/>
    </xf>
    <xf numFmtId="0" fontId="3" fillId="0" borderId="1" xfId="0" applyFont="1" applyBorder="1" applyAlignment="1">
      <alignment horizontal="center" vertical="top"/>
    </xf>
    <xf numFmtId="15" fontId="3" fillId="0" borderId="1" xfId="0" applyNumberFormat="1" applyFont="1" applyBorder="1" applyAlignment="1">
      <alignment horizontal="right" vertical="top"/>
    </xf>
    <xf numFmtId="0" fontId="3" fillId="3" borderId="1" xfId="0" applyFont="1" applyFill="1" applyBorder="1" applyAlignment="1">
      <alignment horizontal="center" vertical="top"/>
    </xf>
    <xf numFmtId="14" fontId="3" fillId="0" borderId="1" xfId="0" applyNumberFormat="1" applyFont="1" applyBorder="1" applyAlignment="1">
      <alignment horizontal="center" vertical="top"/>
    </xf>
    <xf numFmtId="14" fontId="3" fillId="3" borderId="1" xfId="0" applyNumberFormat="1" applyFont="1" applyFill="1" applyBorder="1" applyAlignment="1">
      <alignment horizontal="center" vertical="top"/>
    </xf>
    <xf numFmtId="0" fontId="4" fillId="0" borderId="0" xfId="0" applyFont="1" applyFill="1" applyAlignment="1">
      <alignment horizontal="left" vertical="top" wrapText="1"/>
    </xf>
    <xf numFmtId="0" fontId="4" fillId="0" borderId="1" xfId="0" applyFont="1" applyFill="1" applyBorder="1" applyAlignment="1">
      <alignment horizontal="left" vertical="top" wrapText="1"/>
    </xf>
    <xf numFmtId="14"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14" fontId="3" fillId="0" borderId="1" xfId="0" applyNumberFormat="1" applyFont="1" applyFill="1" applyBorder="1" applyAlignment="1">
      <alignment horizontal="center" vertical="top"/>
    </xf>
    <xf numFmtId="0" fontId="4" fillId="0" borderId="0" xfId="0" applyFont="1" applyFill="1" applyAlignment="1">
      <alignment horizontal="center" vertical="top" wrapText="1"/>
    </xf>
    <xf numFmtId="14" fontId="4" fillId="0" borderId="1" xfId="0" applyNumberFormat="1" applyFont="1" applyFill="1" applyBorder="1" applyAlignment="1">
      <alignment horizontal="center"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xf>
    <xf numFmtId="14" fontId="4" fillId="3" borderId="1" xfId="0" applyNumberFormat="1" applyFont="1" applyFill="1" applyBorder="1" applyAlignment="1">
      <alignment horizontal="center" vertical="top"/>
    </xf>
    <xf numFmtId="14" fontId="4" fillId="3" borderId="1" xfId="0" applyNumberFormat="1" applyFont="1" applyFill="1" applyBorder="1" applyAlignment="1">
      <alignment horizontal="center" vertical="top" wrapText="1"/>
    </xf>
    <xf numFmtId="2" fontId="4" fillId="0" borderId="0" xfId="0" applyNumberFormat="1" applyFont="1"/>
    <xf numFmtId="0" fontId="4" fillId="0" borderId="1" xfId="0" applyFont="1" applyBorder="1" applyAlignment="1">
      <alignment horizontal="left" vertical="top" wrapText="1"/>
    </xf>
    <xf numFmtId="0" fontId="14" fillId="0" borderId="1" xfId="0" applyFont="1" applyBorder="1" applyAlignment="1">
      <alignment vertical="top" wrapText="1"/>
    </xf>
    <xf numFmtId="0" fontId="14" fillId="0" borderId="9" xfId="0" applyFont="1" applyBorder="1" applyAlignment="1">
      <alignment horizontal="left" vertical="top" wrapText="1"/>
    </xf>
    <xf numFmtId="166" fontId="18" fillId="0" borderId="9" xfId="2" applyNumberFormat="1" applyFont="1" applyBorder="1" applyAlignment="1">
      <alignment horizontal="center" vertical="top"/>
    </xf>
    <xf numFmtId="166" fontId="27" fillId="2" borderId="8" xfId="2" applyNumberFormat="1" applyFont="1" applyFill="1" applyBorder="1" applyAlignment="1">
      <alignment horizontal="center" vertical="top"/>
    </xf>
    <xf numFmtId="9" fontId="18" fillId="0" borderId="1" xfId="1" applyFont="1" applyBorder="1" applyAlignment="1">
      <alignment vertical="top"/>
    </xf>
    <xf numFmtId="9" fontId="18" fillId="0" borderId="6" xfId="1" applyFont="1" applyBorder="1" applyAlignment="1">
      <alignment vertical="top"/>
    </xf>
    <xf numFmtId="9" fontId="27" fillId="2" borderId="2" xfId="1" applyFont="1" applyFill="1" applyBorder="1" applyAlignment="1">
      <alignment vertical="top"/>
    </xf>
    <xf numFmtId="14" fontId="18" fillId="0" borderId="0" xfId="2" applyNumberFormat="1" applyFont="1" applyAlignment="1">
      <alignment vertical="top"/>
    </xf>
    <xf numFmtId="14" fontId="13" fillId="0" borderId="0" xfId="0" applyNumberFormat="1" applyFont="1" applyAlignment="1">
      <alignment vertical="top"/>
    </xf>
    <xf numFmtId="0" fontId="3" fillId="0" borderId="1" xfId="0" applyFont="1" applyBorder="1" applyAlignment="1">
      <alignment horizontal="right" vertical="top" indent="1"/>
    </xf>
    <xf numFmtId="0" fontId="12" fillId="0" borderId="0" xfId="0" applyFont="1" applyAlignment="1">
      <alignment horizontal="left"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9" fillId="2" borderId="0" xfId="0" applyFont="1" applyFill="1" applyAlignment="1">
      <alignment horizontal="center" vertical="top"/>
    </xf>
    <xf numFmtId="0" fontId="20" fillId="0" borderId="0" xfId="0" applyFont="1" applyAlignment="1">
      <alignment horizontal="center" vertical="top"/>
    </xf>
    <xf numFmtId="0" fontId="26" fillId="0" borderId="0" xfId="2" applyFont="1" applyAlignment="1">
      <alignment horizontal="center" vertical="top"/>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cellXfs>
  <cellStyles count="4">
    <cellStyle name="Normal" xfId="0" builtinId="0"/>
    <cellStyle name="Normal 2" xfId="2" xr:uid="{00000000-0005-0000-0000-000001000000}"/>
    <cellStyle name="Normal_Sheet1" xfId="3"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
  <sheetViews>
    <sheetView tabSelected="1" workbookViewId="0">
      <selection activeCell="G13" sqref="G13"/>
    </sheetView>
  </sheetViews>
  <sheetFormatPr defaultColWidth="9.109375" defaultRowHeight="13.8" x14ac:dyDescent="0.3"/>
  <cols>
    <col min="1" max="1" width="37.5546875" style="46" customWidth="1"/>
    <col min="2" max="2" width="31.109375" style="46" bestFit="1" customWidth="1"/>
    <col min="3" max="3" width="22.44140625" style="54" customWidth="1"/>
    <col min="4" max="4" width="20.44140625" style="46" customWidth="1"/>
    <col min="5" max="5" width="22.6640625" style="46" customWidth="1"/>
    <col min="6" max="6" width="23.33203125" style="46" customWidth="1"/>
    <col min="7" max="7" width="20" style="46" customWidth="1"/>
    <col min="8" max="8" width="11.88671875" style="46" customWidth="1"/>
    <col min="9" max="9" width="10.33203125" style="46" customWidth="1"/>
    <col min="10" max="10" width="10.44140625" style="46" customWidth="1"/>
    <col min="11" max="12" width="10.109375" style="46" customWidth="1"/>
    <col min="13" max="14" width="9.109375" style="46"/>
    <col min="15" max="15" width="11.6640625" style="46" customWidth="1"/>
    <col min="16" max="16" width="9.109375" style="46"/>
    <col min="17" max="17" width="11" style="46" customWidth="1"/>
    <col min="18" max="16384" width="9.109375" style="46"/>
  </cols>
  <sheetData>
    <row r="1" spans="1:16" x14ac:dyDescent="0.3">
      <c r="A1" s="155" t="s">
        <v>206</v>
      </c>
      <c r="B1" s="155"/>
      <c r="C1" s="155"/>
    </row>
    <row r="2" spans="1:16" ht="43.8" x14ac:dyDescent="0.3">
      <c r="A2" s="47" t="s">
        <v>207</v>
      </c>
      <c r="B2" s="47" t="s">
        <v>208</v>
      </c>
      <c r="C2" s="48" t="s">
        <v>209</v>
      </c>
      <c r="D2" s="48" t="s">
        <v>210</v>
      </c>
      <c r="E2" s="48" t="s">
        <v>211</v>
      </c>
      <c r="F2" s="48" t="s">
        <v>212</v>
      </c>
      <c r="G2" s="146" t="s">
        <v>283</v>
      </c>
      <c r="H2" s="145" t="s">
        <v>1904</v>
      </c>
    </row>
    <row r="3" spans="1:16" x14ac:dyDescent="0.3">
      <c r="A3" s="1" t="s">
        <v>1906</v>
      </c>
      <c r="B3" s="127" t="s">
        <v>1925</v>
      </c>
      <c r="C3" s="121">
        <f>ROUNDDOWN(('ER-Year 1'!C17*((365-O7)/365)),0)</f>
        <v>12375</v>
      </c>
      <c r="D3" s="78">
        <v>0</v>
      </c>
      <c r="E3" s="78">
        <f>ROUNDDOWN(('ER-Year 1'!C23*((365-O7)/365)),0)</f>
        <v>619</v>
      </c>
      <c r="F3" s="121">
        <f>C3-D3-E3</f>
        <v>11756</v>
      </c>
      <c r="G3" s="147">
        <v>12644</v>
      </c>
      <c r="H3" s="149">
        <f>(F3-G3)/G3</f>
        <v>-7.023093957608352E-2</v>
      </c>
      <c r="I3" s="50"/>
      <c r="J3" s="50"/>
      <c r="K3" s="50"/>
      <c r="L3" s="50"/>
      <c r="M3" s="50"/>
      <c r="N3" s="50"/>
      <c r="O3" s="50"/>
      <c r="P3" s="50"/>
    </row>
    <row r="4" spans="1:16" x14ac:dyDescent="0.3">
      <c r="A4" s="1" t="s">
        <v>1907</v>
      </c>
      <c r="B4" s="127" t="s">
        <v>1926</v>
      </c>
      <c r="C4" s="121">
        <f>'ER-Year 2'!C17</f>
        <v>12864</v>
      </c>
      <c r="D4" s="78">
        <v>0</v>
      </c>
      <c r="E4" s="78">
        <f>'ER-Year 2'!C23</f>
        <v>644</v>
      </c>
      <c r="F4" s="121">
        <f t="shared" ref="F4:F7" si="0">C4-D4-E4</f>
        <v>12220</v>
      </c>
      <c r="G4" s="147">
        <v>12644</v>
      </c>
      <c r="H4" s="149">
        <f t="shared" ref="H4:H8" si="1">(F4-G4)/G4</f>
        <v>-3.35336918696615E-2</v>
      </c>
      <c r="I4" s="51"/>
      <c r="J4" s="50"/>
      <c r="K4" s="50"/>
      <c r="L4" s="50"/>
      <c r="M4" s="50"/>
      <c r="N4" s="50"/>
      <c r="O4" s="50"/>
      <c r="P4" s="50"/>
    </row>
    <row r="5" spans="1:16" x14ac:dyDescent="0.3">
      <c r="A5" s="1" t="s">
        <v>1908</v>
      </c>
      <c r="B5" s="127" t="s">
        <v>1927</v>
      </c>
      <c r="C5" s="121">
        <f>'ER-Year 3'!C17</f>
        <v>12840</v>
      </c>
      <c r="D5" s="78">
        <v>0</v>
      </c>
      <c r="E5" s="78">
        <f>'ER-Year 3'!C23</f>
        <v>643</v>
      </c>
      <c r="F5" s="121">
        <f t="shared" si="0"/>
        <v>12197</v>
      </c>
      <c r="G5" s="147">
        <v>12644</v>
      </c>
      <c r="H5" s="149">
        <f t="shared" si="1"/>
        <v>-3.5352736475798799E-2</v>
      </c>
      <c r="I5" s="51"/>
      <c r="J5" s="50" t="s">
        <v>1921</v>
      </c>
      <c r="K5" s="50"/>
      <c r="L5" s="50"/>
      <c r="M5" s="50"/>
      <c r="N5" s="50"/>
      <c r="O5" s="152">
        <v>41204</v>
      </c>
      <c r="P5" s="50"/>
    </row>
    <row r="6" spans="1:16" x14ac:dyDescent="0.3">
      <c r="A6" s="1" t="s">
        <v>1909</v>
      </c>
      <c r="B6" s="127" t="s">
        <v>1928</v>
      </c>
      <c r="C6" s="121">
        <f>'ER-Year 4'!C17</f>
        <v>12338</v>
      </c>
      <c r="D6" s="78">
        <v>0</v>
      </c>
      <c r="E6" s="78">
        <f>'ER-Year 4'!C23</f>
        <v>617</v>
      </c>
      <c r="F6" s="121">
        <f t="shared" si="0"/>
        <v>11721</v>
      </c>
      <c r="G6" s="147">
        <v>12644</v>
      </c>
      <c r="H6" s="149">
        <f t="shared" si="1"/>
        <v>-7.2999050933248974E-2</v>
      </c>
      <c r="J6" s="50" t="s">
        <v>1922</v>
      </c>
      <c r="O6" s="153">
        <v>41227</v>
      </c>
    </row>
    <row r="7" spans="1:16" ht="14.4" thickBot="1" x14ac:dyDescent="0.35">
      <c r="A7" s="1" t="s">
        <v>1910</v>
      </c>
      <c r="B7" s="127" t="s">
        <v>1929</v>
      </c>
      <c r="C7" s="124">
        <f>'ER-Year 5'!C17</f>
        <v>12096</v>
      </c>
      <c r="D7" s="125">
        <v>0</v>
      </c>
      <c r="E7" s="125">
        <f>'ER-Year 5'!C23</f>
        <v>605</v>
      </c>
      <c r="F7" s="124">
        <f t="shared" si="0"/>
        <v>11491</v>
      </c>
      <c r="G7" s="147">
        <v>12644</v>
      </c>
      <c r="H7" s="150">
        <f t="shared" si="1"/>
        <v>-9.1189496994621949E-2</v>
      </c>
      <c r="J7" s="50" t="s">
        <v>1923</v>
      </c>
      <c r="O7" s="46">
        <f>O6-O5</f>
        <v>23</v>
      </c>
    </row>
    <row r="8" spans="1:16" ht="14.4" thickBot="1" x14ac:dyDescent="0.35">
      <c r="A8" s="156" t="s">
        <v>282</v>
      </c>
      <c r="B8" s="157"/>
      <c r="C8" s="157"/>
      <c r="D8" s="157"/>
      <c r="E8" s="157"/>
      <c r="F8" s="126">
        <f>ROUNDDOWN(SUM(F3:F7),0)</f>
        <v>59385</v>
      </c>
      <c r="G8" s="148">
        <f>ROUNDDOWN(SUM(G3:G7),0)</f>
        <v>63220</v>
      </c>
      <c r="H8" s="151">
        <f t="shared" si="1"/>
        <v>-6.0661183169882948E-2</v>
      </c>
      <c r="J8" s="68" t="s">
        <v>1924</v>
      </c>
    </row>
    <row r="9" spans="1:16" x14ac:dyDescent="0.3">
      <c r="C9" s="52"/>
      <c r="F9" s="53"/>
    </row>
    <row r="10" spans="1:16" x14ac:dyDescent="0.3">
      <c r="A10" s="55" t="s">
        <v>213</v>
      </c>
      <c r="B10" s="122" t="s">
        <v>1906</v>
      </c>
      <c r="C10" s="122" t="s">
        <v>1907</v>
      </c>
      <c r="D10" s="122" t="s">
        <v>1908</v>
      </c>
      <c r="E10" s="122" t="s">
        <v>1909</v>
      </c>
      <c r="F10" s="122" t="s">
        <v>1910</v>
      </c>
      <c r="H10" s="68"/>
    </row>
    <row r="11" spans="1:16" ht="27.6" x14ac:dyDescent="0.3">
      <c r="A11" s="56" t="s">
        <v>72</v>
      </c>
      <c r="B11" s="110">
        <f>HS_syn!B20</f>
        <v>0.95</v>
      </c>
      <c r="C11" s="111">
        <f>HS_syn!B45</f>
        <v>0.9375</v>
      </c>
      <c r="D11" s="110">
        <f>HS_syn!B69</f>
        <v>0.92500000000000004</v>
      </c>
      <c r="E11" s="110">
        <f>HS_syn!B93</f>
        <v>0.92500000000000004</v>
      </c>
      <c r="F11" s="110">
        <f>HS_syn!B117</f>
        <v>0.90625</v>
      </c>
    </row>
    <row r="12" spans="1:16" ht="27.6" x14ac:dyDescent="0.3">
      <c r="A12" s="56" t="s">
        <v>73</v>
      </c>
      <c r="B12" s="83">
        <f>HS_syn!B21</f>
        <v>0</v>
      </c>
      <c r="C12" s="83">
        <f>HS_syn!B46</f>
        <v>0</v>
      </c>
      <c r="D12" s="83">
        <f>HS_syn!B70</f>
        <v>0</v>
      </c>
      <c r="E12" s="83">
        <f>HS_syn!B94</f>
        <v>0</v>
      </c>
      <c r="F12" s="83">
        <f>HS_syn!B118</f>
        <v>0</v>
      </c>
    </row>
    <row r="13" spans="1:16" ht="27.6" x14ac:dyDescent="0.3">
      <c r="A13" s="56" t="s">
        <v>74</v>
      </c>
      <c r="B13" s="83">
        <f>HS_syn!B22</f>
        <v>365</v>
      </c>
      <c r="C13" s="83">
        <f>HS_syn!B47</f>
        <v>365</v>
      </c>
      <c r="D13" s="83">
        <f>HS_syn!B71</f>
        <v>365</v>
      </c>
      <c r="E13" s="83">
        <f>HS_syn!B95</f>
        <v>365</v>
      </c>
      <c r="F13" s="83">
        <f>HS_syn!B119</f>
        <v>365</v>
      </c>
    </row>
    <row r="14" spans="1:16" ht="27.6" x14ac:dyDescent="0.3">
      <c r="A14" s="56" t="s">
        <v>214</v>
      </c>
      <c r="B14" s="83">
        <f>HS_syn!B23</f>
        <v>0</v>
      </c>
      <c r="C14" s="83">
        <f>HS_syn!B48</f>
        <v>0</v>
      </c>
      <c r="D14" s="83">
        <f>HS_syn!B72</f>
        <v>0</v>
      </c>
      <c r="E14" s="83">
        <f>HS_syn!B96</f>
        <v>0</v>
      </c>
      <c r="F14" s="83">
        <f>HS_syn!B120</f>
        <v>0</v>
      </c>
    </row>
    <row r="15" spans="1:16" x14ac:dyDescent="0.3">
      <c r="A15" s="56" t="s">
        <v>215</v>
      </c>
      <c r="B15" s="110">
        <f>ET_Syn!E4</f>
        <v>0.266986106870229</v>
      </c>
      <c r="C15" s="110">
        <f>ET_Syn!J4</f>
        <v>0.26129970255384655</v>
      </c>
      <c r="D15" s="110">
        <f>ET_Syn!O4</f>
        <v>0.26630210109129027</v>
      </c>
      <c r="E15" s="110">
        <f>ET_Syn!T4</f>
        <v>0.25003240515604203</v>
      </c>
      <c r="F15" s="110">
        <f>ET_Syn!Y4</f>
        <v>0.25031428838978814</v>
      </c>
    </row>
    <row r="16" spans="1:16" x14ac:dyDescent="0.3">
      <c r="A16" s="57" t="s">
        <v>216</v>
      </c>
      <c r="B16" s="120">
        <f>B15</f>
        <v>0.266986106870229</v>
      </c>
      <c r="C16" s="120">
        <f t="shared" ref="C16:F16" si="2">C15</f>
        <v>0.26129970255384655</v>
      </c>
      <c r="D16" s="120">
        <f t="shared" si="2"/>
        <v>0.26630210109129027</v>
      </c>
      <c r="E16" s="120">
        <f t="shared" si="2"/>
        <v>0.25003240515604203</v>
      </c>
      <c r="F16" s="120">
        <f t="shared" si="2"/>
        <v>0.25031428838978814</v>
      </c>
    </row>
    <row r="18" spans="1:14" x14ac:dyDescent="0.3">
      <c r="A18" s="158" t="s">
        <v>1905</v>
      </c>
      <c r="B18" s="158"/>
      <c r="C18" s="158"/>
      <c r="D18" s="158"/>
      <c r="E18" s="158"/>
      <c r="F18" s="158"/>
      <c r="G18" s="158"/>
      <c r="H18" s="158"/>
      <c r="I18" s="158"/>
      <c r="J18" s="158"/>
      <c r="K18" s="158"/>
      <c r="L18" s="158"/>
      <c r="M18" s="158"/>
      <c r="N18" s="158"/>
    </row>
  </sheetData>
  <mergeCells count="3">
    <mergeCell ref="A1:C1"/>
    <mergeCell ref="A8:E8"/>
    <mergeCell ref="A18:N18"/>
  </mergeCells>
  <phoneticPr fontId="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B2:P163"/>
  <sheetViews>
    <sheetView topLeftCell="A18" workbookViewId="0">
      <selection activeCell="I150" sqref="I150"/>
    </sheetView>
  </sheetViews>
  <sheetFormatPr defaultColWidth="9.109375" defaultRowHeight="12" x14ac:dyDescent="0.3"/>
  <cols>
    <col min="1" max="1" width="5.33203125" style="132" customWidth="1"/>
    <col min="2" max="2" width="6.88671875" style="132" customWidth="1"/>
    <col min="3" max="3" width="16.88671875" style="132" customWidth="1"/>
    <col min="4" max="4" width="10.6640625" style="132" customWidth="1"/>
    <col min="5" max="5" width="12.44140625" style="132" customWidth="1"/>
    <col min="6" max="6" width="23.109375" style="132" customWidth="1"/>
    <col min="7" max="7" width="11.44140625" style="132" customWidth="1"/>
    <col min="8" max="8" width="16" style="132" customWidth="1"/>
    <col min="9" max="9" width="51.6640625" style="132" customWidth="1"/>
    <col min="10" max="10" width="14.5546875" style="132" customWidth="1"/>
    <col min="11" max="13" width="13.44140625" style="132" customWidth="1"/>
    <col min="14" max="14" width="16.109375" style="132" customWidth="1"/>
    <col min="15" max="15" width="13.88671875" style="132" customWidth="1"/>
    <col min="16" max="16" width="18.5546875" style="132" customWidth="1"/>
    <col min="17" max="16384" width="9.109375" style="132"/>
  </cols>
  <sheetData>
    <row r="2" spans="2:16" ht="25.5" customHeight="1" x14ac:dyDescent="0.3">
      <c r="B2" s="161" t="s">
        <v>76</v>
      </c>
      <c r="C2" s="161" t="s">
        <v>77</v>
      </c>
      <c r="D2" s="161" t="s">
        <v>78</v>
      </c>
      <c r="E2" s="161" t="s">
        <v>79</v>
      </c>
      <c r="F2" s="161" t="s">
        <v>80</v>
      </c>
      <c r="G2" s="161" t="s">
        <v>81</v>
      </c>
      <c r="H2" s="161" t="s">
        <v>82</v>
      </c>
      <c r="I2" s="161" t="s">
        <v>83</v>
      </c>
      <c r="J2" s="161" t="s">
        <v>84</v>
      </c>
      <c r="K2" s="161" t="s">
        <v>85</v>
      </c>
      <c r="L2" s="161" t="s">
        <v>86</v>
      </c>
      <c r="M2" s="161" t="s">
        <v>87</v>
      </c>
      <c r="N2" s="161" t="s">
        <v>88</v>
      </c>
      <c r="O2" s="161" t="s">
        <v>89</v>
      </c>
      <c r="P2" s="161" t="s">
        <v>90</v>
      </c>
    </row>
    <row r="3" spans="2:16" x14ac:dyDescent="0.3">
      <c r="B3" s="161"/>
      <c r="C3" s="161"/>
      <c r="D3" s="161"/>
      <c r="E3" s="161"/>
      <c r="F3" s="161"/>
      <c r="G3" s="161"/>
      <c r="H3" s="161"/>
      <c r="I3" s="161"/>
      <c r="J3" s="161"/>
      <c r="K3" s="161"/>
      <c r="L3" s="161"/>
      <c r="M3" s="161"/>
      <c r="N3" s="161"/>
      <c r="O3" s="161"/>
      <c r="P3" s="161"/>
    </row>
    <row r="4" spans="2:16" ht="36" x14ac:dyDescent="0.3">
      <c r="B4" s="133">
        <v>1</v>
      </c>
      <c r="C4" s="133" t="s">
        <v>446</v>
      </c>
      <c r="D4" s="134">
        <v>41204</v>
      </c>
      <c r="E4" s="134">
        <v>41968</v>
      </c>
      <c r="F4" s="133" t="s">
        <v>447</v>
      </c>
      <c r="G4" s="135" t="s">
        <v>444</v>
      </c>
      <c r="H4" s="133" t="s">
        <v>91</v>
      </c>
      <c r="I4" s="133" t="s">
        <v>4</v>
      </c>
      <c r="J4" s="133" t="s">
        <v>92</v>
      </c>
      <c r="K4" s="27" t="s">
        <v>93</v>
      </c>
      <c r="L4" s="27" t="s">
        <v>93</v>
      </c>
      <c r="M4" s="27">
        <v>365</v>
      </c>
      <c r="N4" s="27">
        <v>0</v>
      </c>
      <c r="O4" s="27" t="s">
        <v>94</v>
      </c>
      <c r="P4" s="27">
        <v>0</v>
      </c>
    </row>
    <row r="5" spans="2:16" ht="36" x14ac:dyDescent="0.3">
      <c r="B5" s="133">
        <v>2</v>
      </c>
      <c r="C5" s="133" t="s">
        <v>448</v>
      </c>
      <c r="D5" s="134">
        <v>41204</v>
      </c>
      <c r="E5" s="134">
        <v>41968</v>
      </c>
      <c r="F5" s="133" t="s">
        <v>449</v>
      </c>
      <c r="G5" s="135" t="s">
        <v>444</v>
      </c>
      <c r="H5" s="133" t="s">
        <v>91</v>
      </c>
      <c r="I5" s="133" t="s">
        <v>4</v>
      </c>
      <c r="J5" s="133" t="s">
        <v>92</v>
      </c>
      <c r="K5" s="27" t="s">
        <v>94</v>
      </c>
      <c r="L5" s="27" t="s">
        <v>94</v>
      </c>
      <c r="M5" s="27">
        <v>0</v>
      </c>
      <c r="N5" s="27" t="s">
        <v>281</v>
      </c>
      <c r="O5" s="27" t="s">
        <v>94</v>
      </c>
      <c r="P5" s="27" t="s">
        <v>281</v>
      </c>
    </row>
    <row r="6" spans="2:16" ht="36" x14ac:dyDescent="0.3">
      <c r="B6" s="133">
        <v>3</v>
      </c>
      <c r="C6" s="133" t="s">
        <v>450</v>
      </c>
      <c r="D6" s="134">
        <v>41205</v>
      </c>
      <c r="E6" s="134">
        <v>41968</v>
      </c>
      <c r="F6" s="133" t="s">
        <v>451</v>
      </c>
      <c r="G6" s="135" t="s">
        <v>444</v>
      </c>
      <c r="H6" s="133" t="s">
        <v>91</v>
      </c>
      <c r="I6" s="133" t="s">
        <v>4</v>
      </c>
      <c r="J6" s="133" t="s">
        <v>92</v>
      </c>
      <c r="K6" s="27" t="s">
        <v>93</v>
      </c>
      <c r="L6" s="27" t="s">
        <v>93</v>
      </c>
      <c r="M6" s="27">
        <v>365</v>
      </c>
      <c r="N6" s="27">
        <v>0</v>
      </c>
      <c r="O6" s="27" t="s">
        <v>94</v>
      </c>
      <c r="P6" s="27">
        <v>0</v>
      </c>
    </row>
    <row r="7" spans="2:16" ht="36" x14ac:dyDescent="0.3">
      <c r="B7" s="133">
        <v>4</v>
      </c>
      <c r="C7" s="133" t="s">
        <v>452</v>
      </c>
      <c r="D7" s="134">
        <v>41204</v>
      </c>
      <c r="E7" s="134">
        <v>41968</v>
      </c>
      <c r="F7" s="133" t="s">
        <v>453</v>
      </c>
      <c r="G7" s="135" t="s">
        <v>444</v>
      </c>
      <c r="H7" s="133" t="s">
        <v>91</v>
      </c>
      <c r="I7" s="133" t="s">
        <v>4</v>
      </c>
      <c r="J7" s="133" t="s">
        <v>92</v>
      </c>
      <c r="K7" s="27" t="s">
        <v>93</v>
      </c>
      <c r="L7" s="27" t="s">
        <v>93</v>
      </c>
      <c r="M7" s="27">
        <v>365</v>
      </c>
      <c r="N7" s="27">
        <v>0</v>
      </c>
      <c r="O7" s="27" t="s">
        <v>94</v>
      </c>
      <c r="P7" s="27">
        <v>0</v>
      </c>
    </row>
    <row r="8" spans="2:16" ht="36" x14ac:dyDescent="0.3">
      <c r="B8" s="133">
        <v>5</v>
      </c>
      <c r="C8" s="133" t="s">
        <v>454</v>
      </c>
      <c r="D8" s="134">
        <v>41205</v>
      </c>
      <c r="E8" s="134">
        <v>41968</v>
      </c>
      <c r="F8" s="133" t="s">
        <v>455</v>
      </c>
      <c r="G8" s="135" t="s">
        <v>444</v>
      </c>
      <c r="H8" s="133" t="s">
        <v>91</v>
      </c>
      <c r="I8" s="133" t="s">
        <v>4</v>
      </c>
      <c r="J8" s="133" t="s">
        <v>92</v>
      </c>
      <c r="K8" s="27" t="s">
        <v>94</v>
      </c>
      <c r="L8" s="27" t="s">
        <v>94</v>
      </c>
      <c r="M8" s="27">
        <v>0</v>
      </c>
      <c r="N8" s="27" t="s">
        <v>281</v>
      </c>
      <c r="O8" s="27" t="s">
        <v>94</v>
      </c>
      <c r="P8" s="27" t="s">
        <v>281</v>
      </c>
    </row>
    <row r="9" spans="2:16" ht="36" x14ac:dyDescent="0.3">
      <c r="B9" s="133">
        <v>6</v>
      </c>
      <c r="C9" s="133" t="s">
        <v>456</v>
      </c>
      <c r="D9" s="134">
        <v>41205</v>
      </c>
      <c r="E9" s="134">
        <v>41968</v>
      </c>
      <c r="F9" s="133" t="s">
        <v>457</v>
      </c>
      <c r="G9" s="135" t="s">
        <v>444</v>
      </c>
      <c r="H9" s="133" t="s">
        <v>91</v>
      </c>
      <c r="I9" s="133" t="s">
        <v>4</v>
      </c>
      <c r="J9" s="133" t="s">
        <v>92</v>
      </c>
      <c r="K9" s="27" t="s">
        <v>93</v>
      </c>
      <c r="L9" s="27" t="s">
        <v>93</v>
      </c>
      <c r="M9" s="27">
        <v>365</v>
      </c>
      <c r="N9" s="27">
        <v>0</v>
      </c>
      <c r="O9" s="27" t="s">
        <v>94</v>
      </c>
      <c r="P9" s="27">
        <v>0</v>
      </c>
    </row>
    <row r="10" spans="2:16" ht="36" x14ac:dyDescent="0.3">
      <c r="B10" s="133">
        <v>7</v>
      </c>
      <c r="C10" s="133" t="s">
        <v>458</v>
      </c>
      <c r="D10" s="134">
        <v>41205</v>
      </c>
      <c r="E10" s="134">
        <v>41968</v>
      </c>
      <c r="F10" s="133" t="s">
        <v>459</v>
      </c>
      <c r="G10" s="135" t="s">
        <v>444</v>
      </c>
      <c r="H10" s="133" t="s">
        <v>91</v>
      </c>
      <c r="I10" s="133" t="s">
        <v>4</v>
      </c>
      <c r="J10" s="133" t="s">
        <v>92</v>
      </c>
      <c r="K10" s="27" t="s">
        <v>93</v>
      </c>
      <c r="L10" s="27" t="s">
        <v>93</v>
      </c>
      <c r="M10" s="27">
        <v>365</v>
      </c>
      <c r="N10" s="27">
        <v>0</v>
      </c>
      <c r="O10" s="27" t="s">
        <v>94</v>
      </c>
      <c r="P10" s="27">
        <v>0</v>
      </c>
    </row>
    <row r="11" spans="2:16" ht="36" x14ac:dyDescent="0.3">
      <c r="B11" s="133">
        <v>8</v>
      </c>
      <c r="C11" s="133" t="s">
        <v>460</v>
      </c>
      <c r="D11" s="134">
        <v>41204</v>
      </c>
      <c r="E11" s="134">
        <v>41968</v>
      </c>
      <c r="F11" s="133" t="s">
        <v>461</v>
      </c>
      <c r="G11" s="135" t="s">
        <v>444</v>
      </c>
      <c r="H11" s="133" t="s">
        <v>91</v>
      </c>
      <c r="I11" s="133" t="s">
        <v>4</v>
      </c>
      <c r="J11" s="133" t="s">
        <v>92</v>
      </c>
      <c r="K11" s="27" t="s">
        <v>94</v>
      </c>
      <c r="L11" s="27" t="s">
        <v>94</v>
      </c>
      <c r="M11" s="27">
        <v>0</v>
      </c>
      <c r="N11" s="27" t="s">
        <v>281</v>
      </c>
      <c r="O11" s="27" t="s">
        <v>94</v>
      </c>
      <c r="P11" s="27" t="s">
        <v>281</v>
      </c>
    </row>
    <row r="12" spans="2:16" ht="36" x14ac:dyDescent="0.3">
      <c r="B12" s="133">
        <v>9</v>
      </c>
      <c r="C12" s="133" t="s">
        <v>462</v>
      </c>
      <c r="D12" s="134">
        <v>41204</v>
      </c>
      <c r="E12" s="134">
        <v>41968</v>
      </c>
      <c r="F12" s="133" t="s">
        <v>463</v>
      </c>
      <c r="G12" s="135" t="s">
        <v>444</v>
      </c>
      <c r="H12" s="133" t="s">
        <v>91</v>
      </c>
      <c r="I12" s="133" t="s">
        <v>4</v>
      </c>
      <c r="J12" s="133" t="s">
        <v>92</v>
      </c>
      <c r="K12" s="27" t="s">
        <v>93</v>
      </c>
      <c r="L12" s="27" t="s">
        <v>93</v>
      </c>
      <c r="M12" s="27">
        <v>365</v>
      </c>
      <c r="N12" s="27">
        <v>0</v>
      </c>
      <c r="O12" s="27" t="s">
        <v>94</v>
      </c>
      <c r="P12" s="27">
        <v>0</v>
      </c>
    </row>
    <row r="13" spans="2:16" ht="36" x14ac:dyDescent="0.3">
      <c r="B13" s="133">
        <v>10</v>
      </c>
      <c r="C13" s="133" t="s">
        <v>464</v>
      </c>
      <c r="D13" s="134">
        <v>41204</v>
      </c>
      <c r="E13" s="134">
        <v>41968</v>
      </c>
      <c r="F13" s="133" t="s">
        <v>465</v>
      </c>
      <c r="G13" s="135" t="s">
        <v>444</v>
      </c>
      <c r="H13" s="133" t="s">
        <v>91</v>
      </c>
      <c r="I13" s="133" t="s">
        <v>4</v>
      </c>
      <c r="J13" s="133" t="s">
        <v>92</v>
      </c>
      <c r="K13" s="27" t="s">
        <v>93</v>
      </c>
      <c r="L13" s="27" t="s">
        <v>93</v>
      </c>
      <c r="M13" s="27">
        <v>365</v>
      </c>
      <c r="N13" s="27">
        <v>0</v>
      </c>
      <c r="O13" s="27" t="s">
        <v>94</v>
      </c>
      <c r="P13" s="27">
        <v>0</v>
      </c>
    </row>
    <row r="14" spans="2:16" ht="36" x14ac:dyDescent="0.3">
      <c r="B14" s="133">
        <v>11</v>
      </c>
      <c r="C14" s="133" t="s">
        <v>466</v>
      </c>
      <c r="D14" s="134">
        <v>41205</v>
      </c>
      <c r="E14" s="134">
        <v>41968</v>
      </c>
      <c r="F14" s="133" t="s">
        <v>467</v>
      </c>
      <c r="G14" s="135" t="s">
        <v>444</v>
      </c>
      <c r="H14" s="133" t="s">
        <v>91</v>
      </c>
      <c r="I14" s="133" t="s">
        <v>4</v>
      </c>
      <c r="J14" s="133" t="s">
        <v>92</v>
      </c>
      <c r="K14" s="27" t="s">
        <v>93</v>
      </c>
      <c r="L14" s="27" t="s">
        <v>93</v>
      </c>
      <c r="M14" s="27">
        <v>365</v>
      </c>
      <c r="N14" s="27">
        <v>0</v>
      </c>
      <c r="O14" s="27" t="s">
        <v>94</v>
      </c>
      <c r="P14" s="27">
        <v>0</v>
      </c>
    </row>
    <row r="15" spans="2:16" ht="36" x14ac:dyDescent="0.3">
      <c r="B15" s="133">
        <v>12</v>
      </c>
      <c r="C15" s="133" t="s">
        <v>468</v>
      </c>
      <c r="D15" s="134">
        <v>41204</v>
      </c>
      <c r="E15" s="134">
        <v>41968</v>
      </c>
      <c r="F15" s="133" t="s">
        <v>469</v>
      </c>
      <c r="G15" s="135" t="s">
        <v>444</v>
      </c>
      <c r="H15" s="133" t="s">
        <v>91</v>
      </c>
      <c r="I15" s="133" t="s">
        <v>4</v>
      </c>
      <c r="J15" s="133" t="s">
        <v>92</v>
      </c>
      <c r="K15" s="27" t="s">
        <v>93</v>
      </c>
      <c r="L15" s="27" t="s">
        <v>93</v>
      </c>
      <c r="M15" s="27">
        <v>365</v>
      </c>
      <c r="N15" s="27">
        <v>0</v>
      </c>
      <c r="O15" s="27" t="s">
        <v>94</v>
      </c>
      <c r="P15" s="27">
        <v>0</v>
      </c>
    </row>
    <row r="16" spans="2:16" ht="36" x14ac:dyDescent="0.3">
      <c r="B16" s="133">
        <v>13</v>
      </c>
      <c r="C16" s="133" t="s">
        <v>470</v>
      </c>
      <c r="D16" s="134">
        <v>41205</v>
      </c>
      <c r="E16" s="134">
        <v>41968</v>
      </c>
      <c r="F16" s="133" t="s">
        <v>471</v>
      </c>
      <c r="G16" s="135" t="s">
        <v>444</v>
      </c>
      <c r="H16" s="133" t="s">
        <v>91</v>
      </c>
      <c r="I16" s="133" t="s">
        <v>4</v>
      </c>
      <c r="J16" s="133" t="s">
        <v>92</v>
      </c>
      <c r="K16" s="27" t="s">
        <v>93</v>
      </c>
      <c r="L16" s="27" t="s">
        <v>93</v>
      </c>
      <c r="M16" s="27">
        <v>365</v>
      </c>
      <c r="N16" s="27">
        <v>0</v>
      </c>
      <c r="O16" s="27" t="s">
        <v>94</v>
      </c>
      <c r="P16" s="27">
        <v>0</v>
      </c>
    </row>
    <row r="17" spans="2:16" ht="36" x14ac:dyDescent="0.3">
      <c r="B17" s="133">
        <v>14</v>
      </c>
      <c r="C17" s="133" t="s">
        <v>472</v>
      </c>
      <c r="D17" s="134">
        <v>41204</v>
      </c>
      <c r="E17" s="134">
        <v>41968</v>
      </c>
      <c r="F17" s="133" t="s">
        <v>473</v>
      </c>
      <c r="G17" s="135" t="s">
        <v>444</v>
      </c>
      <c r="H17" s="133" t="s">
        <v>91</v>
      </c>
      <c r="I17" s="133" t="s">
        <v>4</v>
      </c>
      <c r="J17" s="133" t="s">
        <v>92</v>
      </c>
      <c r="K17" s="27" t="s">
        <v>93</v>
      </c>
      <c r="L17" s="27" t="s">
        <v>93</v>
      </c>
      <c r="M17" s="27">
        <v>365</v>
      </c>
      <c r="N17" s="27">
        <v>0</v>
      </c>
      <c r="O17" s="27" t="s">
        <v>94</v>
      </c>
      <c r="P17" s="27">
        <v>0</v>
      </c>
    </row>
    <row r="18" spans="2:16" ht="36" x14ac:dyDescent="0.3">
      <c r="B18" s="133">
        <v>15</v>
      </c>
      <c r="C18" s="133" t="s">
        <v>474</v>
      </c>
      <c r="D18" s="134">
        <v>41205</v>
      </c>
      <c r="E18" s="134">
        <v>41968</v>
      </c>
      <c r="F18" s="133" t="s">
        <v>475</v>
      </c>
      <c r="G18" s="135" t="s">
        <v>444</v>
      </c>
      <c r="H18" s="133" t="s">
        <v>91</v>
      </c>
      <c r="I18" s="133" t="s">
        <v>4</v>
      </c>
      <c r="J18" s="133" t="s">
        <v>92</v>
      </c>
      <c r="K18" s="27" t="s">
        <v>93</v>
      </c>
      <c r="L18" s="27" t="s">
        <v>93</v>
      </c>
      <c r="M18" s="27">
        <v>365</v>
      </c>
      <c r="N18" s="27">
        <v>0</v>
      </c>
      <c r="O18" s="27" t="s">
        <v>94</v>
      </c>
      <c r="P18" s="27">
        <v>0</v>
      </c>
    </row>
    <row r="19" spans="2:16" ht="36" x14ac:dyDescent="0.3">
      <c r="B19" s="133">
        <v>16</v>
      </c>
      <c r="C19" s="133" t="s">
        <v>476</v>
      </c>
      <c r="D19" s="134">
        <v>41204</v>
      </c>
      <c r="E19" s="134">
        <v>41968</v>
      </c>
      <c r="F19" s="133" t="s">
        <v>477</v>
      </c>
      <c r="G19" s="135" t="s">
        <v>444</v>
      </c>
      <c r="H19" s="133" t="s">
        <v>91</v>
      </c>
      <c r="I19" s="133" t="s">
        <v>4</v>
      </c>
      <c r="J19" s="133" t="s">
        <v>92</v>
      </c>
      <c r="K19" s="27" t="s">
        <v>93</v>
      </c>
      <c r="L19" s="27" t="s">
        <v>93</v>
      </c>
      <c r="M19" s="27">
        <v>365</v>
      </c>
      <c r="N19" s="27">
        <v>0</v>
      </c>
      <c r="O19" s="27" t="s">
        <v>94</v>
      </c>
      <c r="P19" s="27">
        <v>0</v>
      </c>
    </row>
    <row r="20" spans="2:16" ht="36" x14ac:dyDescent="0.3">
      <c r="B20" s="133">
        <v>17</v>
      </c>
      <c r="C20" s="133" t="s">
        <v>478</v>
      </c>
      <c r="D20" s="134">
        <v>41204</v>
      </c>
      <c r="E20" s="134">
        <v>41968</v>
      </c>
      <c r="F20" s="133" t="s">
        <v>479</v>
      </c>
      <c r="G20" s="135" t="s">
        <v>444</v>
      </c>
      <c r="H20" s="133" t="s">
        <v>91</v>
      </c>
      <c r="I20" s="133" t="s">
        <v>4</v>
      </c>
      <c r="J20" s="133" t="s">
        <v>92</v>
      </c>
      <c r="K20" s="27" t="s">
        <v>93</v>
      </c>
      <c r="L20" s="27" t="s">
        <v>93</v>
      </c>
      <c r="M20" s="27">
        <v>365</v>
      </c>
      <c r="N20" s="27">
        <v>0</v>
      </c>
      <c r="O20" s="27" t="s">
        <v>94</v>
      </c>
      <c r="P20" s="27">
        <v>0</v>
      </c>
    </row>
    <row r="21" spans="2:16" ht="36" x14ac:dyDescent="0.3">
      <c r="B21" s="133">
        <v>18</v>
      </c>
      <c r="C21" s="133" t="s">
        <v>480</v>
      </c>
      <c r="D21" s="134">
        <v>41205</v>
      </c>
      <c r="E21" s="134">
        <v>41968</v>
      </c>
      <c r="F21" s="133" t="s">
        <v>481</v>
      </c>
      <c r="G21" s="135" t="s">
        <v>444</v>
      </c>
      <c r="H21" s="133" t="s">
        <v>91</v>
      </c>
      <c r="I21" s="133" t="s">
        <v>4</v>
      </c>
      <c r="J21" s="133" t="s">
        <v>92</v>
      </c>
      <c r="K21" s="27" t="s">
        <v>93</v>
      </c>
      <c r="L21" s="27" t="s">
        <v>93</v>
      </c>
      <c r="M21" s="27">
        <v>365</v>
      </c>
      <c r="N21" s="27">
        <v>0</v>
      </c>
      <c r="O21" s="27" t="s">
        <v>94</v>
      </c>
      <c r="P21" s="27">
        <v>0</v>
      </c>
    </row>
    <row r="22" spans="2:16" ht="36" x14ac:dyDescent="0.3">
      <c r="B22" s="133">
        <v>19</v>
      </c>
      <c r="C22" s="133" t="s">
        <v>482</v>
      </c>
      <c r="D22" s="134">
        <v>41205</v>
      </c>
      <c r="E22" s="134">
        <v>41968</v>
      </c>
      <c r="F22" s="133" t="s">
        <v>483</v>
      </c>
      <c r="G22" s="135" t="s">
        <v>444</v>
      </c>
      <c r="H22" s="133" t="s">
        <v>91</v>
      </c>
      <c r="I22" s="133" t="s">
        <v>4</v>
      </c>
      <c r="J22" s="133" t="s">
        <v>92</v>
      </c>
      <c r="K22" s="27" t="s">
        <v>93</v>
      </c>
      <c r="L22" s="27" t="s">
        <v>93</v>
      </c>
      <c r="M22" s="27">
        <v>365</v>
      </c>
      <c r="N22" s="27">
        <v>0</v>
      </c>
      <c r="O22" s="27" t="s">
        <v>94</v>
      </c>
      <c r="P22" s="27">
        <v>0</v>
      </c>
    </row>
    <row r="23" spans="2:16" ht="36" x14ac:dyDescent="0.3">
      <c r="B23" s="133">
        <v>20</v>
      </c>
      <c r="C23" s="133" t="s">
        <v>484</v>
      </c>
      <c r="D23" s="134">
        <v>41204</v>
      </c>
      <c r="E23" s="134">
        <v>41968</v>
      </c>
      <c r="F23" s="133" t="s">
        <v>485</v>
      </c>
      <c r="G23" s="135" t="s">
        <v>444</v>
      </c>
      <c r="H23" s="133" t="s">
        <v>91</v>
      </c>
      <c r="I23" s="133" t="s">
        <v>4</v>
      </c>
      <c r="J23" s="133" t="s">
        <v>92</v>
      </c>
      <c r="K23" s="27" t="s">
        <v>93</v>
      </c>
      <c r="L23" s="27" t="s">
        <v>93</v>
      </c>
      <c r="M23" s="27">
        <v>365</v>
      </c>
      <c r="N23" s="27">
        <v>0</v>
      </c>
      <c r="O23" s="27" t="s">
        <v>94</v>
      </c>
      <c r="P23" s="27">
        <v>0</v>
      </c>
    </row>
    <row r="24" spans="2:16" ht="36" x14ac:dyDescent="0.3">
      <c r="B24" s="133">
        <v>21</v>
      </c>
      <c r="C24" s="133" t="s">
        <v>486</v>
      </c>
      <c r="D24" s="134">
        <v>41205</v>
      </c>
      <c r="E24" s="134">
        <v>41968</v>
      </c>
      <c r="F24" s="133" t="s">
        <v>487</v>
      </c>
      <c r="G24" s="135" t="s">
        <v>444</v>
      </c>
      <c r="H24" s="133" t="s">
        <v>91</v>
      </c>
      <c r="I24" s="133" t="s">
        <v>4</v>
      </c>
      <c r="J24" s="133" t="s">
        <v>92</v>
      </c>
      <c r="K24" s="27" t="s">
        <v>93</v>
      </c>
      <c r="L24" s="27" t="s">
        <v>93</v>
      </c>
      <c r="M24" s="27">
        <v>365</v>
      </c>
      <c r="N24" s="27">
        <v>0</v>
      </c>
      <c r="O24" s="27" t="s">
        <v>94</v>
      </c>
      <c r="P24" s="27">
        <v>0</v>
      </c>
    </row>
    <row r="25" spans="2:16" ht="36" x14ac:dyDescent="0.3">
      <c r="B25" s="133">
        <v>22</v>
      </c>
      <c r="C25" s="133" t="s">
        <v>488</v>
      </c>
      <c r="D25" s="134">
        <v>41204</v>
      </c>
      <c r="E25" s="134">
        <v>41968</v>
      </c>
      <c r="F25" s="133" t="s">
        <v>489</v>
      </c>
      <c r="G25" s="135" t="s">
        <v>444</v>
      </c>
      <c r="H25" s="133" t="s">
        <v>91</v>
      </c>
      <c r="I25" s="133" t="s">
        <v>4</v>
      </c>
      <c r="J25" s="133" t="s">
        <v>92</v>
      </c>
      <c r="K25" s="27" t="s">
        <v>93</v>
      </c>
      <c r="L25" s="27" t="s">
        <v>93</v>
      </c>
      <c r="M25" s="27">
        <v>365</v>
      </c>
      <c r="N25" s="27">
        <v>0</v>
      </c>
      <c r="O25" s="27" t="s">
        <v>94</v>
      </c>
      <c r="P25" s="27">
        <v>0</v>
      </c>
    </row>
    <row r="26" spans="2:16" ht="36" x14ac:dyDescent="0.3">
      <c r="B26" s="133">
        <v>23</v>
      </c>
      <c r="C26" s="133" t="s">
        <v>490</v>
      </c>
      <c r="D26" s="134">
        <v>41204</v>
      </c>
      <c r="E26" s="134">
        <v>41968</v>
      </c>
      <c r="F26" s="133" t="s">
        <v>491</v>
      </c>
      <c r="G26" s="135" t="s">
        <v>444</v>
      </c>
      <c r="H26" s="133" t="s">
        <v>91</v>
      </c>
      <c r="I26" s="133" t="s">
        <v>4</v>
      </c>
      <c r="J26" s="133" t="s">
        <v>92</v>
      </c>
      <c r="K26" s="27" t="s">
        <v>93</v>
      </c>
      <c r="L26" s="27" t="s">
        <v>93</v>
      </c>
      <c r="M26" s="27">
        <v>365</v>
      </c>
      <c r="N26" s="27">
        <v>0</v>
      </c>
      <c r="O26" s="27" t="s">
        <v>94</v>
      </c>
      <c r="P26" s="27">
        <v>0</v>
      </c>
    </row>
    <row r="27" spans="2:16" ht="36" x14ac:dyDescent="0.3">
      <c r="B27" s="133">
        <v>24</v>
      </c>
      <c r="C27" s="133" t="s">
        <v>492</v>
      </c>
      <c r="D27" s="134">
        <v>41205</v>
      </c>
      <c r="E27" s="134">
        <v>41968</v>
      </c>
      <c r="F27" s="133" t="s">
        <v>493</v>
      </c>
      <c r="G27" s="135" t="s">
        <v>444</v>
      </c>
      <c r="H27" s="133" t="s">
        <v>91</v>
      </c>
      <c r="I27" s="133" t="s">
        <v>4</v>
      </c>
      <c r="J27" s="133" t="s">
        <v>92</v>
      </c>
      <c r="K27" s="27" t="s">
        <v>93</v>
      </c>
      <c r="L27" s="27" t="s">
        <v>93</v>
      </c>
      <c r="M27" s="27">
        <v>365</v>
      </c>
      <c r="N27" s="27">
        <v>0</v>
      </c>
      <c r="O27" s="27" t="s">
        <v>94</v>
      </c>
      <c r="P27" s="27">
        <v>0</v>
      </c>
    </row>
    <row r="28" spans="2:16" ht="36" x14ac:dyDescent="0.3">
      <c r="B28" s="133">
        <v>25</v>
      </c>
      <c r="C28" s="133" t="s">
        <v>494</v>
      </c>
      <c r="D28" s="134">
        <v>41205</v>
      </c>
      <c r="E28" s="134">
        <v>41968</v>
      </c>
      <c r="F28" s="133" t="s">
        <v>495</v>
      </c>
      <c r="G28" s="135" t="s">
        <v>444</v>
      </c>
      <c r="H28" s="133" t="s">
        <v>91</v>
      </c>
      <c r="I28" s="133" t="s">
        <v>4</v>
      </c>
      <c r="J28" s="133" t="s">
        <v>92</v>
      </c>
      <c r="K28" s="27" t="s">
        <v>93</v>
      </c>
      <c r="L28" s="27" t="s">
        <v>93</v>
      </c>
      <c r="M28" s="27">
        <v>365</v>
      </c>
      <c r="N28" s="27">
        <v>0</v>
      </c>
      <c r="O28" s="27" t="s">
        <v>94</v>
      </c>
      <c r="P28" s="27">
        <v>0</v>
      </c>
    </row>
    <row r="29" spans="2:16" ht="36" x14ac:dyDescent="0.3">
      <c r="B29" s="133">
        <v>26</v>
      </c>
      <c r="C29" s="133" t="s">
        <v>496</v>
      </c>
      <c r="D29" s="134">
        <v>41204</v>
      </c>
      <c r="E29" s="134">
        <v>41968</v>
      </c>
      <c r="F29" s="133" t="s">
        <v>497</v>
      </c>
      <c r="G29" s="135" t="s">
        <v>444</v>
      </c>
      <c r="H29" s="133" t="s">
        <v>91</v>
      </c>
      <c r="I29" s="133" t="s">
        <v>4</v>
      </c>
      <c r="J29" s="133" t="s">
        <v>92</v>
      </c>
      <c r="K29" s="27" t="s">
        <v>93</v>
      </c>
      <c r="L29" s="27" t="s">
        <v>93</v>
      </c>
      <c r="M29" s="27">
        <v>365</v>
      </c>
      <c r="N29" s="27">
        <v>0</v>
      </c>
      <c r="O29" s="27" t="s">
        <v>94</v>
      </c>
      <c r="P29" s="27">
        <v>0</v>
      </c>
    </row>
    <row r="30" spans="2:16" ht="36" x14ac:dyDescent="0.3">
      <c r="B30" s="133">
        <v>27</v>
      </c>
      <c r="C30" s="133" t="s">
        <v>498</v>
      </c>
      <c r="D30" s="134">
        <v>41205</v>
      </c>
      <c r="E30" s="134">
        <v>41968</v>
      </c>
      <c r="F30" s="133" t="s">
        <v>499</v>
      </c>
      <c r="G30" s="135" t="s">
        <v>444</v>
      </c>
      <c r="H30" s="133" t="s">
        <v>91</v>
      </c>
      <c r="I30" s="133" t="s">
        <v>4</v>
      </c>
      <c r="J30" s="133" t="s">
        <v>92</v>
      </c>
      <c r="K30" s="27" t="s">
        <v>93</v>
      </c>
      <c r="L30" s="27" t="s">
        <v>93</v>
      </c>
      <c r="M30" s="27">
        <v>365</v>
      </c>
      <c r="N30" s="27">
        <v>0</v>
      </c>
      <c r="O30" s="27" t="s">
        <v>94</v>
      </c>
      <c r="P30" s="27">
        <v>0</v>
      </c>
    </row>
    <row r="31" spans="2:16" ht="36" x14ac:dyDescent="0.3">
      <c r="B31" s="133">
        <v>28</v>
      </c>
      <c r="C31" s="133" t="s">
        <v>500</v>
      </c>
      <c r="D31" s="134">
        <v>41205</v>
      </c>
      <c r="E31" s="134">
        <v>41968</v>
      </c>
      <c r="F31" s="133" t="s">
        <v>501</v>
      </c>
      <c r="G31" s="135" t="s">
        <v>444</v>
      </c>
      <c r="H31" s="133" t="s">
        <v>91</v>
      </c>
      <c r="I31" s="133" t="s">
        <v>4</v>
      </c>
      <c r="J31" s="133" t="s">
        <v>92</v>
      </c>
      <c r="K31" s="27" t="s">
        <v>93</v>
      </c>
      <c r="L31" s="27" t="s">
        <v>93</v>
      </c>
      <c r="M31" s="27">
        <v>365</v>
      </c>
      <c r="N31" s="27">
        <v>0</v>
      </c>
      <c r="O31" s="27" t="s">
        <v>94</v>
      </c>
      <c r="P31" s="27">
        <v>0</v>
      </c>
    </row>
    <row r="32" spans="2:16" ht="36" x14ac:dyDescent="0.3">
      <c r="B32" s="133">
        <v>29</v>
      </c>
      <c r="C32" s="133" t="s">
        <v>502</v>
      </c>
      <c r="D32" s="134">
        <v>41204</v>
      </c>
      <c r="E32" s="134">
        <v>41968</v>
      </c>
      <c r="F32" s="133" t="s">
        <v>503</v>
      </c>
      <c r="G32" s="135" t="s">
        <v>444</v>
      </c>
      <c r="H32" s="133" t="s">
        <v>91</v>
      </c>
      <c r="I32" s="133" t="s">
        <v>4</v>
      </c>
      <c r="J32" s="133" t="s">
        <v>92</v>
      </c>
      <c r="K32" s="27" t="s">
        <v>93</v>
      </c>
      <c r="L32" s="27" t="s">
        <v>93</v>
      </c>
      <c r="M32" s="27">
        <v>365</v>
      </c>
      <c r="N32" s="27">
        <v>0</v>
      </c>
      <c r="O32" s="27" t="s">
        <v>94</v>
      </c>
      <c r="P32" s="27">
        <v>0</v>
      </c>
    </row>
    <row r="33" spans="2:16" ht="36" x14ac:dyDescent="0.3">
      <c r="B33" s="133">
        <v>30</v>
      </c>
      <c r="C33" s="133" t="s">
        <v>504</v>
      </c>
      <c r="D33" s="134">
        <v>41205</v>
      </c>
      <c r="E33" s="134">
        <v>41968</v>
      </c>
      <c r="F33" s="133" t="s">
        <v>505</v>
      </c>
      <c r="G33" s="135" t="s">
        <v>444</v>
      </c>
      <c r="H33" s="133" t="s">
        <v>91</v>
      </c>
      <c r="I33" s="133" t="s">
        <v>4</v>
      </c>
      <c r="J33" s="133" t="s">
        <v>92</v>
      </c>
      <c r="K33" s="27" t="s">
        <v>93</v>
      </c>
      <c r="L33" s="27" t="s">
        <v>93</v>
      </c>
      <c r="M33" s="27">
        <v>365</v>
      </c>
      <c r="N33" s="27">
        <v>0</v>
      </c>
      <c r="O33" s="27" t="s">
        <v>94</v>
      </c>
      <c r="P33" s="27">
        <v>0</v>
      </c>
    </row>
    <row r="34" spans="2:16" ht="36" x14ac:dyDescent="0.3">
      <c r="B34" s="133">
        <v>31</v>
      </c>
      <c r="C34" s="133" t="s">
        <v>506</v>
      </c>
      <c r="D34" s="134">
        <v>41205</v>
      </c>
      <c r="E34" s="134">
        <v>41968</v>
      </c>
      <c r="F34" s="133" t="s">
        <v>507</v>
      </c>
      <c r="G34" s="135" t="s">
        <v>444</v>
      </c>
      <c r="H34" s="133" t="s">
        <v>91</v>
      </c>
      <c r="I34" s="133" t="s">
        <v>4</v>
      </c>
      <c r="J34" s="133" t="s">
        <v>92</v>
      </c>
      <c r="K34" s="27" t="s">
        <v>93</v>
      </c>
      <c r="L34" s="27" t="s">
        <v>93</v>
      </c>
      <c r="M34" s="27">
        <v>365</v>
      </c>
      <c r="N34" s="27">
        <v>0</v>
      </c>
      <c r="O34" s="27" t="s">
        <v>94</v>
      </c>
      <c r="P34" s="27">
        <v>0</v>
      </c>
    </row>
    <row r="35" spans="2:16" ht="36" x14ac:dyDescent="0.3">
      <c r="B35" s="133">
        <v>32</v>
      </c>
      <c r="C35" s="133" t="s">
        <v>508</v>
      </c>
      <c r="D35" s="134">
        <v>41204</v>
      </c>
      <c r="E35" s="134">
        <v>41968</v>
      </c>
      <c r="F35" s="133" t="s">
        <v>509</v>
      </c>
      <c r="G35" s="135" t="s">
        <v>444</v>
      </c>
      <c r="H35" s="133" t="s">
        <v>91</v>
      </c>
      <c r="I35" s="133" t="s">
        <v>4</v>
      </c>
      <c r="J35" s="133" t="s">
        <v>92</v>
      </c>
      <c r="K35" s="27" t="s">
        <v>93</v>
      </c>
      <c r="L35" s="27" t="s">
        <v>93</v>
      </c>
      <c r="M35" s="27">
        <v>365</v>
      </c>
      <c r="N35" s="27">
        <v>0</v>
      </c>
      <c r="O35" s="27" t="s">
        <v>94</v>
      </c>
      <c r="P35" s="27">
        <v>0</v>
      </c>
    </row>
    <row r="36" spans="2:16" ht="36" x14ac:dyDescent="0.3">
      <c r="B36" s="133">
        <v>33</v>
      </c>
      <c r="C36" s="133" t="s">
        <v>510</v>
      </c>
      <c r="D36" s="134">
        <v>41205</v>
      </c>
      <c r="E36" s="134">
        <v>41968</v>
      </c>
      <c r="F36" s="133" t="s">
        <v>511</v>
      </c>
      <c r="G36" s="135" t="s">
        <v>444</v>
      </c>
      <c r="H36" s="133" t="s">
        <v>91</v>
      </c>
      <c r="I36" s="133" t="s">
        <v>4</v>
      </c>
      <c r="J36" s="133" t="s">
        <v>92</v>
      </c>
      <c r="K36" s="27" t="s">
        <v>93</v>
      </c>
      <c r="L36" s="27" t="s">
        <v>93</v>
      </c>
      <c r="M36" s="27">
        <v>365</v>
      </c>
      <c r="N36" s="27">
        <v>0</v>
      </c>
      <c r="O36" s="27" t="s">
        <v>94</v>
      </c>
      <c r="P36" s="27">
        <v>0</v>
      </c>
    </row>
    <row r="37" spans="2:16" ht="36" x14ac:dyDescent="0.3">
      <c r="B37" s="133">
        <v>34</v>
      </c>
      <c r="C37" s="133" t="s">
        <v>512</v>
      </c>
      <c r="D37" s="134">
        <v>41205</v>
      </c>
      <c r="E37" s="134">
        <v>41968</v>
      </c>
      <c r="F37" s="133" t="s">
        <v>513</v>
      </c>
      <c r="G37" s="135" t="s">
        <v>444</v>
      </c>
      <c r="H37" s="133" t="s">
        <v>91</v>
      </c>
      <c r="I37" s="133" t="s">
        <v>4</v>
      </c>
      <c r="J37" s="133" t="s">
        <v>92</v>
      </c>
      <c r="K37" s="27" t="s">
        <v>93</v>
      </c>
      <c r="L37" s="27" t="s">
        <v>93</v>
      </c>
      <c r="M37" s="27">
        <v>365</v>
      </c>
      <c r="N37" s="27">
        <v>0</v>
      </c>
      <c r="O37" s="27" t="s">
        <v>94</v>
      </c>
      <c r="P37" s="27">
        <v>0</v>
      </c>
    </row>
    <row r="38" spans="2:16" ht="36" x14ac:dyDescent="0.3">
      <c r="B38" s="133">
        <v>35</v>
      </c>
      <c r="C38" s="133" t="s">
        <v>514</v>
      </c>
      <c r="D38" s="134">
        <v>41204</v>
      </c>
      <c r="E38" s="134">
        <v>41968</v>
      </c>
      <c r="F38" s="133" t="s">
        <v>515</v>
      </c>
      <c r="G38" s="135" t="s">
        <v>444</v>
      </c>
      <c r="H38" s="133" t="s">
        <v>91</v>
      </c>
      <c r="I38" s="133" t="s">
        <v>4</v>
      </c>
      <c r="J38" s="133" t="s">
        <v>92</v>
      </c>
      <c r="K38" s="27" t="s">
        <v>94</v>
      </c>
      <c r="L38" s="27" t="s">
        <v>94</v>
      </c>
      <c r="M38" s="27">
        <v>0</v>
      </c>
      <c r="N38" s="27" t="s">
        <v>281</v>
      </c>
      <c r="O38" s="27" t="s">
        <v>94</v>
      </c>
      <c r="P38" s="27" t="s">
        <v>281</v>
      </c>
    </row>
    <row r="39" spans="2:16" ht="36" x14ac:dyDescent="0.3">
      <c r="B39" s="133">
        <v>36</v>
      </c>
      <c r="C39" s="133" t="s">
        <v>516</v>
      </c>
      <c r="D39" s="134">
        <v>41204</v>
      </c>
      <c r="E39" s="134">
        <v>41968</v>
      </c>
      <c r="F39" s="133" t="s">
        <v>517</v>
      </c>
      <c r="G39" s="135" t="s">
        <v>444</v>
      </c>
      <c r="H39" s="133" t="s">
        <v>91</v>
      </c>
      <c r="I39" s="133" t="s">
        <v>4</v>
      </c>
      <c r="J39" s="133" t="s">
        <v>92</v>
      </c>
      <c r="K39" s="27" t="s">
        <v>93</v>
      </c>
      <c r="L39" s="27" t="s">
        <v>93</v>
      </c>
      <c r="M39" s="27">
        <v>365</v>
      </c>
      <c r="N39" s="27">
        <v>0</v>
      </c>
      <c r="O39" s="27" t="s">
        <v>94</v>
      </c>
      <c r="P39" s="27">
        <v>0</v>
      </c>
    </row>
    <row r="40" spans="2:16" ht="36" x14ac:dyDescent="0.3">
      <c r="B40" s="133">
        <v>37</v>
      </c>
      <c r="C40" s="133" t="s">
        <v>518</v>
      </c>
      <c r="D40" s="134">
        <v>41204</v>
      </c>
      <c r="E40" s="134">
        <v>41968</v>
      </c>
      <c r="F40" s="133" t="s">
        <v>519</v>
      </c>
      <c r="G40" s="135" t="s">
        <v>444</v>
      </c>
      <c r="H40" s="133" t="s">
        <v>91</v>
      </c>
      <c r="I40" s="133" t="s">
        <v>4</v>
      </c>
      <c r="J40" s="133" t="s">
        <v>92</v>
      </c>
      <c r="K40" s="27" t="s">
        <v>93</v>
      </c>
      <c r="L40" s="27" t="s">
        <v>93</v>
      </c>
      <c r="M40" s="27">
        <v>365</v>
      </c>
      <c r="N40" s="27">
        <v>0</v>
      </c>
      <c r="O40" s="27" t="s">
        <v>94</v>
      </c>
      <c r="P40" s="27">
        <v>0</v>
      </c>
    </row>
    <row r="41" spans="2:16" ht="36" x14ac:dyDescent="0.3">
      <c r="B41" s="133">
        <v>38</v>
      </c>
      <c r="C41" s="133" t="s">
        <v>520</v>
      </c>
      <c r="D41" s="134">
        <v>41205</v>
      </c>
      <c r="E41" s="134">
        <v>41968</v>
      </c>
      <c r="F41" s="133" t="s">
        <v>521</v>
      </c>
      <c r="G41" s="135" t="s">
        <v>444</v>
      </c>
      <c r="H41" s="133" t="s">
        <v>91</v>
      </c>
      <c r="I41" s="133" t="s">
        <v>4</v>
      </c>
      <c r="J41" s="133" t="s">
        <v>92</v>
      </c>
      <c r="K41" s="27" t="s">
        <v>93</v>
      </c>
      <c r="L41" s="27" t="s">
        <v>93</v>
      </c>
      <c r="M41" s="27">
        <v>365</v>
      </c>
      <c r="N41" s="27">
        <v>0</v>
      </c>
      <c r="O41" s="27" t="s">
        <v>94</v>
      </c>
      <c r="P41" s="27">
        <v>0</v>
      </c>
    </row>
    <row r="42" spans="2:16" ht="36" x14ac:dyDescent="0.3">
      <c r="B42" s="133">
        <v>39</v>
      </c>
      <c r="C42" s="133" t="s">
        <v>522</v>
      </c>
      <c r="D42" s="134">
        <v>41204</v>
      </c>
      <c r="E42" s="134">
        <v>41968</v>
      </c>
      <c r="F42" s="133" t="s">
        <v>523</v>
      </c>
      <c r="G42" s="135" t="s">
        <v>444</v>
      </c>
      <c r="H42" s="133" t="s">
        <v>91</v>
      </c>
      <c r="I42" s="133" t="s">
        <v>4</v>
      </c>
      <c r="J42" s="133" t="s">
        <v>92</v>
      </c>
      <c r="K42" s="27" t="s">
        <v>93</v>
      </c>
      <c r="L42" s="27" t="s">
        <v>93</v>
      </c>
      <c r="M42" s="27">
        <v>365</v>
      </c>
      <c r="N42" s="27">
        <v>0</v>
      </c>
      <c r="O42" s="27" t="s">
        <v>94</v>
      </c>
      <c r="P42" s="27">
        <v>0</v>
      </c>
    </row>
    <row r="43" spans="2:16" ht="36" x14ac:dyDescent="0.3">
      <c r="B43" s="133">
        <v>40</v>
      </c>
      <c r="C43" s="133" t="s">
        <v>524</v>
      </c>
      <c r="D43" s="134">
        <v>41205</v>
      </c>
      <c r="E43" s="134">
        <v>41968</v>
      </c>
      <c r="F43" s="133" t="s">
        <v>525</v>
      </c>
      <c r="G43" s="135" t="s">
        <v>444</v>
      </c>
      <c r="H43" s="133" t="s">
        <v>91</v>
      </c>
      <c r="I43" s="133" t="s">
        <v>4</v>
      </c>
      <c r="J43" s="133" t="s">
        <v>92</v>
      </c>
      <c r="K43" s="27" t="s">
        <v>93</v>
      </c>
      <c r="L43" s="27" t="s">
        <v>93</v>
      </c>
      <c r="M43" s="27">
        <v>365</v>
      </c>
      <c r="N43" s="27">
        <v>0</v>
      </c>
      <c r="O43" s="27" t="s">
        <v>94</v>
      </c>
      <c r="P43" s="27">
        <v>0</v>
      </c>
    </row>
    <row r="44" spans="2:16" ht="36" x14ac:dyDescent="0.3">
      <c r="B44" s="133">
        <v>41</v>
      </c>
      <c r="C44" s="133" t="s">
        <v>526</v>
      </c>
      <c r="D44" s="134">
        <v>41205</v>
      </c>
      <c r="E44" s="134">
        <v>41969</v>
      </c>
      <c r="F44" s="133" t="s">
        <v>527</v>
      </c>
      <c r="G44" s="135" t="s">
        <v>444</v>
      </c>
      <c r="H44" s="133" t="s">
        <v>91</v>
      </c>
      <c r="I44" s="133" t="s">
        <v>4</v>
      </c>
      <c r="J44" s="133" t="s">
        <v>92</v>
      </c>
      <c r="K44" s="27" t="s">
        <v>93</v>
      </c>
      <c r="L44" s="27" t="s">
        <v>93</v>
      </c>
      <c r="M44" s="27">
        <v>365</v>
      </c>
      <c r="N44" s="27">
        <v>0</v>
      </c>
      <c r="O44" s="27" t="s">
        <v>94</v>
      </c>
      <c r="P44" s="27">
        <v>0</v>
      </c>
    </row>
    <row r="45" spans="2:16" ht="36" x14ac:dyDescent="0.3">
      <c r="B45" s="133">
        <v>42</v>
      </c>
      <c r="C45" s="133" t="s">
        <v>528</v>
      </c>
      <c r="D45" s="134">
        <v>41205</v>
      </c>
      <c r="E45" s="134">
        <v>41969</v>
      </c>
      <c r="F45" s="133" t="s">
        <v>529</v>
      </c>
      <c r="G45" s="135" t="s">
        <v>444</v>
      </c>
      <c r="H45" s="133" t="s">
        <v>91</v>
      </c>
      <c r="I45" s="133" t="s">
        <v>4</v>
      </c>
      <c r="J45" s="133" t="s">
        <v>92</v>
      </c>
      <c r="K45" s="27" t="s">
        <v>93</v>
      </c>
      <c r="L45" s="27" t="s">
        <v>93</v>
      </c>
      <c r="M45" s="27">
        <v>365</v>
      </c>
      <c r="N45" s="27">
        <v>0</v>
      </c>
      <c r="O45" s="27" t="s">
        <v>94</v>
      </c>
      <c r="P45" s="27">
        <v>0</v>
      </c>
    </row>
    <row r="46" spans="2:16" ht="36" x14ac:dyDescent="0.3">
      <c r="B46" s="133">
        <v>43</v>
      </c>
      <c r="C46" s="133" t="s">
        <v>530</v>
      </c>
      <c r="D46" s="134">
        <v>41205</v>
      </c>
      <c r="E46" s="134">
        <v>41969</v>
      </c>
      <c r="F46" s="133" t="s">
        <v>531</v>
      </c>
      <c r="G46" s="135" t="s">
        <v>444</v>
      </c>
      <c r="H46" s="133" t="s">
        <v>91</v>
      </c>
      <c r="I46" s="133" t="s">
        <v>4</v>
      </c>
      <c r="J46" s="133" t="s">
        <v>92</v>
      </c>
      <c r="K46" s="27" t="s">
        <v>93</v>
      </c>
      <c r="L46" s="27" t="s">
        <v>93</v>
      </c>
      <c r="M46" s="27">
        <v>365</v>
      </c>
      <c r="N46" s="27">
        <v>0</v>
      </c>
      <c r="O46" s="27" t="s">
        <v>94</v>
      </c>
      <c r="P46" s="27">
        <v>0</v>
      </c>
    </row>
    <row r="47" spans="2:16" ht="36" x14ac:dyDescent="0.3">
      <c r="B47" s="133">
        <v>44</v>
      </c>
      <c r="C47" s="133" t="s">
        <v>532</v>
      </c>
      <c r="D47" s="134">
        <v>41204</v>
      </c>
      <c r="E47" s="134">
        <v>41969</v>
      </c>
      <c r="F47" s="133" t="s">
        <v>533</v>
      </c>
      <c r="G47" s="135" t="s">
        <v>444</v>
      </c>
      <c r="H47" s="133" t="s">
        <v>91</v>
      </c>
      <c r="I47" s="133" t="s">
        <v>4</v>
      </c>
      <c r="J47" s="133" t="s">
        <v>92</v>
      </c>
      <c r="K47" s="27" t="s">
        <v>94</v>
      </c>
      <c r="L47" s="27" t="s">
        <v>94</v>
      </c>
      <c r="M47" s="27">
        <v>0</v>
      </c>
      <c r="N47" s="27" t="s">
        <v>281</v>
      </c>
      <c r="O47" s="27" t="s">
        <v>94</v>
      </c>
      <c r="P47" s="27" t="s">
        <v>281</v>
      </c>
    </row>
    <row r="48" spans="2:16" ht="36" x14ac:dyDescent="0.3">
      <c r="B48" s="133">
        <v>45</v>
      </c>
      <c r="C48" s="133" t="s">
        <v>534</v>
      </c>
      <c r="D48" s="134">
        <v>41204</v>
      </c>
      <c r="E48" s="134">
        <v>41969</v>
      </c>
      <c r="F48" s="133" t="s">
        <v>535</v>
      </c>
      <c r="G48" s="135" t="s">
        <v>444</v>
      </c>
      <c r="H48" s="133" t="s">
        <v>91</v>
      </c>
      <c r="I48" s="133" t="s">
        <v>4</v>
      </c>
      <c r="J48" s="133" t="s">
        <v>92</v>
      </c>
      <c r="K48" s="27" t="s">
        <v>93</v>
      </c>
      <c r="L48" s="27" t="s">
        <v>93</v>
      </c>
      <c r="M48" s="27">
        <v>365</v>
      </c>
      <c r="N48" s="27">
        <v>0</v>
      </c>
      <c r="O48" s="27" t="s">
        <v>94</v>
      </c>
      <c r="P48" s="27">
        <v>0</v>
      </c>
    </row>
    <row r="49" spans="2:16" ht="36" x14ac:dyDescent="0.3">
      <c r="B49" s="133">
        <v>46</v>
      </c>
      <c r="C49" s="133" t="s">
        <v>536</v>
      </c>
      <c r="D49" s="134">
        <v>41204</v>
      </c>
      <c r="E49" s="134">
        <v>41969</v>
      </c>
      <c r="F49" s="133" t="s">
        <v>537</v>
      </c>
      <c r="G49" s="135" t="s">
        <v>444</v>
      </c>
      <c r="H49" s="133" t="s">
        <v>91</v>
      </c>
      <c r="I49" s="133" t="s">
        <v>4</v>
      </c>
      <c r="J49" s="133" t="s">
        <v>92</v>
      </c>
      <c r="K49" s="27" t="s">
        <v>93</v>
      </c>
      <c r="L49" s="27" t="s">
        <v>93</v>
      </c>
      <c r="M49" s="27">
        <v>365</v>
      </c>
      <c r="N49" s="27">
        <v>0</v>
      </c>
      <c r="O49" s="27" t="s">
        <v>94</v>
      </c>
      <c r="P49" s="27">
        <v>0</v>
      </c>
    </row>
    <row r="50" spans="2:16" ht="36" x14ac:dyDescent="0.3">
      <c r="B50" s="133">
        <v>47</v>
      </c>
      <c r="C50" s="133" t="s">
        <v>538</v>
      </c>
      <c r="D50" s="134">
        <v>41205</v>
      </c>
      <c r="E50" s="134">
        <v>41969</v>
      </c>
      <c r="F50" s="133" t="s">
        <v>539</v>
      </c>
      <c r="G50" s="135" t="s">
        <v>444</v>
      </c>
      <c r="H50" s="133" t="s">
        <v>91</v>
      </c>
      <c r="I50" s="133" t="s">
        <v>4</v>
      </c>
      <c r="J50" s="133" t="s">
        <v>92</v>
      </c>
      <c r="K50" s="27" t="s">
        <v>93</v>
      </c>
      <c r="L50" s="27" t="s">
        <v>93</v>
      </c>
      <c r="M50" s="27">
        <v>365</v>
      </c>
      <c r="N50" s="27">
        <v>0</v>
      </c>
      <c r="O50" s="27" t="s">
        <v>94</v>
      </c>
      <c r="P50" s="27">
        <v>0</v>
      </c>
    </row>
    <row r="51" spans="2:16" ht="36" x14ac:dyDescent="0.3">
      <c r="B51" s="133">
        <v>48</v>
      </c>
      <c r="C51" s="133" t="s">
        <v>540</v>
      </c>
      <c r="D51" s="134">
        <v>41204</v>
      </c>
      <c r="E51" s="134">
        <v>41969</v>
      </c>
      <c r="F51" s="133" t="s">
        <v>541</v>
      </c>
      <c r="G51" s="135" t="s">
        <v>444</v>
      </c>
      <c r="H51" s="133" t="s">
        <v>91</v>
      </c>
      <c r="I51" s="133" t="s">
        <v>4</v>
      </c>
      <c r="J51" s="133" t="s">
        <v>92</v>
      </c>
      <c r="K51" s="27" t="s">
        <v>93</v>
      </c>
      <c r="L51" s="27" t="s">
        <v>93</v>
      </c>
      <c r="M51" s="27">
        <v>365</v>
      </c>
      <c r="N51" s="27">
        <v>0</v>
      </c>
      <c r="O51" s="27" t="s">
        <v>94</v>
      </c>
      <c r="P51" s="27">
        <v>0</v>
      </c>
    </row>
    <row r="52" spans="2:16" ht="36" x14ac:dyDescent="0.3">
      <c r="B52" s="133">
        <v>49</v>
      </c>
      <c r="C52" s="133" t="s">
        <v>542</v>
      </c>
      <c r="D52" s="134">
        <v>41205</v>
      </c>
      <c r="E52" s="134">
        <v>41969</v>
      </c>
      <c r="F52" s="133" t="s">
        <v>543</v>
      </c>
      <c r="G52" s="135" t="s">
        <v>444</v>
      </c>
      <c r="H52" s="133" t="s">
        <v>91</v>
      </c>
      <c r="I52" s="133" t="s">
        <v>4</v>
      </c>
      <c r="J52" s="133" t="s">
        <v>92</v>
      </c>
      <c r="K52" s="27" t="s">
        <v>93</v>
      </c>
      <c r="L52" s="27" t="s">
        <v>93</v>
      </c>
      <c r="M52" s="27">
        <v>365</v>
      </c>
      <c r="N52" s="27">
        <v>0</v>
      </c>
      <c r="O52" s="27" t="s">
        <v>94</v>
      </c>
      <c r="P52" s="27">
        <v>0</v>
      </c>
    </row>
    <row r="53" spans="2:16" ht="36" x14ac:dyDescent="0.3">
      <c r="B53" s="133">
        <v>50</v>
      </c>
      <c r="C53" s="133" t="s">
        <v>544</v>
      </c>
      <c r="D53" s="134">
        <v>41204</v>
      </c>
      <c r="E53" s="134">
        <v>41969</v>
      </c>
      <c r="F53" s="133" t="s">
        <v>545</v>
      </c>
      <c r="G53" s="135" t="s">
        <v>444</v>
      </c>
      <c r="H53" s="133" t="s">
        <v>91</v>
      </c>
      <c r="I53" s="133" t="s">
        <v>4</v>
      </c>
      <c r="J53" s="133" t="s">
        <v>92</v>
      </c>
      <c r="K53" s="27" t="s">
        <v>93</v>
      </c>
      <c r="L53" s="27" t="s">
        <v>93</v>
      </c>
      <c r="M53" s="27">
        <v>365</v>
      </c>
      <c r="N53" s="27">
        <v>0</v>
      </c>
      <c r="O53" s="27" t="s">
        <v>94</v>
      </c>
      <c r="P53" s="27">
        <v>0</v>
      </c>
    </row>
    <row r="54" spans="2:16" ht="36" x14ac:dyDescent="0.3">
      <c r="B54" s="133">
        <v>51</v>
      </c>
      <c r="C54" s="133" t="s">
        <v>546</v>
      </c>
      <c r="D54" s="134">
        <v>41204</v>
      </c>
      <c r="E54" s="134">
        <v>41969</v>
      </c>
      <c r="F54" s="133" t="s">
        <v>547</v>
      </c>
      <c r="G54" s="135" t="s">
        <v>444</v>
      </c>
      <c r="H54" s="133" t="s">
        <v>91</v>
      </c>
      <c r="I54" s="133" t="s">
        <v>4</v>
      </c>
      <c r="J54" s="133" t="s">
        <v>92</v>
      </c>
      <c r="K54" s="27" t="s">
        <v>93</v>
      </c>
      <c r="L54" s="27" t="s">
        <v>93</v>
      </c>
      <c r="M54" s="27">
        <v>365</v>
      </c>
      <c r="N54" s="27">
        <v>0</v>
      </c>
      <c r="O54" s="27" t="s">
        <v>94</v>
      </c>
      <c r="P54" s="27">
        <v>0</v>
      </c>
    </row>
    <row r="55" spans="2:16" ht="36" x14ac:dyDescent="0.3">
      <c r="B55" s="133">
        <v>52</v>
      </c>
      <c r="C55" s="133" t="s">
        <v>548</v>
      </c>
      <c r="D55" s="134">
        <v>41205</v>
      </c>
      <c r="E55" s="134">
        <v>41969</v>
      </c>
      <c r="F55" s="133" t="s">
        <v>549</v>
      </c>
      <c r="G55" s="135" t="s">
        <v>444</v>
      </c>
      <c r="H55" s="133" t="s">
        <v>91</v>
      </c>
      <c r="I55" s="133" t="s">
        <v>4</v>
      </c>
      <c r="J55" s="133" t="s">
        <v>92</v>
      </c>
      <c r="K55" s="27" t="s">
        <v>93</v>
      </c>
      <c r="L55" s="27" t="s">
        <v>93</v>
      </c>
      <c r="M55" s="27">
        <v>365</v>
      </c>
      <c r="N55" s="27">
        <v>0</v>
      </c>
      <c r="O55" s="27" t="s">
        <v>94</v>
      </c>
      <c r="P55" s="27">
        <v>0</v>
      </c>
    </row>
    <row r="56" spans="2:16" ht="36" x14ac:dyDescent="0.3">
      <c r="B56" s="133">
        <v>53</v>
      </c>
      <c r="C56" s="133" t="s">
        <v>550</v>
      </c>
      <c r="D56" s="134">
        <v>41205</v>
      </c>
      <c r="E56" s="134">
        <v>41969</v>
      </c>
      <c r="F56" s="133" t="s">
        <v>551</v>
      </c>
      <c r="G56" s="135" t="s">
        <v>444</v>
      </c>
      <c r="H56" s="133" t="s">
        <v>91</v>
      </c>
      <c r="I56" s="133" t="s">
        <v>4</v>
      </c>
      <c r="J56" s="133" t="s">
        <v>92</v>
      </c>
      <c r="K56" s="27" t="s">
        <v>93</v>
      </c>
      <c r="L56" s="27" t="s">
        <v>93</v>
      </c>
      <c r="M56" s="27">
        <v>365</v>
      </c>
      <c r="N56" s="27">
        <v>0</v>
      </c>
      <c r="O56" s="27" t="s">
        <v>94</v>
      </c>
      <c r="P56" s="27">
        <v>0</v>
      </c>
    </row>
    <row r="57" spans="2:16" ht="36" x14ac:dyDescent="0.3">
      <c r="B57" s="133">
        <v>54</v>
      </c>
      <c r="C57" s="133" t="s">
        <v>552</v>
      </c>
      <c r="D57" s="134">
        <v>41204</v>
      </c>
      <c r="E57" s="134">
        <v>41969</v>
      </c>
      <c r="F57" s="133" t="s">
        <v>553</v>
      </c>
      <c r="G57" s="135" t="s">
        <v>444</v>
      </c>
      <c r="H57" s="133" t="s">
        <v>91</v>
      </c>
      <c r="I57" s="133" t="s">
        <v>4</v>
      </c>
      <c r="J57" s="133" t="s">
        <v>92</v>
      </c>
      <c r="K57" s="27" t="s">
        <v>93</v>
      </c>
      <c r="L57" s="27" t="s">
        <v>93</v>
      </c>
      <c r="M57" s="27">
        <v>365</v>
      </c>
      <c r="N57" s="27">
        <v>0</v>
      </c>
      <c r="O57" s="27" t="s">
        <v>94</v>
      </c>
      <c r="P57" s="27">
        <v>0</v>
      </c>
    </row>
    <row r="58" spans="2:16" ht="36" x14ac:dyDescent="0.3">
      <c r="B58" s="133">
        <v>55</v>
      </c>
      <c r="C58" s="133" t="s">
        <v>554</v>
      </c>
      <c r="D58" s="134">
        <v>41205</v>
      </c>
      <c r="E58" s="134">
        <v>41969</v>
      </c>
      <c r="F58" s="133" t="s">
        <v>555</v>
      </c>
      <c r="G58" s="135" t="s">
        <v>444</v>
      </c>
      <c r="H58" s="133" t="s">
        <v>91</v>
      </c>
      <c r="I58" s="133" t="s">
        <v>4</v>
      </c>
      <c r="J58" s="133" t="s">
        <v>92</v>
      </c>
      <c r="K58" s="27" t="s">
        <v>93</v>
      </c>
      <c r="L58" s="27" t="s">
        <v>93</v>
      </c>
      <c r="M58" s="27">
        <v>365</v>
      </c>
      <c r="N58" s="27">
        <v>0</v>
      </c>
      <c r="O58" s="27" t="s">
        <v>94</v>
      </c>
      <c r="P58" s="27">
        <v>0</v>
      </c>
    </row>
    <row r="59" spans="2:16" ht="36" x14ac:dyDescent="0.3">
      <c r="B59" s="133">
        <v>56</v>
      </c>
      <c r="C59" s="133" t="s">
        <v>556</v>
      </c>
      <c r="D59" s="134">
        <v>41204</v>
      </c>
      <c r="E59" s="134">
        <v>41969</v>
      </c>
      <c r="F59" s="133" t="s">
        <v>557</v>
      </c>
      <c r="G59" s="135" t="s">
        <v>444</v>
      </c>
      <c r="H59" s="133" t="s">
        <v>91</v>
      </c>
      <c r="I59" s="133" t="s">
        <v>4</v>
      </c>
      <c r="J59" s="133" t="s">
        <v>92</v>
      </c>
      <c r="K59" s="27" t="s">
        <v>93</v>
      </c>
      <c r="L59" s="27" t="s">
        <v>93</v>
      </c>
      <c r="M59" s="27">
        <v>365</v>
      </c>
      <c r="N59" s="27">
        <v>0</v>
      </c>
      <c r="O59" s="27" t="s">
        <v>94</v>
      </c>
      <c r="P59" s="27">
        <v>0</v>
      </c>
    </row>
    <row r="60" spans="2:16" ht="36" x14ac:dyDescent="0.3">
      <c r="B60" s="133">
        <v>57</v>
      </c>
      <c r="C60" s="133" t="s">
        <v>558</v>
      </c>
      <c r="D60" s="134">
        <v>41204</v>
      </c>
      <c r="E60" s="134">
        <v>41969</v>
      </c>
      <c r="F60" s="133" t="s">
        <v>559</v>
      </c>
      <c r="G60" s="135" t="s">
        <v>444</v>
      </c>
      <c r="H60" s="133" t="s">
        <v>91</v>
      </c>
      <c r="I60" s="133" t="s">
        <v>4</v>
      </c>
      <c r="J60" s="133" t="s">
        <v>92</v>
      </c>
      <c r="K60" s="27" t="s">
        <v>93</v>
      </c>
      <c r="L60" s="27" t="s">
        <v>93</v>
      </c>
      <c r="M60" s="27">
        <v>365</v>
      </c>
      <c r="N60" s="27">
        <v>0</v>
      </c>
      <c r="O60" s="27" t="s">
        <v>94</v>
      </c>
      <c r="P60" s="27">
        <v>0</v>
      </c>
    </row>
    <row r="61" spans="2:16" ht="36" x14ac:dyDescent="0.3">
      <c r="B61" s="133">
        <v>58</v>
      </c>
      <c r="C61" s="133" t="s">
        <v>560</v>
      </c>
      <c r="D61" s="134">
        <v>41205</v>
      </c>
      <c r="E61" s="134">
        <v>41969</v>
      </c>
      <c r="F61" s="133" t="s">
        <v>561</v>
      </c>
      <c r="G61" s="135" t="s">
        <v>444</v>
      </c>
      <c r="H61" s="133" t="s">
        <v>91</v>
      </c>
      <c r="I61" s="133" t="s">
        <v>4</v>
      </c>
      <c r="J61" s="133" t="s">
        <v>92</v>
      </c>
      <c r="K61" s="27" t="s">
        <v>93</v>
      </c>
      <c r="L61" s="27" t="s">
        <v>93</v>
      </c>
      <c r="M61" s="27">
        <v>365</v>
      </c>
      <c r="N61" s="27">
        <v>0</v>
      </c>
      <c r="O61" s="27" t="s">
        <v>94</v>
      </c>
      <c r="P61" s="27">
        <v>0</v>
      </c>
    </row>
    <row r="62" spans="2:16" ht="36" x14ac:dyDescent="0.3">
      <c r="B62" s="133">
        <v>59</v>
      </c>
      <c r="C62" s="133" t="s">
        <v>562</v>
      </c>
      <c r="D62" s="134">
        <v>41204</v>
      </c>
      <c r="E62" s="134">
        <v>41969</v>
      </c>
      <c r="F62" s="133" t="s">
        <v>563</v>
      </c>
      <c r="G62" s="135" t="s">
        <v>444</v>
      </c>
      <c r="H62" s="133" t="s">
        <v>91</v>
      </c>
      <c r="I62" s="133" t="s">
        <v>4</v>
      </c>
      <c r="J62" s="133" t="s">
        <v>92</v>
      </c>
      <c r="K62" s="27" t="s">
        <v>93</v>
      </c>
      <c r="L62" s="27" t="s">
        <v>93</v>
      </c>
      <c r="M62" s="27">
        <v>365</v>
      </c>
      <c r="N62" s="27">
        <v>0</v>
      </c>
      <c r="O62" s="27" t="s">
        <v>94</v>
      </c>
      <c r="P62" s="27">
        <v>0</v>
      </c>
    </row>
    <row r="63" spans="2:16" ht="36" x14ac:dyDescent="0.3">
      <c r="B63" s="133">
        <v>60</v>
      </c>
      <c r="C63" s="133" t="s">
        <v>564</v>
      </c>
      <c r="D63" s="134">
        <v>41204</v>
      </c>
      <c r="E63" s="134">
        <v>41969</v>
      </c>
      <c r="F63" s="133" t="s">
        <v>565</v>
      </c>
      <c r="G63" s="135" t="s">
        <v>444</v>
      </c>
      <c r="H63" s="133" t="s">
        <v>91</v>
      </c>
      <c r="I63" s="133" t="s">
        <v>4</v>
      </c>
      <c r="J63" s="133" t="s">
        <v>92</v>
      </c>
      <c r="K63" s="27" t="s">
        <v>93</v>
      </c>
      <c r="L63" s="27" t="s">
        <v>93</v>
      </c>
      <c r="M63" s="27">
        <v>365</v>
      </c>
      <c r="N63" s="27">
        <v>0</v>
      </c>
      <c r="O63" s="27" t="s">
        <v>94</v>
      </c>
      <c r="P63" s="27">
        <v>0</v>
      </c>
    </row>
    <row r="64" spans="2:16" ht="36" x14ac:dyDescent="0.3">
      <c r="B64" s="133">
        <v>61</v>
      </c>
      <c r="C64" s="133" t="s">
        <v>566</v>
      </c>
      <c r="D64" s="134">
        <v>41204</v>
      </c>
      <c r="E64" s="134">
        <v>41969</v>
      </c>
      <c r="F64" s="133" t="s">
        <v>567</v>
      </c>
      <c r="G64" s="135" t="s">
        <v>444</v>
      </c>
      <c r="H64" s="133" t="s">
        <v>91</v>
      </c>
      <c r="I64" s="133" t="s">
        <v>4</v>
      </c>
      <c r="J64" s="133" t="s">
        <v>92</v>
      </c>
      <c r="K64" s="27" t="s">
        <v>93</v>
      </c>
      <c r="L64" s="27" t="s">
        <v>93</v>
      </c>
      <c r="M64" s="27">
        <v>365</v>
      </c>
      <c r="N64" s="27">
        <v>0</v>
      </c>
      <c r="O64" s="27" t="s">
        <v>94</v>
      </c>
      <c r="P64" s="27">
        <v>0</v>
      </c>
    </row>
    <row r="65" spans="2:16" ht="36" x14ac:dyDescent="0.3">
      <c r="B65" s="133">
        <v>62</v>
      </c>
      <c r="C65" s="133" t="s">
        <v>568</v>
      </c>
      <c r="D65" s="134">
        <v>41204</v>
      </c>
      <c r="E65" s="134">
        <v>41969</v>
      </c>
      <c r="F65" s="133" t="s">
        <v>569</v>
      </c>
      <c r="G65" s="135" t="s">
        <v>444</v>
      </c>
      <c r="H65" s="133" t="s">
        <v>91</v>
      </c>
      <c r="I65" s="133" t="s">
        <v>4</v>
      </c>
      <c r="J65" s="133" t="s">
        <v>92</v>
      </c>
      <c r="K65" s="27" t="s">
        <v>93</v>
      </c>
      <c r="L65" s="27" t="s">
        <v>93</v>
      </c>
      <c r="M65" s="27">
        <v>365</v>
      </c>
      <c r="N65" s="27">
        <v>0</v>
      </c>
      <c r="O65" s="27" t="s">
        <v>94</v>
      </c>
      <c r="P65" s="27">
        <v>0</v>
      </c>
    </row>
    <row r="66" spans="2:16" ht="36" x14ac:dyDescent="0.3">
      <c r="B66" s="133">
        <v>63</v>
      </c>
      <c r="C66" s="133" t="s">
        <v>570</v>
      </c>
      <c r="D66" s="134">
        <v>41205</v>
      </c>
      <c r="E66" s="134">
        <v>41969</v>
      </c>
      <c r="F66" s="133" t="s">
        <v>571</v>
      </c>
      <c r="G66" s="135" t="s">
        <v>444</v>
      </c>
      <c r="H66" s="133" t="s">
        <v>91</v>
      </c>
      <c r="I66" s="133" t="s">
        <v>4</v>
      </c>
      <c r="J66" s="133" t="s">
        <v>92</v>
      </c>
      <c r="K66" s="27" t="s">
        <v>94</v>
      </c>
      <c r="L66" s="27" t="s">
        <v>94</v>
      </c>
      <c r="M66" s="27">
        <v>0</v>
      </c>
      <c r="N66" s="27" t="s">
        <v>281</v>
      </c>
      <c r="O66" s="27" t="s">
        <v>94</v>
      </c>
      <c r="P66" s="27" t="s">
        <v>281</v>
      </c>
    </row>
    <row r="67" spans="2:16" ht="36" x14ac:dyDescent="0.3">
      <c r="B67" s="133">
        <v>64</v>
      </c>
      <c r="C67" s="133" t="s">
        <v>572</v>
      </c>
      <c r="D67" s="134">
        <v>41204</v>
      </c>
      <c r="E67" s="134">
        <v>41969</v>
      </c>
      <c r="F67" s="133" t="s">
        <v>573</v>
      </c>
      <c r="G67" s="135" t="s">
        <v>444</v>
      </c>
      <c r="H67" s="133" t="s">
        <v>91</v>
      </c>
      <c r="I67" s="133" t="s">
        <v>4</v>
      </c>
      <c r="J67" s="133" t="s">
        <v>92</v>
      </c>
      <c r="K67" s="27" t="s">
        <v>93</v>
      </c>
      <c r="L67" s="27" t="s">
        <v>93</v>
      </c>
      <c r="M67" s="27">
        <v>365</v>
      </c>
      <c r="N67" s="27">
        <v>0</v>
      </c>
      <c r="O67" s="27" t="s">
        <v>94</v>
      </c>
      <c r="P67" s="27">
        <v>0</v>
      </c>
    </row>
    <row r="68" spans="2:16" ht="36" x14ac:dyDescent="0.3">
      <c r="B68" s="133">
        <v>65</v>
      </c>
      <c r="C68" s="133" t="s">
        <v>574</v>
      </c>
      <c r="D68" s="134">
        <v>41205</v>
      </c>
      <c r="E68" s="134">
        <v>41969</v>
      </c>
      <c r="F68" s="133" t="s">
        <v>575</v>
      </c>
      <c r="G68" s="135" t="s">
        <v>444</v>
      </c>
      <c r="H68" s="133" t="s">
        <v>91</v>
      </c>
      <c r="I68" s="133" t="s">
        <v>4</v>
      </c>
      <c r="J68" s="133" t="s">
        <v>92</v>
      </c>
      <c r="K68" s="27" t="s">
        <v>93</v>
      </c>
      <c r="L68" s="27" t="s">
        <v>93</v>
      </c>
      <c r="M68" s="27">
        <v>365</v>
      </c>
      <c r="N68" s="27">
        <v>0</v>
      </c>
      <c r="O68" s="27" t="s">
        <v>94</v>
      </c>
      <c r="P68" s="27">
        <v>0</v>
      </c>
    </row>
    <row r="69" spans="2:16" ht="36" x14ac:dyDescent="0.3">
      <c r="B69" s="133">
        <v>66</v>
      </c>
      <c r="C69" s="133" t="s">
        <v>576</v>
      </c>
      <c r="D69" s="134">
        <v>41204</v>
      </c>
      <c r="E69" s="134">
        <v>41969</v>
      </c>
      <c r="F69" s="133" t="s">
        <v>577</v>
      </c>
      <c r="G69" s="135" t="s">
        <v>444</v>
      </c>
      <c r="H69" s="133" t="s">
        <v>91</v>
      </c>
      <c r="I69" s="133" t="s">
        <v>4</v>
      </c>
      <c r="J69" s="133" t="s">
        <v>92</v>
      </c>
      <c r="K69" s="27" t="s">
        <v>93</v>
      </c>
      <c r="L69" s="27" t="s">
        <v>93</v>
      </c>
      <c r="M69" s="27">
        <v>365</v>
      </c>
      <c r="N69" s="27">
        <v>0</v>
      </c>
      <c r="O69" s="27" t="s">
        <v>94</v>
      </c>
      <c r="P69" s="27">
        <v>0</v>
      </c>
    </row>
    <row r="70" spans="2:16" ht="36" x14ac:dyDescent="0.3">
      <c r="B70" s="133">
        <v>67</v>
      </c>
      <c r="C70" s="133" t="s">
        <v>578</v>
      </c>
      <c r="D70" s="134">
        <v>41204</v>
      </c>
      <c r="E70" s="134">
        <v>41969</v>
      </c>
      <c r="F70" s="133" t="s">
        <v>579</v>
      </c>
      <c r="G70" s="135" t="s">
        <v>444</v>
      </c>
      <c r="H70" s="133" t="s">
        <v>91</v>
      </c>
      <c r="I70" s="133" t="s">
        <v>4</v>
      </c>
      <c r="J70" s="133" t="s">
        <v>92</v>
      </c>
      <c r="K70" s="27" t="s">
        <v>93</v>
      </c>
      <c r="L70" s="27" t="s">
        <v>93</v>
      </c>
      <c r="M70" s="27">
        <v>365</v>
      </c>
      <c r="N70" s="27">
        <v>0</v>
      </c>
      <c r="O70" s="27" t="s">
        <v>94</v>
      </c>
      <c r="P70" s="27">
        <v>0</v>
      </c>
    </row>
    <row r="71" spans="2:16" ht="36" x14ac:dyDescent="0.3">
      <c r="B71" s="133">
        <v>68</v>
      </c>
      <c r="C71" s="133" t="s">
        <v>580</v>
      </c>
      <c r="D71" s="134">
        <v>41205</v>
      </c>
      <c r="E71" s="134">
        <v>41969</v>
      </c>
      <c r="F71" s="133" t="s">
        <v>581</v>
      </c>
      <c r="G71" s="135" t="s">
        <v>444</v>
      </c>
      <c r="H71" s="133" t="s">
        <v>91</v>
      </c>
      <c r="I71" s="133" t="s">
        <v>4</v>
      </c>
      <c r="J71" s="133" t="s">
        <v>92</v>
      </c>
      <c r="K71" s="27" t="s">
        <v>93</v>
      </c>
      <c r="L71" s="27" t="s">
        <v>93</v>
      </c>
      <c r="M71" s="27">
        <v>365</v>
      </c>
      <c r="N71" s="27">
        <v>0</v>
      </c>
      <c r="O71" s="27" t="s">
        <v>94</v>
      </c>
      <c r="P71" s="27">
        <v>0</v>
      </c>
    </row>
    <row r="72" spans="2:16" ht="36" x14ac:dyDescent="0.3">
      <c r="B72" s="133">
        <v>69</v>
      </c>
      <c r="C72" s="133" t="s">
        <v>582</v>
      </c>
      <c r="D72" s="134">
        <v>41205</v>
      </c>
      <c r="E72" s="134">
        <v>41969</v>
      </c>
      <c r="F72" s="133" t="s">
        <v>583</v>
      </c>
      <c r="G72" s="135" t="s">
        <v>444</v>
      </c>
      <c r="H72" s="133" t="s">
        <v>91</v>
      </c>
      <c r="I72" s="133" t="s">
        <v>4</v>
      </c>
      <c r="J72" s="133" t="s">
        <v>92</v>
      </c>
      <c r="K72" s="27" t="s">
        <v>93</v>
      </c>
      <c r="L72" s="27" t="s">
        <v>93</v>
      </c>
      <c r="M72" s="27">
        <v>365</v>
      </c>
      <c r="N72" s="27">
        <v>0</v>
      </c>
      <c r="O72" s="27" t="s">
        <v>94</v>
      </c>
      <c r="P72" s="27">
        <v>0</v>
      </c>
    </row>
    <row r="73" spans="2:16" ht="36" x14ac:dyDescent="0.3">
      <c r="B73" s="133">
        <v>70</v>
      </c>
      <c r="C73" s="133" t="s">
        <v>584</v>
      </c>
      <c r="D73" s="134">
        <v>41205</v>
      </c>
      <c r="E73" s="134">
        <v>41969</v>
      </c>
      <c r="F73" s="133" t="s">
        <v>585</v>
      </c>
      <c r="G73" s="135" t="s">
        <v>444</v>
      </c>
      <c r="H73" s="133" t="s">
        <v>91</v>
      </c>
      <c r="I73" s="133" t="s">
        <v>4</v>
      </c>
      <c r="J73" s="133" t="s">
        <v>92</v>
      </c>
      <c r="K73" s="27" t="s">
        <v>93</v>
      </c>
      <c r="L73" s="27" t="s">
        <v>93</v>
      </c>
      <c r="M73" s="27">
        <v>365</v>
      </c>
      <c r="N73" s="27">
        <v>0</v>
      </c>
      <c r="O73" s="27" t="s">
        <v>94</v>
      </c>
      <c r="P73" s="27">
        <v>0</v>
      </c>
    </row>
    <row r="74" spans="2:16" ht="36" x14ac:dyDescent="0.3">
      <c r="B74" s="133">
        <v>71</v>
      </c>
      <c r="C74" s="133" t="s">
        <v>586</v>
      </c>
      <c r="D74" s="134">
        <v>41205</v>
      </c>
      <c r="E74" s="134">
        <v>41969</v>
      </c>
      <c r="F74" s="133" t="s">
        <v>587</v>
      </c>
      <c r="G74" s="135" t="s">
        <v>444</v>
      </c>
      <c r="H74" s="133" t="s">
        <v>91</v>
      </c>
      <c r="I74" s="133" t="s">
        <v>4</v>
      </c>
      <c r="J74" s="133" t="s">
        <v>92</v>
      </c>
      <c r="K74" s="27" t="s">
        <v>93</v>
      </c>
      <c r="L74" s="27" t="s">
        <v>93</v>
      </c>
      <c r="M74" s="27">
        <v>365</v>
      </c>
      <c r="N74" s="27">
        <v>0</v>
      </c>
      <c r="O74" s="27" t="s">
        <v>94</v>
      </c>
      <c r="P74" s="27">
        <v>0</v>
      </c>
    </row>
    <row r="75" spans="2:16" ht="36" x14ac:dyDescent="0.3">
      <c r="B75" s="133">
        <v>72</v>
      </c>
      <c r="C75" s="133" t="s">
        <v>588</v>
      </c>
      <c r="D75" s="134">
        <v>41205</v>
      </c>
      <c r="E75" s="134">
        <v>41969</v>
      </c>
      <c r="F75" s="133" t="s">
        <v>589</v>
      </c>
      <c r="G75" s="135" t="s">
        <v>444</v>
      </c>
      <c r="H75" s="133" t="s">
        <v>91</v>
      </c>
      <c r="I75" s="133" t="s">
        <v>4</v>
      </c>
      <c r="J75" s="133" t="s">
        <v>92</v>
      </c>
      <c r="K75" s="27" t="s">
        <v>93</v>
      </c>
      <c r="L75" s="27" t="s">
        <v>93</v>
      </c>
      <c r="M75" s="27">
        <v>365</v>
      </c>
      <c r="N75" s="27">
        <v>0</v>
      </c>
      <c r="O75" s="27" t="s">
        <v>94</v>
      </c>
      <c r="P75" s="27">
        <v>0</v>
      </c>
    </row>
    <row r="76" spans="2:16" ht="36" x14ac:dyDescent="0.3">
      <c r="B76" s="133">
        <v>73</v>
      </c>
      <c r="C76" s="133" t="s">
        <v>590</v>
      </c>
      <c r="D76" s="134">
        <v>41204</v>
      </c>
      <c r="E76" s="134">
        <v>41969</v>
      </c>
      <c r="F76" s="133" t="s">
        <v>591</v>
      </c>
      <c r="G76" s="135" t="s">
        <v>444</v>
      </c>
      <c r="H76" s="133" t="s">
        <v>91</v>
      </c>
      <c r="I76" s="133" t="s">
        <v>4</v>
      </c>
      <c r="J76" s="133" t="s">
        <v>92</v>
      </c>
      <c r="K76" s="27" t="s">
        <v>93</v>
      </c>
      <c r="L76" s="27" t="s">
        <v>93</v>
      </c>
      <c r="M76" s="27">
        <v>365</v>
      </c>
      <c r="N76" s="27">
        <v>0</v>
      </c>
      <c r="O76" s="27" t="s">
        <v>94</v>
      </c>
      <c r="P76" s="27">
        <v>0</v>
      </c>
    </row>
    <row r="77" spans="2:16" ht="36" x14ac:dyDescent="0.3">
      <c r="B77" s="133">
        <v>74</v>
      </c>
      <c r="C77" s="133" t="s">
        <v>592</v>
      </c>
      <c r="D77" s="134">
        <v>41204</v>
      </c>
      <c r="E77" s="134">
        <v>41969</v>
      </c>
      <c r="F77" s="133" t="s">
        <v>593</v>
      </c>
      <c r="G77" s="135" t="s">
        <v>444</v>
      </c>
      <c r="H77" s="133" t="s">
        <v>91</v>
      </c>
      <c r="I77" s="133" t="s">
        <v>4</v>
      </c>
      <c r="J77" s="133" t="s">
        <v>92</v>
      </c>
      <c r="K77" s="27" t="s">
        <v>93</v>
      </c>
      <c r="L77" s="27" t="s">
        <v>93</v>
      </c>
      <c r="M77" s="27">
        <v>365</v>
      </c>
      <c r="N77" s="27">
        <v>0</v>
      </c>
      <c r="O77" s="27" t="s">
        <v>94</v>
      </c>
      <c r="P77" s="27">
        <v>0</v>
      </c>
    </row>
    <row r="78" spans="2:16" ht="36" x14ac:dyDescent="0.3">
      <c r="B78" s="133">
        <v>75</v>
      </c>
      <c r="C78" s="133" t="s">
        <v>594</v>
      </c>
      <c r="D78" s="134">
        <v>41205</v>
      </c>
      <c r="E78" s="134">
        <v>41969</v>
      </c>
      <c r="F78" s="133" t="s">
        <v>595</v>
      </c>
      <c r="G78" s="135" t="s">
        <v>444</v>
      </c>
      <c r="H78" s="133" t="s">
        <v>91</v>
      </c>
      <c r="I78" s="133" t="s">
        <v>4</v>
      </c>
      <c r="J78" s="133" t="s">
        <v>92</v>
      </c>
      <c r="K78" s="27" t="s">
        <v>93</v>
      </c>
      <c r="L78" s="27" t="s">
        <v>93</v>
      </c>
      <c r="M78" s="27">
        <v>365</v>
      </c>
      <c r="N78" s="27">
        <v>0</v>
      </c>
      <c r="O78" s="27" t="s">
        <v>94</v>
      </c>
      <c r="P78" s="27">
        <v>0</v>
      </c>
    </row>
    <row r="79" spans="2:16" ht="36" x14ac:dyDescent="0.3">
      <c r="B79" s="133">
        <v>76</v>
      </c>
      <c r="C79" s="133" t="s">
        <v>596</v>
      </c>
      <c r="D79" s="134">
        <v>41204</v>
      </c>
      <c r="E79" s="134">
        <v>41969</v>
      </c>
      <c r="F79" s="133" t="s">
        <v>597</v>
      </c>
      <c r="G79" s="135" t="s">
        <v>444</v>
      </c>
      <c r="H79" s="133" t="s">
        <v>91</v>
      </c>
      <c r="I79" s="133" t="s">
        <v>4</v>
      </c>
      <c r="J79" s="133" t="s">
        <v>92</v>
      </c>
      <c r="K79" s="27" t="s">
        <v>93</v>
      </c>
      <c r="L79" s="27" t="s">
        <v>93</v>
      </c>
      <c r="M79" s="27">
        <v>365</v>
      </c>
      <c r="N79" s="27">
        <v>0</v>
      </c>
      <c r="O79" s="27" t="s">
        <v>94</v>
      </c>
      <c r="P79" s="27">
        <v>0</v>
      </c>
    </row>
    <row r="80" spans="2:16" ht="36" x14ac:dyDescent="0.3">
      <c r="B80" s="133">
        <v>77</v>
      </c>
      <c r="C80" s="133" t="s">
        <v>598</v>
      </c>
      <c r="D80" s="134">
        <v>41204</v>
      </c>
      <c r="E80" s="134">
        <v>41969</v>
      </c>
      <c r="F80" s="133" t="s">
        <v>599</v>
      </c>
      <c r="G80" s="135" t="s">
        <v>444</v>
      </c>
      <c r="H80" s="133" t="s">
        <v>91</v>
      </c>
      <c r="I80" s="133" t="s">
        <v>4</v>
      </c>
      <c r="J80" s="133" t="s">
        <v>92</v>
      </c>
      <c r="K80" s="27" t="s">
        <v>93</v>
      </c>
      <c r="L80" s="27" t="s">
        <v>93</v>
      </c>
      <c r="M80" s="27">
        <v>365</v>
      </c>
      <c r="N80" s="27">
        <v>0</v>
      </c>
      <c r="O80" s="27" t="s">
        <v>94</v>
      </c>
      <c r="P80" s="27">
        <v>0</v>
      </c>
    </row>
    <row r="81" spans="2:16" ht="36" x14ac:dyDescent="0.3">
      <c r="B81" s="133">
        <v>78</v>
      </c>
      <c r="C81" s="133" t="s">
        <v>600</v>
      </c>
      <c r="D81" s="134">
        <v>41205</v>
      </c>
      <c r="E81" s="134">
        <v>41969</v>
      </c>
      <c r="F81" s="133" t="s">
        <v>601</v>
      </c>
      <c r="G81" s="135" t="s">
        <v>444</v>
      </c>
      <c r="H81" s="133" t="s">
        <v>91</v>
      </c>
      <c r="I81" s="133" t="s">
        <v>4</v>
      </c>
      <c r="J81" s="133" t="s">
        <v>92</v>
      </c>
      <c r="K81" s="27" t="s">
        <v>93</v>
      </c>
      <c r="L81" s="27" t="s">
        <v>93</v>
      </c>
      <c r="M81" s="27">
        <v>365</v>
      </c>
      <c r="N81" s="27">
        <v>0</v>
      </c>
      <c r="O81" s="27" t="s">
        <v>94</v>
      </c>
      <c r="P81" s="27">
        <v>0</v>
      </c>
    </row>
    <row r="82" spans="2:16" ht="36" x14ac:dyDescent="0.3">
      <c r="B82" s="133">
        <v>79</v>
      </c>
      <c r="C82" s="133" t="s">
        <v>602</v>
      </c>
      <c r="D82" s="134">
        <v>41205</v>
      </c>
      <c r="E82" s="134">
        <v>41969</v>
      </c>
      <c r="F82" s="133" t="s">
        <v>603</v>
      </c>
      <c r="G82" s="135" t="s">
        <v>444</v>
      </c>
      <c r="H82" s="133" t="s">
        <v>91</v>
      </c>
      <c r="I82" s="133" t="s">
        <v>4</v>
      </c>
      <c r="J82" s="133" t="s">
        <v>92</v>
      </c>
      <c r="K82" s="27" t="s">
        <v>93</v>
      </c>
      <c r="L82" s="27" t="s">
        <v>93</v>
      </c>
      <c r="M82" s="27">
        <v>365</v>
      </c>
      <c r="N82" s="27">
        <v>0</v>
      </c>
      <c r="O82" s="27" t="s">
        <v>94</v>
      </c>
      <c r="P82" s="27">
        <v>0</v>
      </c>
    </row>
    <row r="83" spans="2:16" ht="36" x14ac:dyDescent="0.3">
      <c r="B83" s="133">
        <v>80</v>
      </c>
      <c r="C83" s="133" t="s">
        <v>604</v>
      </c>
      <c r="D83" s="134">
        <v>41205</v>
      </c>
      <c r="E83" s="134">
        <v>41969</v>
      </c>
      <c r="F83" s="133" t="s">
        <v>605</v>
      </c>
      <c r="G83" s="135" t="s">
        <v>444</v>
      </c>
      <c r="H83" s="133" t="s">
        <v>91</v>
      </c>
      <c r="I83" s="133" t="s">
        <v>4</v>
      </c>
      <c r="J83" s="133" t="s">
        <v>92</v>
      </c>
      <c r="K83" s="27" t="s">
        <v>93</v>
      </c>
      <c r="L83" s="27" t="s">
        <v>93</v>
      </c>
      <c r="M83" s="27">
        <v>365</v>
      </c>
      <c r="N83" s="27">
        <v>0</v>
      </c>
      <c r="O83" s="27" t="s">
        <v>94</v>
      </c>
      <c r="P83" s="27">
        <v>0</v>
      </c>
    </row>
    <row r="84" spans="2:16" ht="36" x14ac:dyDescent="0.3">
      <c r="B84" s="133">
        <v>81</v>
      </c>
      <c r="C84" s="133" t="s">
        <v>1566</v>
      </c>
      <c r="D84" s="136">
        <v>41227</v>
      </c>
      <c r="E84" s="138">
        <v>41971</v>
      </c>
      <c r="F84" s="133" t="s">
        <v>1567</v>
      </c>
      <c r="G84" s="135" t="s">
        <v>445</v>
      </c>
      <c r="H84" s="133" t="s">
        <v>91</v>
      </c>
      <c r="I84" s="133" t="s">
        <v>4</v>
      </c>
      <c r="J84" s="133" t="s">
        <v>92</v>
      </c>
      <c r="K84" s="27" t="s">
        <v>93</v>
      </c>
      <c r="L84" s="27" t="s">
        <v>93</v>
      </c>
      <c r="M84" s="27">
        <v>365</v>
      </c>
      <c r="N84" s="27">
        <v>0</v>
      </c>
      <c r="O84" s="27" t="s">
        <v>94</v>
      </c>
      <c r="P84" s="27">
        <v>0</v>
      </c>
    </row>
    <row r="85" spans="2:16" ht="36" x14ac:dyDescent="0.3">
      <c r="B85" s="133">
        <v>82</v>
      </c>
      <c r="C85" s="133" t="s">
        <v>1568</v>
      </c>
      <c r="D85" s="136">
        <v>41227</v>
      </c>
      <c r="E85" s="138">
        <v>41971</v>
      </c>
      <c r="F85" s="133" t="s">
        <v>1569</v>
      </c>
      <c r="G85" s="135" t="s">
        <v>445</v>
      </c>
      <c r="H85" s="133" t="s">
        <v>91</v>
      </c>
      <c r="I85" s="133" t="s">
        <v>4</v>
      </c>
      <c r="J85" s="133" t="s">
        <v>92</v>
      </c>
      <c r="K85" s="27" t="s">
        <v>93</v>
      </c>
      <c r="L85" s="27" t="s">
        <v>93</v>
      </c>
      <c r="M85" s="27">
        <v>365</v>
      </c>
      <c r="N85" s="27">
        <v>0</v>
      </c>
      <c r="O85" s="27" t="s">
        <v>94</v>
      </c>
      <c r="P85" s="27">
        <v>0</v>
      </c>
    </row>
    <row r="86" spans="2:16" ht="36" x14ac:dyDescent="0.3">
      <c r="B86" s="133">
        <v>83</v>
      </c>
      <c r="C86" s="133" t="s">
        <v>1570</v>
      </c>
      <c r="D86" s="136">
        <v>41227</v>
      </c>
      <c r="E86" s="138">
        <v>41971</v>
      </c>
      <c r="F86" s="133" t="s">
        <v>1571</v>
      </c>
      <c r="G86" s="135" t="s">
        <v>445</v>
      </c>
      <c r="H86" s="133" t="s">
        <v>91</v>
      </c>
      <c r="I86" s="133" t="s">
        <v>4</v>
      </c>
      <c r="J86" s="133" t="s">
        <v>92</v>
      </c>
      <c r="K86" s="27" t="s">
        <v>93</v>
      </c>
      <c r="L86" s="27" t="s">
        <v>93</v>
      </c>
      <c r="M86" s="27">
        <v>365</v>
      </c>
      <c r="N86" s="27">
        <v>0</v>
      </c>
      <c r="O86" s="27" t="s">
        <v>94</v>
      </c>
      <c r="P86" s="27">
        <v>0</v>
      </c>
    </row>
    <row r="87" spans="2:16" ht="36" x14ac:dyDescent="0.3">
      <c r="B87" s="133">
        <v>84</v>
      </c>
      <c r="C87" s="133" t="s">
        <v>1572</v>
      </c>
      <c r="D87" s="136">
        <v>41227</v>
      </c>
      <c r="E87" s="138">
        <v>41971</v>
      </c>
      <c r="F87" s="133" t="s">
        <v>1573</v>
      </c>
      <c r="G87" s="135" t="s">
        <v>445</v>
      </c>
      <c r="H87" s="133" t="s">
        <v>91</v>
      </c>
      <c r="I87" s="133" t="s">
        <v>4</v>
      </c>
      <c r="J87" s="133" t="s">
        <v>92</v>
      </c>
      <c r="K87" s="27" t="s">
        <v>93</v>
      </c>
      <c r="L87" s="27" t="s">
        <v>93</v>
      </c>
      <c r="M87" s="27">
        <v>365</v>
      </c>
      <c r="N87" s="27">
        <v>0</v>
      </c>
      <c r="O87" s="27" t="s">
        <v>94</v>
      </c>
      <c r="P87" s="27">
        <v>0</v>
      </c>
    </row>
    <row r="88" spans="2:16" ht="36" x14ac:dyDescent="0.3">
      <c r="B88" s="133">
        <v>85</v>
      </c>
      <c r="C88" s="133" t="s">
        <v>1574</v>
      </c>
      <c r="D88" s="136">
        <v>41227</v>
      </c>
      <c r="E88" s="138">
        <v>41971</v>
      </c>
      <c r="F88" s="133" t="s">
        <v>1575</v>
      </c>
      <c r="G88" s="135" t="s">
        <v>445</v>
      </c>
      <c r="H88" s="133" t="s">
        <v>91</v>
      </c>
      <c r="I88" s="133" t="s">
        <v>4</v>
      </c>
      <c r="J88" s="133" t="s">
        <v>92</v>
      </c>
      <c r="K88" s="27" t="s">
        <v>93</v>
      </c>
      <c r="L88" s="27" t="s">
        <v>93</v>
      </c>
      <c r="M88" s="27">
        <v>365</v>
      </c>
      <c r="N88" s="27">
        <v>0</v>
      </c>
      <c r="O88" s="27" t="s">
        <v>94</v>
      </c>
      <c r="P88" s="27">
        <v>0</v>
      </c>
    </row>
    <row r="89" spans="2:16" ht="36" x14ac:dyDescent="0.3">
      <c r="B89" s="133">
        <v>86</v>
      </c>
      <c r="C89" s="133" t="s">
        <v>1576</v>
      </c>
      <c r="D89" s="136">
        <v>41227</v>
      </c>
      <c r="E89" s="138">
        <v>41971</v>
      </c>
      <c r="F89" s="133" t="s">
        <v>1577</v>
      </c>
      <c r="G89" s="135" t="s">
        <v>445</v>
      </c>
      <c r="H89" s="133" t="s">
        <v>91</v>
      </c>
      <c r="I89" s="133" t="s">
        <v>4</v>
      </c>
      <c r="J89" s="133" t="s">
        <v>92</v>
      </c>
      <c r="K89" s="27" t="s">
        <v>93</v>
      </c>
      <c r="L89" s="27" t="s">
        <v>93</v>
      </c>
      <c r="M89" s="27">
        <v>365</v>
      </c>
      <c r="N89" s="27">
        <v>0</v>
      </c>
      <c r="O89" s="27" t="s">
        <v>94</v>
      </c>
      <c r="P89" s="27">
        <v>0</v>
      </c>
    </row>
    <row r="90" spans="2:16" ht="36" x14ac:dyDescent="0.3">
      <c r="B90" s="133">
        <v>87</v>
      </c>
      <c r="C90" s="133" t="s">
        <v>1578</v>
      </c>
      <c r="D90" s="136">
        <v>41227</v>
      </c>
      <c r="E90" s="138">
        <v>41971</v>
      </c>
      <c r="F90" s="133" t="s">
        <v>1579</v>
      </c>
      <c r="G90" s="135" t="s">
        <v>445</v>
      </c>
      <c r="H90" s="133" t="s">
        <v>91</v>
      </c>
      <c r="I90" s="133" t="s">
        <v>4</v>
      </c>
      <c r="J90" s="133" t="s">
        <v>92</v>
      </c>
      <c r="K90" s="27" t="s">
        <v>93</v>
      </c>
      <c r="L90" s="27" t="s">
        <v>93</v>
      </c>
      <c r="M90" s="27">
        <v>365</v>
      </c>
      <c r="N90" s="27">
        <v>0</v>
      </c>
      <c r="O90" s="27" t="s">
        <v>94</v>
      </c>
      <c r="P90" s="27">
        <v>0</v>
      </c>
    </row>
    <row r="91" spans="2:16" ht="36" x14ac:dyDescent="0.3">
      <c r="B91" s="133">
        <v>88</v>
      </c>
      <c r="C91" s="133" t="s">
        <v>1580</v>
      </c>
      <c r="D91" s="136">
        <v>41227</v>
      </c>
      <c r="E91" s="138">
        <v>41971</v>
      </c>
      <c r="F91" s="133" t="s">
        <v>1581</v>
      </c>
      <c r="G91" s="135" t="s">
        <v>445</v>
      </c>
      <c r="H91" s="133" t="s">
        <v>91</v>
      </c>
      <c r="I91" s="133" t="s">
        <v>4</v>
      </c>
      <c r="J91" s="133" t="s">
        <v>92</v>
      </c>
      <c r="K91" s="27" t="s">
        <v>93</v>
      </c>
      <c r="L91" s="27" t="s">
        <v>93</v>
      </c>
      <c r="M91" s="27">
        <v>365</v>
      </c>
      <c r="N91" s="27">
        <v>0</v>
      </c>
      <c r="O91" s="27" t="s">
        <v>94</v>
      </c>
      <c r="P91" s="27">
        <v>0</v>
      </c>
    </row>
    <row r="92" spans="2:16" ht="36" x14ac:dyDescent="0.3">
      <c r="B92" s="133">
        <v>89</v>
      </c>
      <c r="C92" s="133" t="s">
        <v>1582</v>
      </c>
      <c r="D92" s="136">
        <v>41227</v>
      </c>
      <c r="E92" s="138">
        <v>41971</v>
      </c>
      <c r="F92" s="133" t="s">
        <v>1583</v>
      </c>
      <c r="G92" s="135" t="s">
        <v>445</v>
      </c>
      <c r="H92" s="133" t="s">
        <v>91</v>
      </c>
      <c r="I92" s="133" t="s">
        <v>4</v>
      </c>
      <c r="J92" s="133" t="s">
        <v>92</v>
      </c>
      <c r="K92" s="27" t="s">
        <v>93</v>
      </c>
      <c r="L92" s="27" t="s">
        <v>93</v>
      </c>
      <c r="M92" s="27">
        <v>365</v>
      </c>
      <c r="N92" s="27">
        <v>0</v>
      </c>
      <c r="O92" s="27" t="s">
        <v>94</v>
      </c>
      <c r="P92" s="27">
        <v>0</v>
      </c>
    </row>
    <row r="93" spans="2:16" ht="36" x14ac:dyDescent="0.3">
      <c r="B93" s="133">
        <v>90</v>
      </c>
      <c r="C93" s="133" t="s">
        <v>1584</v>
      </c>
      <c r="D93" s="136">
        <v>41227</v>
      </c>
      <c r="E93" s="138">
        <v>41971</v>
      </c>
      <c r="F93" s="133" t="s">
        <v>1585</v>
      </c>
      <c r="G93" s="135" t="s">
        <v>445</v>
      </c>
      <c r="H93" s="133" t="s">
        <v>91</v>
      </c>
      <c r="I93" s="133" t="s">
        <v>4</v>
      </c>
      <c r="J93" s="133" t="s">
        <v>92</v>
      </c>
      <c r="K93" s="27" t="s">
        <v>93</v>
      </c>
      <c r="L93" s="27" t="s">
        <v>93</v>
      </c>
      <c r="M93" s="27">
        <v>365</v>
      </c>
      <c r="N93" s="27">
        <v>0</v>
      </c>
      <c r="O93" s="27" t="s">
        <v>94</v>
      </c>
      <c r="P93" s="27">
        <v>0</v>
      </c>
    </row>
    <row r="94" spans="2:16" ht="36" x14ac:dyDescent="0.3">
      <c r="B94" s="133">
        <v>91</v>
      </c>
      <c r="C94" s="133" t="s">
        <v>1586</v>
      </c>
      <c r="D94" s="136">
        <v>41227</v>
      </c>
      <c r="E94" s="138">
        <v>41971</v>
      </c>
      <c r="F94" s="133" t="s">
        <v>1587</v>
      </c>
      <c r="G94" s="135" t="s">
        <v>445</v>
      </c>
      <c r="H94" s="133" t="s">
        <v>91</v>
      </c>
      <c r="I94" s="133" t="s">
        <v>4</v>
      </c>
      <c r="J94" s="133" t="s">
        <v>92</v>
      </c>
      <c r="K94" s="27" t="s">
        <v>94</v>
      </c>
      <c r="L94" s="27" t="s">
        <v>94</v>
      </c>
      <c r="M94" s="27">
        <v>0</v>
      </c>
      <c r="N94" s="27" t="s">
        <v>281</v>
      </c>
      <c r="O94" s="27" t="s">
        <v>94</v>
      </c>
      <c r="P94" s="27" t="s">
        <v>281</v>
      </c>
    </row>
    <row r="95" spans="2:16" ht="36" x14ac:dyDescent="0.3">
      <c r="B95" s="133">
        <v>92</v>
      </c>
      <c r="C95" s="133" t="s">
        <v>1588</v>
      </c>
      <c r="D95" s="136">
        <v>41227</v>
      </c>
      <c r="E95" s="138">
        <v>41971</v>
      </c>
      <c r="F95" s="133" t="s">
        <v>1589</v>
      </c>
      <c r="G95" s="135" t="s">
        <v>445</v>
      </c>
      <c r="H95" s="133" t="s">
        <v>91</v>
      </c>
      <c r="I95" s="133" t="s">
        <v>4</v>
      </c>
      <c r="J95" s="133" t="s">
        <v>92</v>
      </c>
      <c r="K95" s="27" t="s">
        <v>93</v>
      </c>
      <c r="L95" s="27" t="s">
        <v>93</v>
      </c>
      <c r="M95" s="27">
        <v>365</v>
      </c>
      <c r="N95" s="27">
        <v>0</v>
      </c>
      <c r="O95" s="27" t="s">
        <v>94</v>
      </c>
      <c r="P95" s="27">
        <v>0</v>
      </c>
    </row>
    <row r="96" spans="2:16" ht="36" x14ac:dyDescent="0.3">
      <c r="B96" s="133">
        <v>93</v>
      </c>
      <c r="C96" s="133" t="s">
        <v>1590</v>
      </c>
      <c r="D96" s="136">
        <v>41227</v>
      </c>
      <c r="E96" s="138">
        <v>41971</v>
      </c>
      <c r="F96" s="133" t="s">
        <v>1591</v>
      </c>
      <c r="G96" s="135" t="s">
        <v>445</v>
      </c>
      <c r="H96" s="133" t="s">
        <v>91</v>
      </c>
      <c r="I96" s="133" t="s">
        <v>4</v>
      </c>
      <c r="J96" s="133" t="s">
        <v>92</v>
      </c>
      <c r="K96" s="27" t="s">
        <v>93</v>
      </c>
      <c r="L96" s="27" t="s">
        <v>93</v>
      </c>
      <c r="M96" s="27">
        <v>365</v>
      </c>
      <c r="N96" s="27">
        <v>0</v>
      </c>
      <c r="O96" s="27" t="s">
        <v>94</v>
      </c>
      <c r="P96" s="27">
        <v>0</v>
      </c>
    </row>
    <row r="97" spans="2:16" ht="36" x14ac:dyDescent="0.3">
      <c r="B97" s="133">
        <v>94</v>
      </c>
      <c r="C97" s="133" t="s">
        <v>1592</v>
      </c>
      <c r="D97" s="136">
        <v>41227</v>
      </c>
      <c r="E97" s="138">
        <v>41971</v>
      </c>
      <c r="F97" s="133" t="s">
        <v>1593</v>
      </c>
      <c r="G97" s="135" t="s">
        <v>445</v>
      </c>
      <c r="H97" s="133" t="s">
        <v>91</v>
      </c>
      <c r="I97" s="133" t="s">
        <v>4</v>
      </c>
      <c r="J97" s="133" t="s">
        <v>92</v>
      </c>
      <c r="K97" s="27" t="s">
        <v>93</v>
      </c>
      <c r="L97" s="27" t="s">
        <v>93</v>
      </c>
      <c r="M97" s="27">
        <v>365</v>
      </c>
      <c r="N97" s="27">
        <v>0</v>
      </c>
      <c r="O97" s="27" t="s">
        <v>94</v>
      </c>
      <c r="P97" s="27">
        <v>0</v>
      </c>
    </row>
    <row r="98" spans="2:16" ht="36" x14ac:dyDescent="0.3">
      <c r="B98" s="133">
        <v>95</v>
      </c>
      <c r="C98" s="133" t="s">
        <v>1594</v>
      </c>
      <c r="D98" s="136">
        <v>41227</v>
      </c>
      <c r="E98" s="138">
        <v>41971</v>
      </c>
      <c r="F98" s="133" t="s">
        <v>1595</v>
      </c>
      <c r="G98" s="135" t="s">
        <v>445</v>
      </c>
      <c r="H98" s="133" t="s">
        <v>91</v>
      </c>
      <c r="I98" s="133" t="s">
        <v>4</v>
      </c>
      <c r="J98" s="133" t="s">
        <v>92</v>
      </c>
      <c r="K98" s="27" t="s">
        <v>93</v>
      </c>
      <c r="L98" s="27" t="s">
        <v>93</v>
      </c>
      <c r="M98" s="27">
        <v>365</v>
      </c>
      <c r="N98" s="27">
        <v>0</v>
      </c>
      <c r="O98" s="27" t="s">
        <v>94</v>
      </c>
      <c r="P98" s="27">
        <v>0</v>
      </c>
    </row>
    <row r="99" spans="2:16" ht="36" x14ac:dyDescent="0.3">
      <c r="B99" s="133">
        <v>96</v>
      </c>
      <c r="C99" s="133" t="s">
        <v>1596</v>
      </c>
      <c r="D99" s="136">
        <v>41227</v>
      </c>
      <c r="E99" s="138">
        <v>41971</v>
      </c>
      <c r="F99" s="133" t="s">
        <v>1597</v>
      </c>
      <c r="G99" s="135" t="s">
        <v>445</v>
      </c>
      <c r="H99" s="133" t="s">
        <v>91</v>
      </c>
      <c r="I99" s="133" t="s">
        <v>4</v>
      </c>
      <c r="J99" s="133" t="s">
        <v>92</v>
      </c>
      <c r="K99" s="27" t="s">
        <v>93</v>
      </c>
      <c r="L99" s="27" t="s">
        <v>93</v>
      </c>
      <c r="M99" s="27">
        <v>365</v>
      </c>
      <c r="N99" s="27">
        <v>0</v>
      </c>
      <c r="O99" s="27" t="s">
        <v>94</v>
      </c>
      <c r="P99" s="27">
        <v>0</v>
      </c>
    </row>
    <row r="100" spans="2:16" ht="36" x14ac:dyDescent="0.3">
      <c r="B100" s="133">
        <v>97</v>
      </c>
      <c r="C100" s="133" t="s">
        <v>1598</v>
      </c>
      <c r="D100" s="136">
        <v>41227</v>
      </c>
      <c r="E100" s="138">
        <v>41971</v>
      </c>
      <c r="F100" s="133" t="s">
        <v>1599</v>
      </c>
      <c r="G100" s="135" t="s">
        <v>445</v>
      </c>
      <c r="H100" s="133" t="s">
        <v>91</v>
      </c>
      <c r="I100" s="133" t="s">
        <v>4</v>
      </c>
      <c r="J100" s="133" t="s">
        <v>92</v>
      </c>
      <c r="K100" s="27" t="s">
        <v>93</v>
      </c>
      <c r="L100" s="27" t="s">
        <v>93</v>
      </c>
      <c r="M100" s="27">
        <v>365</v>
      </c>
      <c r="N100" s="27">
        <v>0</v>
      </c>
      <c r="O100" s="27" t="s">
        <v>94</v>
      </c>
      <c r="P100" s="27">
        <v>0</v>
      </c>
    </row>
    <row r="101" spans="2:16" ht="36" x14ac:dyDescent="0.3">
      <c r="B101" s="133">
        <v>98</v>
      </c>
      <c r="C101" s="133" t="s">
        <v>1600</v>
      </c>
      <c r="D101" s="136">
        <v>41227</v>
      </c>
      <c r="E101" s="138">
        <v>41971</v>
      </c>
      <c r="F101" s="133" t="s">
        <v>1601</v>
      </c>
      <c r="G101" s="135" t="s">
        <v>445</v>
      </c>
      <c r="H101" s="133" t="s">
        <v>91</v>
      </c>
      <c r="I101" s="133" t="s">
        <v>4</v>
      </c>
      <c r="J101" s="133" t="s">
        <v>92</v>
      </c>
      <c r="K101" s="27" t="s">
        <v>93</v>
      </c>
      <c r="L101" s="27" t="s">
        <v>93</v>
      </c>
      <c r="M101" s="27">
        <v>365</v>
      </c>
      <c r="N101" s="27">
        <v>0</v>
      </c>
      <c r="O101" s="27" t="s">
        <v>94</v>
      </c>
      <c r="P101" s="27">
        <v>0</v>
      </c>
    </row>
    <row r="102" spans="2:16" ht="36" x14ac:dyDescent="0.3">
      <c r="B102" s="133">
        <v>99</v>
      </c>
      <c r="C102" s="133" t="s">
        <v>1602</v>
      </c>
      <c r="D102" s="136">
        <v>41227</v>
      </c>
      <c r="E102" s="138">
        <v>41971</v>
      </c>
      <c r="F102" s="133" t="s">
        <v>1603</v>
      </c>
      <c r="G102" s="135" t="s">
        <v>445</v>
      </c>
      <c r="H102" s="133" t="s">
        <v>91</v>
      </c>
      <c r="I102" s="133" t="s">
        <v>4</v>
      </c>
      <c r="J102" s="133" t="s">
        <v>92</v>
      </c>
      <c r="K102" s="27" t="s">
        <v>93</v>
      </c>
      <c r="L102" s="27" t="s">
        <v>93</v>
      </c>
      <c r="M102" s="27">
        <v>365</v>
      </c>
      <c r="N102" s="27">
        <v>0</v>
      </c>
      <c r="O102" s="27" t="s">
        <v>94</v>
      </c>
      <c r="P102" s="27">
        <v>0</v>
      </c>
    </row>
    <row r="103" spans="2:16" ht="36" x14ac:dyDescent="0.3">
      <c r="B103" s="133">
        <v>100</v>
      </c>
      <c r="C103" s="133" t="s">
        <v>1604</v>
      </c>
      <c r="D103" s="136">
        <v>41227</v>
      </c>
      <c r="E103" s="138">
        <v>41971</v>
      </c>
      <c r="F103" s="133" t="s">
        <v>1605</v>
      </c>
      <c r="G103" s="135" t="s">
        <v>445</v>
      </c>
      <c r="H103" s="133" t="s">
        <v>91</v>
      </c>
      <c r="I103" s="133" t="s">
        <v>4</v>
      </c>
      <c r="J103" s="133" t="s">
        <v>92</v>
      </c>
      <c r="K103" s="27" t="s">
        <v>93</v>
      </c>
      <c r="L103" s="27" t="s">
        <v>93</v>
      </c>
      <c r="M103" s="27">
        <v>365</v>
      </c>
      <c r="N103" s="27">
        <v>0</v>
      </c>
      <c r="O103" s="27" t="s">
        <v>94</v>
      </c>
      <c r="P103" s="27">
        <v>0</v>
      </c>
    </row>
    <row r="104" spans="2:16" ht="36" x14ac:dyDescent="0.3">
      <c r="B104" s="133">
        <v>101</v>
      </c>
      <c r="C104" s="133" t="s">
        <v>1606</v>
      </c>
      <c r="D104" s="136">
        <v>41227</v>
      </c>
      <c r="E104" s="138">
        <v>41971</v>
      </c>
      <c r="F104" s="133" t="s">
        <v>1607</v>
      </c>
      <c r="G104" s="135" t="s">
        <v>445</v>
      </c>
      <c r="H104" s="133" t="s">
        <v>91</v>
      </c>
      <c r="I104" s="133" t="s">
        <v>4</v>
      </c>
      <c r="J104" s="133" t="s">
        <v>92</v>
      </c>
      <c r="K104" s="27" t="s">
        <v>93</v>
      </c>
      <c r="L104" s="27" t="s">
        <v>93</v>
      </c>
      <c r="M104" s="27">
        <v>365</v>
      </c>
      <c r="N104" s="27">
        <v>0</v>
      </c>
      <c r="O104" s="27" t="s">
        <v>94</v>
      </c>
      <c r="P104" s="27">
        <v>0</v>
      </c>
    </row>
    <row r="105" spans="2:16" ht="36" x14ac:dyDescent="0.3">
      <c r="B105" s="133">
        <v>102</v>
      </c>
      <c r="C105" s="133" t="s">
        <v>1608</v>
      </c>
      <c r="D105" s="136">
        <v>41227</v>
      </c>
      <c r="E105" s="138">
        <v>41971</v>
      </c>
      <c r="F105" s="133" t="s">
        <v>1609</v>
      </c>
      <c r="G105" s="135" t="s">
        <v>445</v>
      </c>
      <c r="H105" s="133" t="s">
        <v>91</v>
      </c>
      <c r="I105" s="133" t="s">
        <v>4</v>
      </c>
      <c r="J105" s="133" t="s">
        <v>92</v>
      </c>
      <c r="K105" s="27" t="s">
        <v>93</v>
      </c>
      <c r="L105" s="27" t="s">
        <v>93</v>
      </c>
      <c r="M105" s="27">
        <v>365</v>
      </c>
      <c r="N105" s="27">
        <v>0</v>
      </c>
      <c r="O105" s="27" t="s">
        <v>94</v>
      </c>
      <c r="P105" s="27">
        <v>0</v>
      </c>
    </row>
    <row r="106" spans="2:16" ht="36" x14ac:dyDescent="0.3">
      <c r="B106" s="133">
        <v>103</v>
      </c>
      <c r="C106" s="133" t="s">
        <v>1610</v>
      </c>
      <c r="D106" s="136">
        <v>41227</v>
      </c>
      <c r="E106" s="138">
        <v>41971</v>
      </c>
      <c r="F106" s="133" t="s">
        <v>1611</v>
      </c>
      <c r="G106" s="135" t="s">
        <v>445</v>
      </c>
      <c r="H106" s="133" t="s">
        <v>91</v>
      </c>
      <c r="I106" s="133" t="s">
        <v>4</v>
      </c>
      <c r="J106" s="133" t="s">
        <v>92</v>
      </c>
      <c r="K106" s="27" t="s">
        <v>93</v>
      </c>
      <c r="L106" s="27" t="s">
        <v>93</v>
      </c>
      <c r="M106" s="27">
        <v>365</v>
      </c>
      <c r="N106" s="27">
        <v>0</v>
      </c>
      <c r="O106" s="27" t="s">
        <v>94</v>
      </c>
      <c r="P106" s="27">
        <v>0</v>
      </c>
    </row>
    <row r="107" spans="2:16" ht="36" x14ac:dyDescent="0.3">
      <c r="B107" s="133">
        <v>104</v>
      </c>
      <c r="C107" s="133" t="s">
        <v>1612</v>
      </c>
      <c r="D107" s="136">
        <v>41227</v>
      </c>
      <c r="E107" s="138">
        <v>41971</v>
      </c>
      <c r="F107" s="133" t="s">
        <v>1613</v>
      </c>
      <c r="G107" s="135" t="s">
        <v>445</v>
      </c>
      <c r="H107" s="133" t="s">
        <v>91</v>
      </c>
      <c r="I107" s="133" t="s">
        <v>4</v>
      </c>
      <c r="J107" s="133" t="s">
        <v>92</v>
      </c>
      <c r="K107" s="27" t="s">
        <v>93</v>
      </c>
      <c r="L107" s="27" t="s">
        <v>93</v>
      </c>
      <c r="M107" s="27">
        <v>365</v>
      </c>
      <c r="N107" s="27">
        <v>0</v>
      </c>
      <c r="O107" s="27" t="s">
        <v>94</v>
      </c>
      <c r="P107" s="27">
        <v>0</v>
      </c>
    </row>
    <row r="108" spans="2:16" ht="36" x14ac:dyDescent="0.3">
      <c r="B108" s="133">
        <v>105</v>
      </c>
      <c r="C108" s="133" t="s">
        <v>1614</v>
      </c>
      <c r="D108" s="136">
        <v>41227</v>
      </c>
      <c r="E108" s="138">
        <v>41971</v>
      </c>
      <c r="F108" s="133" t="s">
        <v>1615</v>
      </c>
      <c r="G108" s="135" t="s">
        <v>445</v>
      </c>
      <c r="H108" s="133" t="s">
        <v>91</v>
      </c>
      <c r="I108" s="133" t="s">
        <v>4</v>
      </c>
      <c r="J108" s="133" t="s">
        <v>92</v>
      </c>
      <c r="K108" s="27" t="s">
        <v>93</v>
      </c>
      <c r="L108" s="27" t="s">
        <v>93</v>
      </c>
      <c r="M108" s="27">
        <v>365</v>
      </c>
      <c r="N108" s="27">
        <v>0</v>
      </c>
      <c r="O108" s="27" t="s">
        <v>94</v>
      </c>
      <c r="P108" s="27">
        <v>0</v>
      </c>
    </row>
    <row r="109" spans="2:16" ht="36" x14ac:dyDescent="0.3">
      <c r="B109" s="133">
        <v>106</v>
      </c>
      <c r="C109" s="133" t="s">
        <v>1616</v>
      </c>
      <c r="D109" s="136">
        <v>41227</v>
      </c>
      <c r="E109" s="138">
        <v>41971</v>
      </c>
      <c r="F109" s="133" t="s">
        <v>1617</v>
      </c>
      <c r="G109" s="135" t="s">
        <v>445</v>
      </c>
      <c r="H109" s="133" t="s">
        <v>91</v>
      </c>
      <c r="I109" s="133" t="s">
        <v>4</v>
      </c>
      <c r="J109" s="133" t="s">
        <v>92</v>
      </c>
      <c r="K109" s="27" t="s">
        <v>93</v>
      </c>
      <c r="L109" s="27" t="s">
        <v>93</v>
      </c>
      <c r="M109" s="27">
        <v>365</v>
      </c>
      <c r="N109" s="27">
        <v>0</v>
      </c>
      <c r="O109" s="27" t="s">
        <v>94</v>
      </c>
      <c r="P109" s="27">
        <v>0</v>
      </c>
    </row>
    <row r="110" spans="2:16" ht="36" x14ac:dyDescent="0.3">
      <c r="B110" s="133">
        <v>107</v>
      </c>
      <c r="C110" s="133" t="s">
        <v>1618</v>
      </c>
      <c r="D110" s="136">
        <v>41227</v>
      </c>
      <c r="E110" s="138">
        <v>41971</v>
      </c>
      <c r="F110" s="133" t="s">
        <v>1619</v>
      </c>
      <c r="G110" s="135" t="s">
        <v>445</v>
      </c>
      <c r="H110" s="133" t="s">
        <v>91</v>
      </c>
      <c r="I110" s="133" t="s">
        <v>4</v>
      </c>
      <c r="J110" s="133" t="s">
        <v>92</v>
      </c>
      <c r="K110" s="27" t="s">
        <v>93</v>
      </c>
      <c r="L110" s="27" t="s">
        <v>93</v>
      </c>
      <c r="M110" s="27">
        <v>365</v>
      </c>
      <c r="N110" s="27">
        <v>0</v>
      </c>
      <c r="O110" s="27" t="s">
        <v>94</v>
      </c>
      <c r="P110" s="27">
        <v>0</v>
      </c>
    </row>
    <row r="111" spans="2:16" ht="36" x14ac:dyDescent="0.3">
      <c r="B111" s="133">
        <v>108</v>
      </c>
      <c r="C111" s="133" t="s">
        <v>1620</v>
      </c>
      <c r="D111" s="136">
        <v>41227</v>
      </c>
      <c r="E111" s="138">
        <v>41971</v>
      </c>
      <c r="F111" s="133" t="s">
        <v>1621</v>
      </c>
      <c r="G111" s="135" t="s">
        <v>445</v>
      </c>
      <c r="H111" s="133" t="s">
        <v>91</v>
      </c>
      <c r="I111" s="133" t="s">
        <v>4</v>
      </c>
      <c r="J111" s="133" t="s">
        <v>92</v>
      </c>
      <c r="K111" s="27" t="s">
        <v>93</v>
      </c>
      <c r="L111" s="27" t="s">
        <v>93</v>
      </c>
      <c r="M111" s="27">
        <v>365</v>
      </c>
      <c r="N111" s="27">
        <v>0</v>
      </c>
      <c r="O111" s="27" t="s">
        <v>94</v>
      </c>
      <c r="P111" s="27">
        <v>0</v>
      </c>
    </row>
    <row r="112" spans="2:16" ht="36" x14ac:dyDescent="0.3">
      <c r="B112" s="133">
        <v>109</v>
      </c>
      <c r="C112" s="133" t="s">
        <v>1622</v>
      </c>
      <c r="D112" s="136">
        <v>41227</v>
      </c>
      <c r="E112" s="138">
        <v>41971</v>
      </c>
      <c r="F112" s="133" t="s">
        <v>1623</v>
      </c>
      <c r="G112" s="135" t="s">
        <v>445</v>
      </c>
      <c r="H112" s="133" t="s">
        <v>91</v>
      </c>
      <c r="I112" s="133" t="s">
        <v>4</v>
      </c>
      <c r="J112" s="133" t="s">
        <v>92</v>
      </c>
      <c r="K112" s="27" t="s">
        <v>93</v>
      </c>
      <c r="L112" s="27" t="s">
        <v>93</v>
      </c>
      <c r="M112" s="27">
        <v>365</v>
      </c>
      <c r="N112" s="27">
        <v>0</v>
      </c>
      <c r="O112" s="27" t="s">
        <v>94</v>
      </c>
      <c r="P112" s="27">
        <v>0</v>
      </c>
    </row>
    <row r="113" spans="2:16" ht="36" x14ac:dyDescent="0.3">
      <c r="B113" s="133">
        <v>110</v>
      </c>
      <c r="C113" s="133" t="s">
        <v>1624</v>
      </c>
      <c r="D113" s="136">
        <v>41227</v>
      </c>
      <c r="E113" s="138">
        <v>41971</v>
      </c>
      <c r="F113" s="133" t="s">
        <v>1625</v>
      </c>
      <c r="G113" s="135" t="s">
        <v>445</v>
      </c>
      <c r="H113" s="133" t="s">
        <v>91</v>
      </c>
      <c r="I113" s="133" t="s">
        <v>4</v>
      </c>
      <c r="J113" s="133" t="s">
        <v>92</v>
      </c>
      <c r="K113" s="27" t="s">
        <v>93</v>
      </c>
      <c r="L113" s="27" t="s">
        <v>93</v>
      </c>
      <c r="M113" s="27">
        <v>365</v>
      </c>
      <c r="N113" s="27">
        <v>0</v>
      </c>
      <c r="O113" s="27" t="s">
        <v>94</v>
      </c>
      <c r="P113" s="27">
        <v>0</v>
      </c>
    </row>
    <row r="114" spans="2:16" ht="36" x14ac:dyDescent="0.3">
      <c r="B114" s="133">
        <v>111</v>
      </c>
      <c r="C114" s="133" t="s">
        <v>1626</v>
      </c>
      <c r="D114" s="136">
        <v>41227</v>
      </c>
      <c r="E114" s="138">
        <v>41971</v>
      </c>
      <c r="F114" s="133" t="s">
        <v>1627</v>
      </c>
      <c r="G114" s="135" t="s">
        <v>445</v>
      </c>
      <c r="H114" s="133" t="s">
        <v>91</v>
      </c>
      <c r="I114" s="133" t="s">
        <v>4</v>
      </c>
      <c r="J114" s="133" t="s">
        <v>92</v>
      </c>
      <c r="K114" s="27" t="s">
        <v>93</v>
      </c>
      <c r="L114" s="27" t="s">
        <v>93</v>
      </c>
      <c r="M114" s="27">
        <v>365</v>
      </c>
      <c r="N114" s="27">
        <v>0</v>
      </c>
      <c r="O114" s="27" t="s">
        <v>94</v>
      </c>
      <c r="P114" s="27">
        <v>0</v>
      </c>
    </row>
    <row r="115" spans="2:16" ht="36" x14ac:dyDescent="0.3">
      <c r="B115" s="133">
        <v>112</v>
      </c>
      <c r="C115" s="133" t="s">
        <v>1628</v>
      </c>
      <c r="D115" s="136">
        <v>41227</v>
      </c>
      <c r="E115" s="138">
        <v>41971</v>
      </c>
      <c r="F115" s="133" t="s">
        <v>1629</v>
      </c>
      <c r="G115" s="135" t="s">
        <v>445</v>
      </c>
      <c r="H115" s="133" t="s">
        <v>91</v>
      </c>
      <c r="I115" s="133" t="s">
        <v>4</v>
      </c>
      <c r="J115" s="133" t="s">
        <v>92</v>
      </c>
      <c r="K115" s="27" t="s">
        <v>93</v>
      </c>
      <c r="L115" s="27" t="s">
        <v>93</v>
      </c>
      <c r="M115" s="27">
        <v>365</v>
      </c>
      <c r="N115" s="27">
        <v>0</v>
      </c>
      <c r="O115" s="27" t="s">
        <v>94</v>
      </c>
      <c r="P115" s="27">
        <v>0</v>
      </c>
    </row>
    <row r="116" spans="2:16" ht="36" x14ac:dyDescent="0.3">
      <c r="B116" s="133">
        <v>113</v>
      </c>
      <c r="C116" s="133" t="s">
        <v>1630</v>
      </c>
      <c r="D116" s="136">
        <v>41227</v>
      </c>
      <c r="E116" s="138">
        <v>41971</v>
      </c>
      <c r="F116" s="133" t="s">
        <v>1631</v>
      </c>
      <c r="G116" s="135" t="s">
        <v>445</v>
      </c>
      <c r="H116" s="133" t="s">
        <v>91</v>
      </c>
      <c r="I116" s="133" t="s">
        <v>4</v>
      </c>
      <c r="J116" s="133" t="s">
        <v>92</v>
      </c>
      <c r="K116" s="27" t="s">
        <v>93</v>
      </c>
      <c r="L116" s="27" t="s">
        <v>93</v>
      </c>
      <c r="M116" s="27">
        <v>365</v>
      </c>
      <c r="N116" s="27">
        <v>0</v>
      </c>
      <c r="O116" s="27" t="s">
        <v>94</v>
      </c>
      <c r="P116" s="27">
        <v>0</v>
      </c>
    </row>
    <row r="117" spans="2:16" ht="36" x14ac:dyDescent="0.3">
      <c r="B117" s="133">
        <v>114</v>
      </c>
      <c r="C117" s="133" t="s">
        <v>1632</v>
      </c>
      <c r="D117" s="136">
        <v>41227</v>
      </c>
      <c r="E117" s="138">
        <v>41971</v>
      </c>
      <c r="F117" s="133" t="s">
        <v>1633</v>
      </c>
      <c r="G117" s="135" t="s">
        <v>445</v>
      </c>
      <c r="H117" s="133" t="s">
        <v>91</v>
      </c>
      <c r="I117" s="133" t="s">
        <v>4</v>
      </c>
      <c r="J117" s="133" t="s">
        <v>92</v>
      </c>
      <c r="K117" s="27" t="s">
        <v>93</v>
      </c>
      <c r="L117" s="27" t="s">
        <v>93</v>
      </c>
      <c r="M117" s="27">
        <v>365</v>
      </c>
      <c r="N117" s="27">
        <v>0</v>
      </c>
      <c r="O117" s="27" t="s">
        <v>94</v>
      </c>
      <c r="P117" s="27">
        <v>0</v>
      </c>
    </row>
    <row r="118" spans="2:16" ht="36" x14ac:dyDescent="0.3">
      <c r="B118" s="133">
        <v>115</v>
      </c>
      <c r="C118" s="133" t="s">
        <v>1634</v>
      </c>
      <c r="D118" s="136">
        <v>41227</v>
      </c>
      <c r="E118" s="138">
        <v>41971</v>
      </c>
      <c r="F118" s="133" t="s">
        <v>1635</v>
      </c>
      <c r="G118" s="135" t="s">
        <v>445</v>
      </c>
      <c r="H118" s="133" t="s">
        <v>91</v>
      </c>
      <c r="I118" s="133" t="s">
        <v>4</v>
      </c>
      <c r="J118" s="133" t="s">
        <v>92</v>
      </c>
      <c r="K118" s="27" t="s">
        <v>93</v>
      </c>
      <c r="L118" s="27" t="s">
        <v>93</v>
      </c>
      <c r="M118" s="27">
        <v>365</v>
      </c>
      <c r="N118" s="27">
        <v>0</v>
      </c>
      <c r="O118" s="27" t="s">
        <v>94</v>
      </c>
      <c r="P118" s="27">
        <v>0</v>
      </c>
    </row>
    <row r="119" spans="2:16" ht="36" x14ac:dyDescent="0.3">
      <c r="B119" s="133">
        <v>116</v>
      </c>
      <c r="C119" s="133" t="s">
        <v>1636</v>
      </c>
      <c r="D119" s="136">
        <v>41227</v>
      </c>
      <c r="E119" s="138">
        <v>41971</v>
      </c>
      <c r="F119" s="133" t="s">
        <v>1637</v>
      </c>
      <c r="G119" s="135" t="s">
        <v>445</v>
      </c>
      <c r="H119" s="133" t="s">
        <v>91</v>
      </c>
      <c r="I119" s="133" t="s">
        <v>4</v>
      </c>
      <c r="J119" s="133" t="s">
        <v>92</v>
      </c>
      <c r="K119" s="27" t="s">
        <v>93</v>
      </c>
      <c r="L119" s="27" t="s">
        <v>93</v>
      </c>
      <c r="M119" s="27">
        <v>365</v>
      </c>
      <c r="N119" s="27">
        <v>0</v>
      </c>
      <c r="O119" s="27" t="s">
        <v>94</v>
      </c>
      <c r="P119" s="27">
        <v>0</v>
      </c>
    </row>
    <row r="120" spans="2:16" ht="36" x14ac:dyDescent="0.3">
      <c r="B120" s="133">
        <v>117</v>
      </c>
      <c r="C120" s="133" t="s">
        <v>1638</v>
      </c>
      <c r="D120" s="136">
        <v>41227</v>
      </c>
      <c r="E120" s="138">
        <v>41971</v>
      </c>
      <c r="F120" s="133" t="s">
        <v>1639</v>
      </c>
      <c r="G120" s="135" t="s">
        <v>445</v>
      </c>
      <c r="H120" s="133" t="s">
        <v>91</v>
      </c>
      <c r="I120" s="133" t="s">
        <v>4</v>
      </c>
      <c r="J120" s="133" t="s">
        <v>92</v>
      </c>
      <c r="K120" s="27" t="s">
        <v>93</v>
      </c>
      <c r="L120" s="27" t="s">
        <v>93</v>
      </c>
      <c r="M120" s="27">
        <v>365</v>
      </c>
      <c r="N120" s="27">
        <v>0</v>
      </c>
      <c r="O120" s="27" t="s">
        <v>94</v>
      </c>
      <c r="P120" s="27">
        <v>0</v>
      </c>
    </row>
    <row r="121" spans="2:16" ht="36" x14ac:dyDescent="0.3">
      <c r="B121" s="133">
        <v>118</v>
      </c>
      <c r="C121" s="133" t="s">
        <v>1640</v>
      </c>
      <c r="D121" s="136">
        <v>41227</v>
      </c>
      <c r="E121" s="138">
        <v>41971</v>
      </c>
      <c r="F121" s="133" t="s">
        <v>1641</v>
      </c>
      <c r="G121" s="135" t="s">
        <v>445</v>
      </c>
      <c r="H121" s="133" t="s">
        <v>91</v>
      </c>
      <c r="I121" s="133" t="s">
        <v>4</v>
      </c>
      <c r="J121" s="133" t="s">
        <v>92</v>
      </c>
      <c r="K121" s="27" t="s">
        <v>93</v>
      </c>
      <c r="L121" s="27" t="s">
        <v>93</v>
      </c>
      <c r="M121" s="27">
        <v>365</v>
      </c>
      <c r="N121" s="27">
        <v>0</v>
      </c>
      <c r="O121" s="27" t="s">
        <v>94</v>
      </c>
      <c r="P121" s="27">
        <v>0</v>
      </c>
    </row>
    <row r="122" spans="2:16" ht="36" x14ac:dyDescent="0.3">
      <c r="B122" s="133">
        <v>119</v>
      </c>
      <c r="C122" s="133" t="s">
        <v>1642</v>
      </c>
      <c r="D122" s="136">
        <v>41227</v>
      </c>
      <c r="E122" s="138">
        <v>41971</v>
      </c>
      <c r="F122" s="133" t="s">
        <v>1643</v>
      </c>
      <c r="G122" s="135" t="s">
        <v>445</v>
      </c>
      <c r="H122" s="133" t="s">
        <v>91</v>
      </c>
      <c r="I122" s="133" t="s">
        <v>4</v>
      </c>
      <c r="J122" s="133" t="s">
        <v>92</v>
      </c>
      <c r="K122" s="27" t="s">
        <v>93</v>
      </c>
      <c r="L122" s="27" t="s">
        <v>93</v>
      </c>
      <c r="M122" s="27">
        <v>365</v>
      </c>
      <c r="N122" s="27">
        <v>0</v>
      </c>
      <c r="O122" s="27" t="s">
        <v>94</v>
      </c>
      <c r="P122" s="27">
        <v>0</v>
      </c>
    </row>
    <row r="123" spans="2:16" ht="36" x14ac:dyDescent="0.3">
      <c r="B123" s="133">
        <v>120</v>
      </c>
      <c r="C123" s="133" t="s">
        <v>1644</v>
      </c>
      <c r="D123" s="136">
        <v>41227</v>
      </c>
      <c r="E123" s="138">
        <v>41971</v>
      </c>
      <c r="F123" s="133" t="s">
        <v>1645</v>
      </c>
      <c r="G123" s="135" t="s">
        <v>445</v>
      </c>
      <c r="H123" s="133" t="s">
        <v>91</v>
      </c>
      <c r="I123" s="133" t="s">
        <v>4</v>
      </c>
      <c r="J123" s="133" t="s">
        <v>92</v>
      </c>
      <c r="K123" s="27" t="s">
        <v>93</v>
      </c>
      <c r="L123" s="27" t="s">
        <v>93</v>
      </c>
      <c r="M123" s="27">
        <v>365</v>
      </c>
      <c r="N123" s="27">
        <v>0</v>
      </c>
      <c r="O123" s="27" t="s">
        <v>94</v>
      </c>
      <c r="P123" s="27">
        <v>0</v>
      </c>
    </row>
    <row r="124" spans="2:16" ht="36" x14ac:dyDescent="0.3">
      <c r="B124" s="133">
        <v>121</v>
      </c>
      <c r="C124" s="133" t="s">
        <v>1646</v>
      </c>
      <c r="D124" s="136">
        <v>41227</v>
      </c>
      <c r="E124" s="138">
        <v>41972</v>
      </c>
      <c r="F124" s="133" t="s">
        <v>1647</v>
      </c>
      <c r="G124" s="135" t="s">
        <v>445</v>
      </c>
      <c r="H124" s="133" t="s">
        <v>91</v>
      </c>
      <c r="I124" s="133" t="s">
        <v>4</v>
      </c>
      <c r="J124" s="133" t="s">
        <v>92</v>
      </c>
      <c r="K124" s="27" t="s">
        <v>93</v>
      </c>
      <c r="L124" s="27" t="s">
        <v>93</v>
      </c>
      <c r="M124" s="27">
        <v>365</v>
      </c>
      <c r="N124" s="27">
        <v>0</v>
      </c>
      <c r="O124" s="27" t="s">
        <v>94</v>
      </c>
      <c r="P124" s="27">
        <v>0</v>
      </c>
    </row>
    <row r="125" spans="2:16" ht="36" x14ac:dyDescent="0.3">
      <c r="B125" s="133">
        <v>122</v>
      </c>
      <c r="C125" s="133" t="s">
        <v>1648</v>
      </c>
      <c r="D125" s="136">
        <v>41227</v>
      </c>
      <c r="E125" s="138">
        <v>41972</v>
      </c>
      <c r="F125" s="133" t="s">
        <v>1649</v>
      </c>
      <c r="G125" s="135" t="s">
        <v>445</v>
      </c>
      <c r="H125" s="133" t="s">
        <v>91</v>
      </c>
      <c r="I125" s="133" t="s">
        <v>4</v>
      </c>
      <c r="J125" s="133" t="s">
        <v>92</v>
      </c>
      <c r="K125" s="27" t="s">
        <v>93</v>
      </c>
      <c r="L125" s="27" t="s">
        <v>93</v>
      </c>
      <c r="M125" s="27">
        <v>365</v>
      </c>
      <c r="N125" s="27">
        <v>0</v>
      </c>
      <c r="O125" s="27" t="s">
        <v>94</v>
      </c>
      <c r="P125" s="27">
        <v>0</v>
      </c>
    </row>
    <row r="126" spans="2:16" ht="36" x14ac:dyDescent="0.3">
      <c r="B126" s="133">
        <v>123</v>
      </c>
      <c r="C126" s="133" t="s">
        <v>1650</v>
      </c>
      <c r="D126" s="136">
        <v>41227</v>
      </c>
      <c r="E126" s="138">
        <v>41972</v>
      </c>
      <c r="F126" s="133" t="s">
        <v>1651</v>
      </c>
      <c r="G126" s="135" t="s">
        <v>445</v>
      </c>
      <c r="H126" s="133" t="s">
        <v>91</v>
      </c>
      <c r="I126" s="133" t="s">
        <v>4</v>
      </c>
      <c r="J126" s="133" t="s">
        <v>92</v>
      </c>
      <c r="K126" s="27" t="s">
        <v>93</v>
      </c>
      <c r="L126" s="27" t="s">
        <v>93</v>
      </c>
      <c r="M126" s="27">
        <v>365</v>
      </c>
      <c r="N126" s="27">
        <v>0</v>
      </c>
      <c r="O126" s="27" t="s">
        <v>94</v>
      </c>
      <c r="P126" s="27">
        <v>0</v>
      </c>
    </row>
    <row r="127" spans="2:16" ht="36" x14ac:dyDescent="0.3">
      <c r="B127" s="133">
        <v>124</v>
      </c>
      <c r="C127" s="133" t="s">
        <v>1652</v>
      </c>
      <c r="D127" s="136">
        <v>41227</v>
      </c>
      <c r="E127" s="138">
        <v>41972</v>
      </c>
      <c r="F127" s="133" t="s">
        <v>1653</v>
      </c>
      <c r="G127" s="135" t="s">
        <v>445</v>
      </c>
      <c r="H127" s="133" t="s">
        <v>91</v>
      </c>
      <c r="I127" s="133" t="s">
        <v>4</v>
      </c>
      <c r="J127" s="133" t="s">
        <v>92</v>
      </c>
      <c r="K127" s="27" t="s">
        <v>93</v>
      </c>
      <c r="L127" s="27" t="s">
        <v>93</v>
      </c>
      <c r="M127" s="27">
        <v>365</v>
      </c>
      <c r="N127" s="27">
        <v>0</v>
      </c>
      <c r="O127" s="27" t="s">
        <v>94</v>
      </c>
      <c r="P127" s="27">
        <v>0</v>
      </c>
    </row>
    <row r="128" spans="2:16" ht="36" x14ac:dyDescent="0.3">
      <c r="B128" s="133">
        <v>125</v>
      </c>
      <c r="C128" s="133" t="s">
        <v>1654</v>
      </c>
      <c r="D128" s="136">
        <v>41227</v>
      </c>
      <c r="E128" s="138">
        <v>41972</v>
      </c>
      <c r="F128" s="133" t="s">
        <v>1655</v>
      </c>
      <c r="G128" s="135" t="s">
        <v>445</v>
      </c>
      <c r="H128" s="133" t="s">
        <v>91</v>
      </c>
      <c r="I128" s="133" t="s">
        <v>4</v>
      </c>
      <c r="J128" s="133" t="s">
        <v>92</v>
      </c>
      <c r="K128" s="27" t="s">
        <v>93</v>
      </c>
      <c r="L128" s="27" t="s">
        <v>93</v>
      </c>
      <c r="M128" s="27">
        <v>365</v>
      </c>
      <c r="N128" s="27">
        <v>0</v>
      </c>
      <c r="O128" s="27" t="s">
        <v>94</v>
      </c>
      <c r="P128" s="27">
        <v>0</v>
      </c>
    </row>
    <row r="129" spans="2:16" ht="36" x14ac:dyDescent="0.3">
      <c r="B129" s="133">
        <v>126</v>
      </c>
      <c r="C129" s="133" t="s">
        <v>1656</v>
      </c>
      <c r="D129" s="136">
        <v>41227</v>
      </c>
      <c r="E129" s="138">
        <v>41972</v>
      </c>
      <c r="F129" s="133" t="s">
        <v>1657</v>
      </c>
      <c r="G129" s="135" t="s">
        <v>445</v>
      </c>
      <c r="H129" s="133" t="s">
        <v>91</v>
      </c>
      <c r="I129" s="133" t="s">
        <v>4</v>
      </c>
      <c r="J129" s="133" t="s">
        <v>92</v>
      </c>
      <c r="K129" s="27" t="s">
        <v>94</v>
      </c>
      <c r="L129" s="27" t="s">
        <v>94</v>
      </c>
      <c r="M129" s="27">
        <v>0</v>
      </c>
      <c r="N129" s="27" t="s">
        <v>281</v>
      </c>
      <c r="O129" s="27" t="s">
        <v>94</v>
      </c>
      <c r="P129" s="27" t="s">
        <v>281</v>
      </c>
    </row>
    <row r="130" spans="2:16" ht="36" x14ac:dyDescent="0.3">
      <c r="B130" s="133">
        <v>127</v>
      </c>
      <c r="C130" s="133" t="s">
        <v>1658</v>
      </c>
      <c r="D130" s="136">
        <v>41227</v>
      </c>
      <c r="E130" s="138">
        <v>41972</v>
      </c>
      <c r="F130" s="133" t="s">
        <v>1659</v>
      </c>
      <c r="G130" s="135" t="s">
        <v>445</v>
      </c>
      <c r="H130" s="133" t="s">
        <v>91</v>
      </c>
      <c r="I130" s="133" t="s">
        <v>4</v>
      </c>
      <c r="J130" s="133" t="s">
        <v>92</v>
      </c>
      <c r="K130" s="27" t="s">
        <v>93</v>
      </c>
      <c r="L130" s="27" t="s">
        <v>93</v>
      </c>
      <c r="M130" s="27">
        <v>365</v>
      </c>
      <c r="N130" s="27">
        <v>0</v>
      </c>
      <c r="O130" s="27" t="s">
        <v>94</v>
      </c>
      <c r="P130" s="27">
        <v>0</v>
      </c>
    </row>
    <row r="131" spans="2:16" ht="36" x14ac:dyDescent="0.3">
      <c r="B131" s="133">
        <v>128</v>
      </c>
      <c r="C131" s="133" t="s">
        <v>1660</v>
      </c>
      <c r="D131" s="136">
        <v>41227</v>
      </c>
      <c r="E131" s="138">
        <v>41972</v>
      </c>
      <c r="F131" s="133" t="s">
        <v>1661</v>
      </c>
      <c r="G131" s="135" t="s">
        <v>445</v>
      </c>
      <c r="H131" s="133" t="s">
        <v>91</v>
      </c>
      <c r="I131" s="133" t="s">
        <v>4</v>
      </c>
      <c r="J131" s="133" t="s">
        <v>92</v>
      </c>
      <c r="K131" s="27" t="s">
        <v>93</v>
      </c>
      <c r="L131" s="27" t="s">
        <v>93</v>
      </c>
      <c r="M131" s="27">
        <v>365</v>
      </c>
      <c r="N131" s="27">
        <v>0</v>
      </c>
      <c r="O131" s="27" t="s">
        <v>94</v>
      </c>
      <c r="P131" s="27">
        <v>0</v>
      </c>
    </row>
    <row r="132" spans="2:16" ht="36" x14ac:dyDescent="0.3">
      <c r="B132" s="133">
        <v>129</v>
      </c>
      <c r="C132" s="133" t="s">
        <v>1662</v>
      </c>
      <c r="D132" s="136">
        <v>41227</v>
      </c>
      <c r="E132" s="138">
        <v>41972</v>
      </c>
      <c r="F132" s="133" t="s">
        <v>1663</v>
      </c>
      <c r="G132" s="135" t="s">
        <v>445</v>
      </c>
      <c r="H132" s="133" t="s">
        <v>91</v>
      </c>
      <c r="I132" s="133" t="s">
        <v>4</v>
      </c>
      <c r="J132" s="133" t="s">
        <v>92</v>
      </c>
      <c r="K132" s="27" t="s">
        <v>93</v>
      </c>
      <c r="L132" s="27" t="s">
        <v>93</v>
      </c>
      <c r="M132" s="27">
        <v>365</v>
      </c>
      <c r="N132" s="27">
        <v>0</v>
      </c>
      <c r="O132" s="27" t="s">
        <v>94</v>
      </c>
      <c r="P132" s="27">
        <v>0</v>
      </c>
    </row>
    <row r="133" spans="2:16" ht="36" x14ac:dyDescent="0.3">
      <c r="B133" s="133">
        <v>130</v>
      </c>
      <c r="C133" s="133" t="s">
        <v>1664</v>
      </c>
      <c r="D133" s="136">
        <v>41227</v>
      </c>
      <c r="E133" s="138">
        <v>41972</v>
      </c>
      <c r="F133" s="133" t="s">
        <v>1665</v>
      </c>
      <c r="G133" s="135" t="s">
        <v>445</v>
      </c>
      <c r="H133" s="133" t="s">
        <v>91</v>
      </c>
      <c r="I133" s="133" t="s">
        <v>4</v>
      </c>
      <c r="J133" s="133" t="s">
        <v>92</v>
      </c>
      <c r="K133" s="27" t="s">
        <v>94</v>
      </c>
      <c r="L133" s="27" t="s">
        <v>94</v>
      </c>
      <c r="M133" s="27">
        <v>0</v>
      </c>
      <c r="N133" s="27" t="s">
        <v>281</v>
      </c>
      <c r="O133" s="27" t="s">
        <v>94</v>
      </c>
      <c r="P133" s="27" t="s">
        <v>281</v>
      </c>
    </row>
    <row r="134" spans="2:16" ht="36" x14ac:dyDescent="0.3">
      <c r="B134" s="133">
        <v>131</v>
      </c>
      <c r="C134" s="133" t="s">
        <v>1666</v>
      </c>
      <c r="D134" s="136">
        <v>41227</v>
      </c>
      <c r="E134" s="138">
        <v>41972</v>
      </c>
      <c r="F134" s="133" t="s">
        <v>1667</v>
      </c>
      <c r="G134" s="135" t="s">
        <v>445</v>
      </c>
      <c r="H134" s="133" t="s">
        <v>91</v>
      </c>
      <c r="I134" s="133" t="s">
        <v>4</v>
      </c>
      <c r="J134" s="133" t="s">
        <v>92</v>
      </c>
      <c r="K134" s="27" t="s">
        <v>93</v>
      </c>
      <c r="L134" s="27" t="s">
        <v>93</v>
      </c>
      <c r="M134" s="27">
        <v>365</v>
      </c>
      <c r="N134" s="27">
        <v>0</v>
      </c>
      <c r="O134" s="27" t="s">
        <v>94</v>
      </c>
      <c r="P134" s="27">
        <v>0</v>
      </c>
    </row>
    <row r="135" spans="2:16" ht="36" x14ac:dyDescent="0.3">
      <c r="B135" s="133">
        <v>132</v>
      </c>
      <c r="C135" s="133" t="s">
        <v>1668</v>
      </c>
      <c r="D135" s="136">
        <v>41227</v>
      </c>
      <c r="E135" s="138">
        <v>41972</v>
      </c>
      <c r="F135" s="133" t="s">
        <v>1669</v>
      </c>
      <c r="G135" s="135" t="s">
        <v>445</v>
      </c>
      <c r="H135" s="133" t="s">
        <v>91</v>
      </c>
      <c r="I135" s="133" t="s">
        <v>4</v>
      </c>
      <c r="J135" s="133" t="s">
        <v>92</v>
      </c>
      <c r="K135" s="27" t="s">
        <v>93</v>
      </c>
      <c r="L135" s="27" t="s">
        <v>93</v>
      </c>
      <c r="M135" s="27">
        <v>365</v>
      </c>
      <c r="N135" s="27">
        <v>0</v>
      </c>
      <c r="O135" s="27" t="s">
        <v>94</v>
      </c>
      <c r="P135" s="27">
        <v>0</v>
      </c>
    </row>
    <row r="136" spans="2:16" ht="36" x14ac:dyDescent="0.3">
      <c r="B136" s="133">
        <v>133</v>
      </c>
      <c r="C136" s="133" t="s">
        <v>1670</v>
      </c>
      <c r="D136" s="136">
        <v>41227</v>
      </c>
      <c r="E136" s="138">
        <v>41972</v>
      </c>
      <c r="F136" s="133" t="s">
        <v>1671</v>
      </c>
      <c r="G136" s="135" t="s">
        <v>445</v>
      </c>
      <c r="H136" s="133" t="s">
        <v>91</v>
      </c>
      <c r="I136" s="133" t="s">
        <v>4</v>
      </c>
      <c r="J136" s="133" t="s">
        <v>92</v>
      </c>
      <c r="K136" s="27" t="s">
        <v>93</v>
      </c>
      <c r="L136" s="27" t="s">
        <v>93</v>
      </c>
      <c r="M136" s="27">
        <v>365</v>
      </c>
      <c r="N136" s="27">
        <v>0</v>
      </c>
      <c r="O136" s="27" t="s">
        <v>94</v>
      </c>
      <c r="P136" s="27">
        <v>0</v>
      </c>
    </row>
    <row r="137" spans="2:16" ht="36" x14ac:dyDescent="0.3">
      <c r="B137" s="133">
        <v>134</v>
      </c>
      <c r="C137" s="133" t="s">
        <v>1672</v>
      </c>
      <c r="D137" s="136">
        <v>41227</v>
      </c>
      <c r="E137" s="138">
        <v>41972</v>
      </c>
      <c r="F137" s="133" t="s">
        <v>1673</v>
      </c>
      <c r="G137" s="135" t="s">
        <v>445</v>
      </c>
      <c r="H137" s="133" t="s">
        <v>91</v>
      </c>
      <c r="I137" s="133" t="s">
        <v>4</v>
      </c>
      <c r="J137" s="133" t="s">
        <v>92</v>
      </c>
      <c r="K137" s="27" t="s">
        <v>93</v>
      </c>
      <c r="L137" s="27" t="s">
        <v>93</v>
      </c>
      <c r="M137" s="27">
        <v>365</v>
      </c>
      <c r="N137" s="27">
        <v>0</v>
      </c>
      <c r="O137" s="27" t="s">
        <v>94</v>
      </c>
      <c r="P137" s="27">
        <v>0</v>
      </c>
    </row>
    <row r="138" spans="2:16" ht="36" x14ac:dyDescent="0.3">
      <c r="B138" s="133">
        <v>135</v>
      </c>
      <c r="C138" s="133" t="s">
        <v>1674</v>
      </c>
      <c r="D138" s="136">
        <v>41227</v>
      </c>
      <c r="E138" s="138">
        <v>41972</v>
      </c>
      <c r="F138" s="133" t="s">
        <v>1675</v>
      </c>
      <c r="G138" s="135" t="s">
        <v>445</v>
      </c>
      <c r="H138" s="133" t="s">
        <v>91</v>
      </c>
      <c r="I138" s="133" t="s">
        <v>4</v>
      </c>
      <c r="J138" s="133" t="s">
        <v>92</v>
      </c>
      <c r="K138" s="27" t="s">
        <v>93</v>
      </c>
      <c r="L138" s="27" t="s">
        <v>93</v>
      </c>
      <c r="M138" s="27">
        <v>365</v>
      </c>
      <c r="N138" s="27">
        <v>0</v>
      </c>
      <c r="O138" s="27" t="s">
        <v>94</v>
      </c>
      <c r="P138" s="27">
        <v>0</v>
      </c>
    </row>
    <row r="139" spans="2:16" ht="36" x14ac:dyDescent="0.3">
      <c r="B139" s="133">
        <v>136</v>
      </c>
      <c r="C139" s="133" t="s">
        <v>1676</v>
      </c>
      <c r="D139" s="136">
        <v>41227</v>
      </c>
      <c r="E139" s="138">
        <v>41972</v>
      </c>
      <c r="F139" s="133" t="s">
        <v>1677</v>
      </c>
      <c r="G139" s="135" t="s">
        <v>445</v>
      </c>
      <c r="H139" s="133" t="s">
        <v>91</v>
      </c>
      <c r="I139" s="133" t="s">
        <v>4</v>
      </c>
      <c r="J139" s="133" t="s">
        <v>92</v>
      </c>
      <c r="K139" s="27" t="s">
        <v>93</v>
      </c>
      <c r="L139" s="27" t="s">
        <v>93</v>
      </c>
      <c r="M139" s="27">
        <v>365</v>
      </c>
      <c r="N139" s="27">
        <v>0</v>
      </c>
      <c r="O139" s="27" t="s">
        <v>94</v>
      </c>
      <c r="P139" s="27">
        <v>0</v>
      </c>
    </row>
    <row r="140" spans="2:16" ht="36" x14ac:dyDescent="0.3">
      <c r="B140" s="133">
        <v>137</v>
      </c>
      <c r="C140" s="133" t="s">
        <v>1678</v>
      </c>
      <c r="D140" s="136">
        <v>41227</v>
      </c>
      <c r="E140" s="138">
        <v>41972</v>
      </c>
      <c r="F140" s="133" t="s">
        <v>1724</v>
      </c>
      <c r="G140" s="135" t="s">
        <v>445</v>
      </c>
      <c r="H140" s="133" t="s">
        <v>91</v>
      </c>
      <c r="I140" s="133" t="s">
        <v>4</v>
      </c>
      <c r="J140" s="133" t="s">
        <v>92</v>
      </c>
      <c r="K140" s="27" t="s">
        <v>93</v>
      </c>
      <c r="L140" s="27" t="s">
        <v>93</v>
      </c>
      <c r="M140" s="27">
        <v>365</v>
      </c>
      <c r="N140" s="27">
        <v>0</v>
      </c>
      <c r="O140" s="27" t="s">
        <v>94</v>
      </c>
      <c r="P140" s="27">
        <v>0</v>
      </c>
    </row>
    <row r="141" spans="2:16" ht="36" x14ac:dyDescent="0.3">
      <c r="B141" s="133">
        <v>138</v>
      </c>
      <c r="C141" s="133" t="s">
        <v>1679</v>
      </c>
      <c r="D141" s="136">
        <v>41227</v>
      </c>
      <c r="E141" s="138">
        <v>41972</v>
      </c>
      <c r="F141" s="133" t="s">
        <v>1680</v>
      </c>
      <c r="G141" s="135" t="s">
        <v>445</v>
      </c>
      <c r="H141" s="133" t="s">
        <v>91</v>
      </c>
      <c r="I141" s="133" t="s">
        <v>4</v>
      </c>
      <c r="J141" s="133" t="s">
        <v>92</v>
      </c>
      <c r="K141" s="27" t="s">
        <v>93</v>
      </c>
      <c r="L141" s="27" t="s">
        <v>93</v>
      </c>
      <c r="M141" s="27">
        <v>365</v>
      </c>
      <c r="N141" s="27">
        <v>0</v>
      </c>
      <c r="O141" s="27" t="s">
        <v>94</v>
      </c>
      <c r="P141" s="27">
        <v>0</v>
      </c>
    </row>
    <row r="142" spans="2:16" ht="36" x14ac:dyDescent="0.3">
      <c r="B142" s="133">
        <v>139</v>
      </c>
      <c r="C142" s="133" t="s">
        <v>1681</v>
      </c>
      <c r="D142" s="136">
        <v>41227</v>
      </c>
      <c r="E142" s="138">
        <v>41972</v>
      </c>
      <c r="F142" s="133" t="s">
        <v>1682</v>
      </c>
      <c r="G142" s="135" t="s">
        <v>445</v>
      </c>
      <c r="H142" s="133" t="s">
        <v>91</v>
      </c>
      <c r="I142" s="133" t="s">
        <v>4</v>
      </c>
      <c r="J142" s="133" t="s">
        <v>92</v>
      </c>
      <c r="K142" s="27" t="s">
        <v>93</v>
      </c>
      <c r="L142" s="27" t="s">
        <v>93</v>
      </c>
      <c r="M142" s="27">
        <v>365</v>
      </c>
      <c r="N142" s="27">
        <v>0</v>
      </c>
      <c r="O142" s="27" t="s">
        <v>94</v>
      </c>
      <c r="P142" s="27">
        <v>0</v>
      </c>
    </row>
    <row r="143" spans="2:16" ht="36" x14ac:dyDescent="0.3">
      <c r="B143" s="133">
        <v>140</v>
      </c>
      <c r="C143" s="133" t="s">
        <v>1683</v>
      </c>
      <c r="D143" s="136">
        <v>41227</v>
      </c>
      <c r="E143" s="138">
        <v>41972</v>
      </c>
      <c r="F143" s="133" t="s">
        <v>1684</v>
      </c>
      <c r="G143" s="135" t="s">
        <v>445</v>
      </c>
      <c r="H143" s="133" t="s">
        <v>91</v>
      </c>
      <c r="I143" s="133" t="s">
        <v>4</v>
      </c>
      <c r="J143" s="133" t="s">
        <v>92</v>
      </c>
      <c r="K143" s="27" t="s">
        <v>94</v>
      </c>
      <c r="L143" s="27" t="s">
        <v>94</v>
      </c>
      <c r="M143" s="27">
        <v>0</v>
      </c>
      <c r="N143" s="27" t="s">
        <v>281</v>
      </c>
      <c r="O143" s="27" t="s">
        <v>94</v>
      </c>
      <c r="P143" s="27" t="s">
        <v>281</v>
      </c>
    </row>
    <row r="144" spans="2:16" ht="36" x14ac:dyDescent="0.3">
      <c r="B144" s="133">
        <v>141</v>
      </c>
      <c r="C144" s="133" t="s">
        <v>1685</v>
      </c>
      <c r="D144" s="136">
        <v>41227</v>
      </c>
      <c r="E144" s="138">
        <v>41972</v>
      </c>
      <c r="F144" s="133" t="s">
        <v>1686</v>
      </c>
      <c r="G144" s="135" t="s">
        <v>445</v>
      </c>
      <c r="H144" s="133" t="s">
        <v>91</v>
      </c>
      <c r="I144" s="133" t="s">
        <v>4</v>
      </c>
      <c r="J144" s="133" t="s">
        <v>92</v>
      </c>
      <c r="K144" s="27" t="s">
        <v>93</v>
      </c>
      <c r="L144" s="27" t="s">
        <v>93</v>
      </c>
      <c r="M144" s="27">
        <v>365</v>
      </c>
      <c r="N144" s="27">
        <v>0</v>
      </c>
      <c r="O144" s="27" t="s">
        <v>94</v>
      </c>
      <c r="P144" s="27">
        <v>0</v>
      </c>
    </row>
    <row r="145" spans="2:16" ht="36" x14ac:dyDescent="0.3">
      <c r="B145" s="133">
        <v>142</v>
      </c>
      <c r="C145" s="133" t="s">
        <v>1687</v>
      </c>
      <c r="D145" s="136">
        <v>41227</v>
      </c>
      <c r="E145" s="138">
        <v>41972</v>
      </c>
      <c r="F145" s="133" t="s">
        <v>1688</v>
      </c>
      <c r="G145" s="135" t="s">
        <v>445</v>
      </c>
      <c r="H145" s="133" t="s">
        <v>91</v>
      </c>
      <c r="I145" s="133" t="s">
        <v>4</v>
      </c>
      <c r="J145" s="133" t="s">
        <v>92</v>
      </c>
      <c r="K145" s="27" t="s">
        <v>93</v>
      </c>
      <c r="L145" s="27" t="s">
        <v>93</v>
      </c>
      <c r="M145" s="27">
        <v>365</v>
      </c>
      <c r="N145" s="27">
        <v>0</v>
      </c>
      <c r="O145" s="27" t="s">
        <v>94</v>
      </c>
      <c r="P145" s="27">
        <v>0</v>
      </c>
    </row>
    <row r="146" spans="2:16" ht="36" x14ac:dyDescent="0.3">
      <c r="B146" s="133">
        <v>143</v>
      </c>
      <c r="C146" s="133" t="s">
        <v>1689</v>
      </c>
      <c r="D146" s="136">
        <v>41227</v>
      </c>
      <c r="E146" s="138">
        <v>41972</v>
      </c>
      <c r="F146" s="133" t="s">
        <v>1690</v>
      </c>
      <c r="G146" s="135" t="s">
        <v>445</v>
      </c>
      <c r="H146" s="133" t="s">
        <v>91</v>
      </c>
      <c r="I146" s="133" t="s">
        <v>4</v>
      </c>
      <c r="J146" s="133" t="s">
        <v>92</v>
      </c>
      <c r="K146" s="27" t="s">
        <v>93</v>
      </c>
      <c r="L146" s="27" t="s">
        <v>93</v>
      </c>
      <c r="M146" s="27">
        <v>365</v>
      </c>
      <c r="N146" s="27">
        <v>0</v>
      </c>
      <c r="O146" s="27" t="s">
        <v>94</v>
      </c>
      <c r="P146" s="27">
        <v>0</v>
      </c>
    </row>
    <row r="147" spans="2:16" ht="36" x14ac:dyDescent="0.3">
      <c r="B147" s="133">
        <v>144</v>
      </c>
      <c r="C147" s="133" t="s">
        <v>1691</v>
      </c>
      <c r="D147" s="136">
        <v>41227</v>
      </c>
      <c r="E147" s="138">
        <v>41972</v>
      </c>
      <c r="F147" s="133" t="s">
        <v>1692</v>
      </c>
      <c r="G147" s="135" t="s">
        <v>445</v>
      </c>
      <c r="H147" s="133" t="s">
        <v>91</v>
      </c>
      <c r="I147" s="133" t="s">
        <v>4</v>
      </c>
      <c r="J147" s="133" t="s">
        <v>92</v>
      </c>
      <c r="K147" s="27" t="s">
        <v>93</v>
      </c>
      <c r="L147" s="27" t="s">
        <v>93</v>
      </c>
      <c r="M147" s="27">
        <v>365</v>
      </c>
      <c r="N147" s="27">
        <v>0</v>
      </c>
      <c r="O147" s="27" t="s">
        <v>94</v>
      </c>
      <c r="P147" s="27">
        <v>0</v>
      </c>
    </row>
    <row r="148" spans="2:16" ht="36" x14ac:dyDescent="0.3">
      <c r="B148" s="133">
        <v>145</v>
      </c>
      <c r="C148" s="133" t="s">
        <v>1693</v>
      </c>
      <c r="D148" s="136">
        <v>41227</v>
      </c>
      <c r="E148" s="138">
        <v>41972</v>
      </c>
      <c r="F148" s="133" t="s">
        <v>1694</v>
      </c>
      <c r="G148" s="135" t="s">
        <v>445</v>
      </c>
      <c r="H148" s="133" t="s">
        <v>91</v>
      </c>
      <c r="I148" s="133" t="s">
        <v>4</v>
      </c>
      <c r="J148" s="133" t="s">
        <v>92</v>
      </c>
      <c r="K148" s="27" t="s">
        <v>93</v>
      </c>
      <c r="L148" s="27" t="s">
        <v>93</v>
      </c>
      <c r="M148" s="27">
        <v>365</v>
      </c>
      <c r="N148" s="27">
        <v>0</v>
      </c>
      <c r="O148" s="27" t="s">
        <v>94</v>
      </c>
      <c r="P148" s="27">
        <v>0</v>
      </c>
    </row>
    <row r="149" spans="2:16" ht="36" x14ac:dyDescent="0.3">
      <c r="B149" s="133">
        <v>146</v>
      </c>
      <c r="C149" s="133" t="s">
        <v>1695</v>
      </c>
      <c r="D149" s="136">
        <v>41227</v>
      </c>
      <c r="E149" s="138">
        <v>41972</v>
      </c>
      <c r="F149" s="133" t="s">
        <v>1696</v>
      </c>
      <c r="G149" s="135" t="s">
        <v>445</v>
      </c>
      <c r="H149" s="133" t="s">
        <v>91</v>
      </c>
      <c r="I149" s="133" t="s">
        <v>4</v>
      </c>
      <c r="J149" s="133" t="s">
        <v>92</v>
      </c>
      <c r="K149" s="27" t="s">
        <v>93</v>
      </c>
      <c r="L149" s="27" t="s">
        <v>93</v>
      </c>
      <c r="M149" s="27">
        <v>365</v>
      </c>
      <c r="N149" s="27">
        <v>0</v>
      </c>
      <c r="O149" s="27" t="s">
        <v>94</v>
      </c>
      <c r="P149" s="27">
        <v>0</v>
      </c>
    </row>
    <row r="150" spans="2:16" ht="36" x14ac:dyDescent="0.3">
      <c r="B150" s="133">
        <v>147</v>
      </c>
      <c r="C150" s="133" t="s">
        <v>1697</v>
      </c>
      <c r="D150" s="136">
        <v>41227</v>
      </c>
      <c r="E150" s="138">
        <v>41972</v>
      </c>
      <c r="F150" s="133" t="s">
        <v>1698</v>
      </c>
      <c r="G150" s="135" t="s">
        <v>445</v>
      </c>
      <c r="H150" s="133" t="s">
        <v>91</v>
      </c>
      <c r="I150" s="133" t="s">
        <v>4</v>
      </c>
      <c r="J150" s="133" t="s">
        <v>92</v>
      </c>
      <c r="K150" s="27" t="s">
        <v>93</v>
      </c>
      <c r="L150" s="27" t="s">
        <v>93</v>
      </c>
      <c r="M150" s="27">
        <v>365</v>
      </c>
      <c r="N150" s="27">
        <v>0</v>
      </c>
      <c r="O150" s="27" t="s">
        <v>94</v>
      </c>
      <c r="P150" s="27">
        <v>0</v>
      </c>
    </row>
    <row r="151" spans="2:16" ht="36" x14ac:dyDescent="0.3">
      <c r="B151" s="133">
        <v>148</v>
      </c>
      <c r="C151" s="133" t="s">
        <v>1699</v>
      </c>
      <c r="D151" s="136">
        <v>41227</v>
      </c>
      <c r="E151" s="138">
        <v>41972</v>
      </c>
      <c r="F151" s="133" t="s">
        <v>1700</v>
      </c>
      <c r="G151" s="135" t="s">
        <v>445</v>
      </c>
      <c r="H151" s="133" t="s">
        <v>91</v>
      </c>
      <c r="I151" s="133" t="s">
        <v>4</v>
      </c>
      <c r="J151" s="133" t="s">
        <v>92</v>
      </c>
      <c r="K151" s="27" t="s">
        <v>93</v>
      </c>
      <c r="L151" s="27" t="s">
        <v>93</v>
      </c>
      <c r="M151" s="27">
        <v>365</v>
      </c>
      <c r="N151" s="27">
        <v>0</v>
      </c>
      <c r="O151" s="27" t="s">
        <v>94</v>
      </c>
      <c r="P151" s="27">
        <v>0</v>
      </c>
    </row>
    <row r="152" spans="2:16" ht="36" x14ac:dyDescent="0.3">
      <c r="B152" s="133">
        <v>149</v>
      </c>
      <c r="C152" s="133" t="s">
        <v>1701</v>
      </c>
      <c r="D152" s="136">
        <v>41227</v>
      </c>
      <c r="E152" s="138">
        <v>41972</v>
      </c>
      <c r="F152" s="133" t="s">
        <v>1702</v>
      </c>
      <c r="G152" s="135" t="s">
        <v>445</v>
      </c>
      <c r="H152" s="133" t="s">
        <v>91</v>
      </c>
      <c r="I152" s="133" t="s">
        <v>4</v>
      </c>
      <c r="J152" s="133" t="s">
        <v>92</v>
      </c>
      <c r="K152" s="27" t="s">
        <v>93</v>
      </c>
      <c r="L152" s="27" t="s">
        <v>93</v>
      </c>
      <c r="M152" s="27">
        <v>365</v>
      </c>
      <c r="N152" s="27">
        <v>0</v>
      </c>
      <c r="O152" s="27" t="s">
        <v>94</v>
      </c>
      <c r="P152" s="27">
        <v>0</v>
      </c>
    </row>
    <row r="153" spans="2:16" ht="36" x14ac:dyDescent="0.3">
      <c r="B153" s="133">
        <v>150</v>
      </c>
      <c r="C153" s="133" t="s">
        <v>1703</v>
      </c>
      <c r="D153" s="136">
        <v>41227</v>
      </c>
      <c r="E153" s="138">
        <v>41972</v>
      </c>
      <c r="F153" s="133" t="s">
        <v>1704</v>
      </c>
      <c r="G153" s="135" t="s">
        <v>445</v>
      </c>
      <c r="H153" s="133" t="s">
        <v>91</v>
      </c>
      <c r="I153" s="133" t="s">
        <v>4</v>
      </c>
      <c r="J153" s="133" t="s">
        <v>92</v>
      </c>
      <c r="K153" s="27" t="s">
        <v>93</v>
      </c>
      <c r="L153" s="27" t="s">
        <v>93</v>
      </c>
      <c r="M153" s="27">
        <v>365</v>
      </c>
      <c r="N153" s="27">
        <v>0</v>
      </c>
      <c r="O153" s="27" t="s">
        <v>94</v>
      </c>
      <c r="P153" s="27">
        <v>0</v>
      </c>
    </row>
    <row r="154" spans="2:16" ht="36" x14ac:dyDescent="0.3">
      <c r="B154" s="133">
        <v>151</v>
      </c>
      <c r="C154" s="133" t="s">
        <v>1705</v>
      </c>
      <c r="D154" s="136">
        <v>41227</v>
      </c>
      <c r="E154" s="138">
        <v>41972</v>
      </c>
      <c r="F154" s="133" t="s">
        <v>1706</v>
      </c>
      <c r="G154" s="135" t="s">
        <v>445</v>
      </c>
      <c r="H154" s="133" t="s">
        <v>91</v>
      </c>
      <c r="I154" s="133" t="s">
        <v>4</v>
      </c>
      <c r="J154" s="133" t="s">
        <v>92</v>
      </c>
      <c r="K154" s="27" t="s">
        <v>93</v>
      </c>
      <c r="L154" s="27" t="s">
        <v>93</v>
      </c>
      <c r="M154" s="27">
        <v>365</v>
      </c>
      <c r="N154" s="27">
        <v>0</v>
      </c>
      <c r="O154" s="27" t="s">
        <v>94</v>
      </c>
      <c r="P154" s="27">
        <v>0</v>
      </c>
    </row>
    <row r="155" spans="2:16" ht="36" x14ac:dyDescent="0.3">
      <c r="B155" s="133">
        <v>152</v>
      </c>
      <c r="C155" s="133" t="s">
        <v>1707</v>
      </c>
      <c r="D155" s="136">
        <v>41227</v>
      </c>
      <c r="E155" s="138">
        <v>41972</v>
      </c>
      <c r="F155" s="133" t="s">
        <v>1708</v>
      </c>
      <c r="G155" s="135" t="s">
        <v>445</v>
      </c>
      <c r="H155" s="133" t="s">
        <v>91</v>
      </c>
      <c r="I155" s="133" t="s">
        <v>4</v>
      </c>
      <c r="J155" s="133" t="s">
        <v>92</v>
      </c>
      <c r="K155" s="27" t="s">
        <v>93</v>
      </c>
      <c r="L155" s="27" t="s">
        <v>93</v>
      </c>
      <c r="M155" s="27">
        <v>365</v>
      </c>
      <c r="N155" s="27">
        <v>0</v>
      </c>
      <c r="O155" s="27" t="s">
        <v>94</v>
      </c>
      <c r="P155" s="27">
        <v>0</v>
      </c>
    </row>
    <row r="156" spans="2:16" ht="36" x14ac:dyDescent="0.3">
      <c r="B156" s="133">
        <v>153</v>
      </c>
      <c r="C156" s="133" t="s">
        <v>1709</v>
      </c>
      <c r="D156" s="136">
        <v>41227</v>
      </c>
      <c r="E156" s="138">
        <v>41972</v>
      </c>
      <c r="F156" s="133" t="s">
        <v>1725</v>
      </c>
      <c r="G156" s="135" t="s">
        <v>445</v>
      </c>
      <c r="H156" s="133" t="s">
        <v>91</v>
      </c>
      <c r="I156" s="133" t="s">
        <v>4</v>
      </c>
      <c r="J156" s="133" t="s">
        <v>92</v>
      </c>
      <c r="K156" s="27" t="s">
        <v>93</v>
      </c>
      <c r="L156" s="27" t="s">
        <v>93</v>
      </c>
      <c r="M156" s="27">
        <v>365</v>
      </c>
      <c r="N156" s="27">
        <v>0</v>
      </c>
      <c r="O156" s="27" t="s">
        <v>94</v>
      </c>
      <c r="P156" s="27">
        <v>0</v>
      </c>
    </row>
    <row r="157" spans="2:16" ht="36" x14ac:dyDescent="0.3">
      <c r="B157" s="133">
        <v>154</v>
      </c>
      <c r="C157" s="133" t="s">
        <v>1710</v>
      </c>
      <c r="D157" s="136">
        <v>41227</v>
      </c>
      <c r="E157" s="138">
        <v>41972</v>
      </c>
      <c r="F157" s="133" t="s">
        <v>1711</v>
      </c>
      <c r="G157" s="135" t="s">
        <v>445</v>
      </c>
      <c r="H157" s="133" t="s">
        <v>91</v>
      </c>
      <c r="I157" s="133" t="s">
        <v>4</v>
      </c>
      <c r="J157" s="133" t="s">
        <v>92</v>
      </c>
      <c r="K157" s="27" t="s">
        <v>93</v>
      </c>
      <c r="L157" s="27" t="s">
        <v>93</v>
      </c>
      <c r="M157" s="27">
        <v>365</v>
      </c>
      <c r="N157" s="27">
        <v>0</v>
      </c>
      <c r="O157" s="27" t="s">
        <v>94</v>
      </c>
      <c r="P157" s="27">
        <v>0</v>
      </c>
    </row>
    <row r="158" spans="2:16" ht="36" x14ac:dyDescent="0.3">
      <c r="B158" s="133">
        <v>155</v>
      </c>
      <c r="C158" s="133" t="s">
        <v>1712</v>
      </c>
      <c r="D158" s="136">
        <v>41227</v>
      </c>
      <c r="E158" s="138">
        <v>41972</v>
      </c>
      <c r="F158" s="133" t="s">
        <v>1713</v>
      </c>
      <c r="G158" s="135" t="s">
        <v>445</v>
      </c>
      <c r="H158" s="133" t="s">
        <v>91</v>
      </c>
      <c r="I158" s="133" t="s">
        <v>4</v>
      </c>
      <c r="J158" s="133" t="s">
        <v>92</v>
      </c>
      <c r="K158" s="27" t="s">
        <v>93</v>
      </c>
      <c r="L158" s="27" t="s">
        <v>93</v>
      </c>
      <c r="M158" s="27">
        <v>365</v>
      </c>
      <c r="N158" s="27">
        <v>0</v>
      </c>
      <c r="O158" s="27" t="s">
        <v>94</v>
      </c>
      <c r="P158" s="27">
        <v>0</v>
      </c>
    </row>
    <row r="159" spans="2:16" ht="36" x14ac:dyDescent="0.3">
      <c r="B159" s="133">
        <v>156</v>
      </c>
      <c r="C159" s="133" t="s">
        <v>1714</v>
      </c>
      <c r="D159" s="136">
        <v>41227</v>
      </c>
      <c r="E159" s="138">
        <v>41972</v>
      </c>
      <c r="F159" s="133" t="s">
        <v>1715</v>
      </c>
      <c r="G159" s="135" t="s">
        <v>445</v>
      </c>
      <c r="H159" s="133" t="s">
        <v>91</v>
      </c>
      <c r="I159" s="133" t="s">
        <v>4</v>
      </c>
      <c r="J159" s="133" t="s">
        <v>92</v>
      </c>
      <c r="K159" s="27" t="s">
        <v>93</v>
      </c>
      <c r="L159" s="27" t="s">
        <v>93</v>
      </c>
      <c r="M159" s="27">
        <v>365</v>
      </c>
      <c r="N159" s="27">
        <v>0</v>
      </c>
      <c r="O159" s="27" t="s">
        <v>94</v>
      </c>
      <c r="P159" s="27">
        <v>0</v>
      </c>
    </row>
    <row r="160" spans="2:16" ht="36" x14ac:dyDescent="0.3">
      <c r="B160" s="133">
        <v>157</v>
      </c>
      <c r="C160" s="133" t="s">
        <v>1716</v>
      </c>
      <c r="D160" s="136">
        <v>41227</v>
      </c>
      <c r="E160" s="138">
        <v>41972</v>
      </c>
      <c r="F160" s="133" t="s">
        <v>1717</v>
      </c>
      <c r="G160" s="135" t="s">
        <v>445</v>
      </c>
      <c r="H160" s="133" t="s">
        <v>91</v>
      </c>
      <c r="I160" s="133" t="s">
        <v>4</v>
      </c>
      <c r="J160" s="133" t="s">
        <v>92</v>
      </c>
      <c r="K160" s="27" t="s">
        <v>93</v>
      </c>
      <c r="L160" s="27" t="s">
        <v>93</v>
      </c>
      <c r="M160" s="27">
        <v>365</v>
      </c>
      <c r="N160" s="27">
        <v>0</v>
      </c>
      <c r="O160" s="27" t="s">
        <v>94</v>
      </c>
      <c r="P160" s="27">
        <v>0</v>
      </c>
    </row>
    <row r="161" spans="2:16" ht="36" x14ac:dyDescent="0.3">
      <c r="B161" s="133">
        <v>158</v>
      </c>
      <c r="C161" s="133" t="s">
        <v>1718</v>
      </c>
      <c r="D161" s="136">
        <v>41227</v>
      </c>
      <c r="E161" s="138">
        <v>41972</v>
      </c>
      <c r="F161" s="133" t="s">
        <v>1719</v>
      </c>
      <c r="G161" s="135" t="s">
        <v>445</v>
      </c>
      <c r="H161" s="133" t="s">
        <v>91</v>
      </c>
      <c r="I161" s="133" t="s">
        <v>4</v>
      </c>
      <c r="J161" s="133" t="s">
        <v>92</v>
      </c>
      <c r="K161" s="27" t="s">
        <v>93</v>
      </c>
      <c r="L161" s="27" t="s">
        <v>93</v>
      </c>
      <c r="M161" s="27">
        <v>365</v>
      </c>
      <c r="N161" s="27">
        <v>0</v>
      </c>
      <c r="O161" s="27" t="s">
        <v>94</v>
      </c>
      <c r="P161" s="27">
        <v>0</v>
      </c>
    </row>
    <row r="162" spans="2:16" ht="36" x14ac:dyDescent="0.3">
      <c r="B162" s="133">
        <v>159</v>
      </c>
      <c r="C162" s="133" t="s">
        <v>1720</v>
      </c>
      <c r="D162" s="136">
        <v>41227</v>
      </c>
      <c r="E162" s="138">
        <v>41972</v>
      </c>
      <c r="F162" s="133" t="s">
        <v>1721</v>
      </c>
      <c r="G162" s="135" t="s">
        <v>445</v>
      </c>
      <c r="H162" s="133" t="s">
        <v>91</v>
      </c>
      <c r="I162" s="133" t="s">
        <v>4</v>
      </c>
      <c r="J162" s="133" t="s">
        <v>92</v>
      </c>
      <c r="K162" s="27" t="s">
        <v>93</v>
      </c>
      <c r="L162" s="27" t="s">
        <v>93</v>
      </c>
      <c r="M162" s="27">
        <v>365</v>
      </c>
      <c r="N162" s="27">
        <v>0</v>
      </c>
      <c r="O162" s="27" t="s">
        <v>94</v>
      </c>
      <c r="P162" s="27">
        <v>0</v>
      </c>
    </row>
    <row r="163" spans="2:16" ht="36" x14ac:dyDescent="0.3">
      <c r="B163" s="133">
        <v>160</v>
      </c>
      <c r="C163" s="133" t="s">
        <v>1722</v>
      </c>
      <c r="D163" s="136">
        <v>41227</v>
      </c>
      <c r="E163" s="138">
        <v>41972</v>
      </c>
      <c r="F163" s="133" t="s">
        <v>1723</v>
      </c>
      <c r="G163" s="135" t="s">
        <v>445</v>
      </c>
      <c r="H163" s="133" t="s">
        <v>91</v>
      </c>
      <c r="I163" s="133" t="s">
        <v>4</v>
      </c>
      <c r="J163" s="133" t="s">
        <v>92</v>
      </c>
      <c r="K163" s="27" t="s">
        <v>93</v>
      </c>
      <c r="L163" s="27" t="s">
        <v>93</v>
      </c>
      <c r="M163" s="27">
        <v>365</v>
      </c>
      <c r="N163" s="27">
        <v>0</v>
      </c>
      <c r="O163" s="27" t="s">
        <v>94</v>
      </c>
      <c r="P163" s="27">
        <v>0</v>
      </c>
    </row>
  </sheetData>
  <autoFilter ref="B2:P163" xr:uid="{00000000-0009-0000-0000-000009000000}"/>
  <mergeCells count="15">
    <mergeCell ref="G2:G3"/>
    <mergeCell ref="B2:B3"/>
    <mergeCell ref="C2:C3"/>
    <mergeCell ref="D2:D3"/>
    <mergeCell ref="E2:E3"/>
    <mergeCell ref="F2:F3"/>
    <mergeCell ref="N2:N3"/>
    <mergeCell ref="O2:O3"/>
    <mergeCell ref="P2:P3"/>
    <mergeCell ref="H2:H3"/>
    <mergeCell ref="I2:I3"/>
    <mergeCell ref="J2:J3"/>
    <mergeCell ref="K2:K3"/>
    <mergeCell ref="L2:L3"/>
    <mergeCell ref="M2:M3"/>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B2:P163"/>
  <sheetViews>
    <sheetView topLeftCell="A145" workbookViewId="0">
      <selection activeCell="G138" sqref="G138:G149"/>
    </sheetView>
  </sheetViews>
  <sheetFormatPr defaultColWidth="9.109375" defaultRowHeight="12" x14ac:dyDescent="0.3"/>
  <cols>
    <col min="1" max="1" width="5.33203125" style="132" customWidth="1"/>
    <col min="2" max="2" width="6.88671875" style="132" customWidth="1"/>
    <col min="3" max="3" width="16.88671875" style="132" customWidth="1"/>
    <col min="4" max="4" width="10.6640625" style="132" customWidth="1"/>
    <col min="5" max="5" width="12.44140625" style="137" customWidth="1"/>
    <col min="6" max="6" width="23.109375" style="132" customWidth="1"/>
    <col min="7" max="7" width="11.44140625" style="132" customWidth="1"/>
    <col min="8" max="8" width="16" style="132" customWidth="1"/>
    <col min="9" max="9" width="51.6640625" style="132" customWidth="1"/>
    <col min="10" max="10" width="14.5546875" style="132" customWidth="1"/>
    <col min="11" max="13" width="13.44140625" style="132" customWidth="1"/>
    <col min="14" max="14" width="16.109375" style="132" customWidth="1"/>
    <col min="15" max="15" width="13.88671875" style="132" customWidth="1"/>
    <col min="16" max="16" width="18.5546875" style="132" customWidth="1"/>
    <col min="17" max="16384" width="9.109375" style="132"/>
  </cols>
  <sheetData>
    <row r="2" spans="2:16" ht="25.5" customHeight="1" x14ac:dyDescent="0.3">
      <c r="B2" s="161" t="s">
        <v>76</v>
      </c>
      <c r="C2" s="161" t="s">
        <v>77</v>
      </c>
      <c r="D2" s="161" t="s">
        <v>78</v>
      </c>
      <c r="E2" s="162" t="s">
        <v>79</v>
      </c>
      <c r="F2" s="161" t="s">
        <v>80</v>
      </c>
      <c r="G2" s="161" t="s">
        <v>81</v>
      </c>
      <c r="H2" s="161" t="s">
        <v>82</v>
      </c>
      <c r="I2" s="161" t="s">
        <v>83</v>
      </c>
      <c r="J2" s="161" t="s">
        <v>84</v>
      </c>
      <c r="K2" s="161" t="s">
        <v>85</v>
      </c>
      <c r="L2" s="161" t="s">
        <v>86</v>
      </c>
      <c r="M2" s="161" t="s">
        <v>87</v>
      </c>
      <c r="N2" s="161" t="s">
        <v>88</v>
      </c>
      <c r="O2" s="161" t="s">
        <v>89</v>
      </c>
      <c r="P2" s="161" t="s">
        <v>90</v>
      </c>
    </row>
    <row r="3" spans="2:16" x14ac:dyDescent="0.3">
      <c r="B3" s="161"/>
      <c r="C3" s="161"/>
      <c r="D3" s="161"/>
      <c r="E3" s="162"/>
      <c r="F3" s="161"/>
      <c r="G3" s="161"/>
      <c r="H3" s="161"/>
      <c r="I3" s="161"/>
      <c r="J3" s="161"/>
      <c r="K3" s="161"/>
      <c r="L3" s="161"/>
      <c r="M3" s="161"/>
      <c r="N3" s="161"/>
      <c r="O3" s="161"/>
      <c r="P3" s="161"/>
    </row>
    <row r="4" spans="2:16" ht="36" x14ac:dyDescent="0.3">
      <c r="B4" s="133">
        <v>1</v>
      </c>
      <c r="C4" s="133" t="s">
        <v>606</v>
      </c>
      <c r="D4" s="134">
        <v>41205</v>
      </c>
      <c r="E4" s="134">
        <v>42334</v>
      </c>
      <c r="F4" s="133" t="s">
        <v>607</v>
      </c>
      <c r="G4" s="135" t="s">
        <v>444</v>
      </c>
      <c r="H4" s="133" t="s">
        <v>91</v>
      </c>
      <c r="I4" s="133" t="s">
        <v>4</v>
      </c>
      <c r="J4" s="133" t="s">
        <v>92</v>
      </c>
      <c r="K4" s="27" t="s">
        <v>94</v>
      </c>
      <c r="L4" s="27" t="s">
        <v>94</v>
      </c>
      <c r="M4" s="27">
        <v>0</v>
      </c>
      <c r="N4" s="27" t="s">
        <v>281</v>
      </c>
      <c r="O4" s="27" t="s">
        <v>94</v>
      </c>
      <c r="P4" s="27" t="s">
        <v>281</v>
      </c>
    </row>
    <row r="5" spans="2:16" ht="36" x14ac:dyDescent="0.3">
      <c r="B5" s="133">
        <v>2</v>
      </c>
      <c r="C5" s="133" t="s">
        <v>608</v>
      </c>
      <c r="D5" s="134">
        <v>41205</v>
      </c>
      <c r="E5" s="134">
        <v>42334</v>
      </c>
      <c r="F5" s="133" t="s">
        <v>609</v>
      </c>
      <c r="G5" s="135" t="s">
        <v>444</v>
      </c>
      <c r="H5" s="133" t="s">
        <v>91</v>
      </c>
      <c r="I5" s="133" t="s">
        <v>4</v>
      </c>
      <c r="J5" s="133" t="s">
        <v>92</v>
      </c>
      <c r="K5" s="27" t="s">
        <v>93</v>
      </c>
      <c r="L5" s="27" t="s">
        <v>93</v>
      </c>
      <c r="M5" s="27">
        <v>365</v>
      </c>
      <c r="N5" s="27">
        <v>0</v>
      </c>
      <c r="O5" s="27" t="s">
        <v>94</v>
      </c>
      <c r="P5" s="27">
        <v>0</v>
      </c>
    </row>
    <row r="6" spans="2:16" ht="36" x14ac:dyDescent="0.3">
      <c r="B6" s="133">
        <v>3</v>
      </c>
      <c r="C6" s="133" t="s">
        <v>610</v>
      </c>
      <c r="D6" s="134">
        <v>41205</v>
      </c>
      <c r="E6" s="134">
        <v>42334</v>
      </c>
      <c r="F6" s="133" t="s">
        <v>611</v>
      </c>
      <c r="G6" s="135" t="s">
        <v>444</v>
      </c>
      <c r="H6" s="133" t="s">
        <v>91</v>
      </c>
      <c r="I6" s="133" t="s">
        <v>4</v>
      </c>
      <c r="J6" s="133" t="s">
        <v>92</v>
      </c>
      <c r="K6" s="27" t="s">
        <v>93</v>
      </c>
      <c r="L6" s="27" t="s">
        <v>93</v>
      </c>
      <c r="M6" s="27">
        <v>365</v>
      </c>
      <c r="N6" s="27">
        <v>0</v>
      </c>
      <c r="O6" s="27" t="s">
        <v>94</v>
      </c>
      <c r="P6" s="27">
        <v>0</v>
      </c>
    </row>
    <row r="7" spans="2:16" ht="36" x14ac:dyDescent="0.3">
      <c r="B7" s="133">
        <v>4</v>
      </c>
      <c r="C7" s="133" t="s">
        <v>612</v>
      </c>
      <c r="D7" s="134">
        <v>41205</v>
      </c>
      <c r="E7" s="134">
        <v>42334</v>
      </c>
      <c r="F7" s="133" t="s">
        <v>613</v>
      </c>
      <c r="G7" s="135" t="s">
        <v>444</v>
      </c>
      <c r="H7" s="133" t="s">
        <v>91</v>
      </c>
      <c r="I7" s="133" t="s">
        <v>4</v>
      </c>
      <c r="J7" s="133" t="s">
        <v>92</v>
      </c>
      <c r="K7" s="27" t="s">
        <v>93</v>
      </c>
      <c r="L7" s="27" t="s">
        <v>93</v>
      </c>
      <c r="M7" s="27">
        <v>365</v>
      </c>
      <c r="N7" s="27">
        <v>0</v>
      </c>
      <c r="O7" s="27" t="s">
        <v>94</v>
      </c>
      <c r="P7" s="27">
        <v>0</v>
      </c>
    </row>
    <row r="8" spans="2:16" ht="36" x14ac:dyDescent="0.3">
      <c r="B8" s="133">
        <v>5</v>
      </c>
      <c r="C8" s="133" t="s">
        <v>614</v>
      </c>
      <c r="D8" s="134">
        <v>41204</v>
      </c>
      <c r="E8" s="134">
        <v>42334</v>
      </c>
      <c r="F8" s="133" t="s">
        <v>615</v>
      </c>
      <c r="G8" s="135" t="s">
        <v>444</v>
      </c>
      <c r="H8" s="133" t="s">
        <v>91</v>
      </c>
      <c r="I8" s="133" t="s">
        <v>4</v>
      </c>
      <c r="J8" s="133" t="s">
        <v>92</v>
      </c>
      <c r="K8" s="27" t="s">
        <v>93</v>
      </c>
      <c r="L8" s="27" t="s">
        <v>93</v>
      </c>
      <c r="M8" s="27">
        <v>365</v>
      </c>
      <c r="N8" s="27">
        <v>0</v>
      </c>
      <c r="O8" s="27" t="s">
        <v>94</v>
      </c>
      <c r="P8" s="27">
        <v>0</v>
      </c>
    </row>
    <row r="9" spans="2:16" ht="36" x14ac:dyDescent="0.3">
      <c r="B9" s="133">
        <v>6</v>
      </c>
      <c r="C9" s="133" t="s">
        <v>616</v>
      </c>
      <c r="D9" s="134">
        <v>41205</v>
      </c>
      <c r="E9" s="134">
        <v>42334</v>
      </c>
      <c r="F9" s="133" t="s">
        <v>617</v>
      </c>
      <c r="G9" s="135" t="s">
        <v>444</v>
      </c>
      <c r="H9" s="133" t="s">
        <v>91</v>
      </c>
      <c r="I9" s="133" t="s">
        <v>4</v>
      </c>
      <c r="J9" s="133" t="s">
        <v>92</v>
      </c>
      <c r="K9" s="27" t="s">
        <v>94</v>
      </c>
      <c r="L9" s="27" t="s">
        <v>94</v>
      </c>
      <c r="M9" s="27">
        <v>0</v>
      </c>
      <c r="N9" s="27" t="s">
        <v>281</v>
      </c>
      <c r="O9" s="27" t="s">
        <v>94</v>
      </c>
      <c r="P9" s="27" t="s">
        <v>281</v>
      </c>
    </row>
    <row r="10" spans="2:16" ht="36" x14ac:dyDescent="0.3">
      <c r="B10" s="133">
        <v>7</v>
      </c>
      <c r="C10" s="133" t="s">
        <v>618</v>
      </c>
      <c r="D10" s="134">
        <v>41204</v>
      </c>
      <c r="E10" s="134">
        <v>42334</v>
      </c>
      <c r="F10" s="133" t="s">
        <v>619</v>
      </c>
      <c r="G10" s="135" t="s">
        <v>444</v>
      </c>
      <c r="H10" s="133" t="s">
        <v>91</v>
      </c>
      <c r="I10" s="133" t="s">
        <v>4</v>
      </c>
      <c r="J10" s="133" t="s">
        <v>92</v>
      </c>
      <c r="K10" s="27" t="s">
        <v>93</v>
      </c>
      <c r="L10" s="27" t="s">
        <v>93</v>
      </c>
      <c r="M10" s="27">
        <v>365</v>
      </c>
      <c r="N10" s="27">
        <v>0</v>
      </c>
      <c r="O10" s="27" t="s">
        <v>94</v>
      </c>
      <c r="P10" s="27">
        <v>0</v>
      </c>
    </row>
    <row r="11" spans="2:16" ht="36" x14ac:dyDescent="0.3">
      <c r="B11" s="133">
        <v>8</v>
      </c>
      <c r="C11" s="133" t="s">
        <v>620</v>
      </c>
      <c r="D11" s="134">
        <v>41204</v>
      </c>
      <c r="E11" s="134">
        <v>42334</v>
      </c>
      <c r="F11" s="133" t="s">
        <v>621</v>
      </c>
      <c r="G11" s="135" t="s">
        <v>444</v>
      </c>
      <c r="H11" s="133" t="s">
        <v>91</v>
      </c>
      <c r="I11" s="133" t="s">
        <v>4</v>
      </c>
      <c r="J11" s="133" t="s">
        <v>92</v>
      </c>
      <c r="K11" s="27" t="s">
        <v>93</v>
      </c>
      <c r="L11" s="27" t="s">
        <v>93</v>
      </c>
      <c r="M11" s="27">
        <v>365</v>
      </c>
      <c r="N11" s="27">
        <v>0</v>
      </c>
      <c r="O11" s="27" t="s">
        <v>94</v>
      </c>
      <c r="P11" s="27">
        <v>0</v>
      </c>
    </row>
    <row r="12" spans="2:16" ht="36" x14ac:dyDescent="0.3">
      <c r="B12" s="133">
        <v>9</v>
      </c>
      <c r="C12" s="133" t="s">
        <v>622</v>
      </c>
      <c r="D12" s="134">
        <v>41204</v>
      </c>
      <c r="E12" s="134">
        <v>42334</v>
      </c>
      <c r="F12" s="133" t="s">
        <v>623</v>
      </c>
      <c r="G12" s="135" t="s">
        <v>444</v>
      </c>
      <c r="H12" s="133" t="s">
        <v>91</v>
      </c>
      <c r="I12" s="133" t="s">
        <v>4</v>
      </c>
      <c r="J12" s="133" t="s">
        <v>92</v>
      </c>
      <c r="K12" s="27" t="s">
        <v>93</v>
      </c>
      <c r="L12" s="27" t="s">
        <v>93</v>
      </c>
      <c r="M12" s="27">
        <v>365</v>
      </c>
      <c r="N12" s="27">
        <v>0</v>
      </c>
      <c r="O12" s="27" t="s">
        <v>94</v>
      </c>
      <c r="P12" s="27">
        <v>0</v>
      </c>
    </row>
    <row r="13" spans="2:16" ht="36" x14ac:dyDescent="0.3">
      <c r="B13" s="133">
        <v>10</v>
      </c>
      <c r="C13" s="133" t="s">
        <v>624</v>
      </c>
      <c r="D13" s="134">
        <v>41205</v>
      </c>
      <c r="E13" s="134">
        <v>42334</v>
      </c>
      <c r="F13" s="133" t="s">
        <v>625</v>
      </c>
      <c r="G13" s="135" t="s">
        <v>444</v>
      </c>
      <c r="H13" s="133" t="s">
        <v>91</v>
      </c>
      <c r="I13" s="133" t="s">
        <v>4</v>
      </c>
      <c r="J13" s="133" t="s">
        <v>92</v>
      </c>
      <c r="K13" s="27" t="s">
        <v>93</v>
      </c>
      <c r="L13" s="27" t="s">
        <v>93</v>
      </c>
      <c r="M13" s="27">
        <v>365</v>
      </c>
      <c r="N13" s="27">
        <v>0</v>
      </c>
      <c r="O13" s="27" t="s">
        <v>94</v>
      </c>
      <c r="P13" s="27">
        <v>0</v>
      </c>
    </row>
    <row r="14" spans="2:16" ht="36" x14ac:dyDescent="0.3">
      <c r="B14" s="133">
        <v>11</v>
      </c>
      <c r="C14" s="133" t="s">
        <v>626</v>
      </c>
      <c r="D14" s="134">
        <v>41204</v>
      </c>
      <c r="E14" s="134">
        <v>42334</v>
      </c>
      <c r="F14" s="133" t="s">
        <v>627</v>
      </c>
      <c r="G14" s="135" t="s">
        <v>444</v>
      </c>
      <c r="H14" s="133" t="s">
        <v>91</v>
      </c>
      <c r="I14" s="133" t="s">
        <v>4</v>
      </c>
      <c r="J14" s="133" t="s">
        <v>92</v>
      </c>
      <c r="K14" s="27" t="s">
        <v>93</v>
      </c>
      <c r="L14" s="27" t="s">
        <v>93</v>
      </c>
      <c r="M14" s="27">
        <v>365</v>
      </c>
      <c r="N14" s="27">
        <v>0</v>
      </c>
      <c r="O14" s="27" t="s">
        <v>94</v>
      </c>
      <c r="P14" s="27">
        <v>0</v>
      </c>
    </row>
    <row r="15" spans="2:16" ht="36" x14ac:dyDescent="0.3">
      <c r="B15" s="133">
        <v>12</v>
      </c>
      <c r="C15" s="133" t="s">
        <v>628</v>
      </c>
      <c r="D15" s="134">
        <v>41204</v>
      </c>
      <c r="E15" s="134">
        <v>42334</v>
      </c>
      <c r="F15" s="133" t="s">
        <v>629</v>
      </c>
      <c r="G15" s="135" t="s">
        <v>444</v>
      </c>
      <c r="H15" s="133" t="s">
        <v>91</v>
      </c>
      <c r="I15" s="133" t="s">
        <v>4</v>
      </c>
      <c r="J15" s="133" t="s">
        <v>92</v>
      </c>
      <c r="K15" s="27" t="s">
        <v>93</v>
      </c>
      <c r="L15" s="27" t="s">
        <v>93</v>
      </c>
      <c r="M15" s="27">
        <v>365</v>
      </c>
      <c r="N15" s="27">
        <v>0</v>
      </c>
      <c r="O15" s="27" t="s">
        <v>94</v>
      </c>
      <c r="P15" s="27">
        <v>0</v>
      </c>
    </row>
    <row r="16" spans="2:16" ht="36" x14ac:dyDescent="0.3">
      <c r="B16" s="133">
        <v>13</v>
      </c>
      <c r="C16" s="133" t="s">
        <v>630</v>
      </c>
      <c r="D16" s="134">
        <v>41204</v>
      </c>
      <c r="E16" s="134">
        <v>42334</v>
      </c>
      <c r="F16" s="133" t="s">
        <v>631</v>
      </c>
      <c r="G16" s="135" t="s">
        <v>444</v>
      </c>
      <c r="H16" s="133" t="s">
        <v>91</v>
      </c>
      <c r="I16" s="133" t="s">
        <v>4</v>
      </c>
      <c r="J16" s="133" t="s">
        <v>92</v>
      </c>
      <c r="K16" s="27" t="s">
        <v>93</v>
      </c>
      <c r="L16" s="27" t="s">
        <v>93</v>
      </c>
      <c r="M16" s="27">
        <v>365</v>
      </c>
      <c r="N16" s="27">
        <v>0</v>
      </c>
      <c r="O16" s="27" t="s">
        <v>94</v>
      </c>
      <c r="P16" s="27">
        <v>0</v>
      </c>
    </row>
    <row r="17" spans="2:16" ht="36" x14ac:dyDescent="0.3">
      <c r="B17" s="133">
        <v>14</v>
      </c>
      <c r="C17" s="133" t="s">
        <v>632</v>
      </c>
      <c r="D17" s="134">
        <v>41205</v>
      </c>
      <c r="E17" s="134">
        <v>42334</v>
      </c>
      <c r="F17" s="133" t="s">
        <v>633</v>
      </c>
      <c r="G17" s="135" t="s">
        <v>444</v>
      </c>
      <c r="H17" s="133" t="s">
        <v>91</v>
      </c>
      <c r="I17" s="133" t="s">
        <v>4</v>
      </c>
      <c r="J17" s="133" t="s">
        <v>92</v>
      </c>
      <c r="K17" s="27" t="s">
        <v>93</v>
      </c>
      <c r="L17" s="27" t="s">
        <v>93</v>
      </c>
      <c r="M17" s="27">
        <v>365</v>
      </c>
      <c r="N17" s="27">
        <v>0</v>
      </c>
      <c r="O17" s="27" t="s">
        <v>94</v>
      </c>
      <c r="P17" s="27">
        <v>0</v>
      </c>
    </row>
    <row r="18" spans="2:16" ht="36" x14ac:dyDescent="0.3">
      <c r="B18" s="133">
        <v>15</v>
      </c>
      <c r="C18" s="133" t="s">
        <v>634</v>
      </c>
      <c r="D18" s="134">
        <v>41204</v>
      </c>
      <c r="E18" s="134">
        <v>42334</v>
      </c>
      <c r="F18" s="133" t="s">
        <v>635</v>
      </c>
      <c r="G18" s="135" t="s">
        <v>444</v>
      </c>
      <c r="H18" s="133" t="s">
        <v>91</v>
      </c>
      <c r="I18" s="133" t="s">
        <v>4</v>
      </c>
      <c r="J18" s="133" t="s">
        <v>92</v>
      </c>
      <c r="K18" s="27" t="s">
        <v>94</v>
      </c>
      <c r="L18" s="27" t="s">
        <v>94</v>
      </c>
      <c r="M18" s="27">
        <v>0</v>
      </c>
      <c r="N18" s="27" t="s">
        <v>281</v>
      </c>
      <c r="O18" s="27" t="s">
        <v>94</v>
      </c>
      <c r="P18" s="27" t="s">
        <v>281</v>
      </c>
    </row>
    <row r="19" spans="2:16" ht="36" x14ac:dyDescent="0.3">
      <c r="B19" s="133">
        <v>16</v>
      </c>
      <c r="C19" s="133" t="s">
        <v>636</v>
      </c>
      <c r="D19" s="134">
        <v>41205</v>
      </c>
      <c r="E19" s="134">
        <v>42334</v>
      </c>
      <c r="F19" s="133" t="s">
        <v>637</v>
      </c>
      <c r="G19" s="135" t="s">
        <v>444</v>
      </c>
      <c r="H19" s="133" t="s">
        <v>91</v>
      </c>
      <c r="I19" s="133" t="s">
        <v>4</v>
      </c>
      <c r="J19" s="133" t="s">
        <v>92</v>
      </c>
      <c r="K19" s="27" t="s">
        <v>93</v>
      </c>
      <c r="L19" s="27" t="s">
        <v>93</v>
      </c>
      <c r="M19" s="27">
        <v>365</v>
      </c>
      <c r="N19" s="27">
        <v>0</v>
      </c>
      <c r="O19" s="27" t="s">
        <v>94</v>
      </c>
      <c r="P19" s="27">
        <v>0</v>
      </c>
    </row>
    <row r="20" spans="2:16" ht="36" x14ac:dyDescent="0.3">
      <c r="B20" s="133">
        <v>17</v>
      </c>
      <c r="C20" s="133" t="s">
        <v>638</v>
      </c>
      <c r="D20" s="134">
        <v>41204</v>
      </c>
      <c r="E20" s="134">
        <v>42334</v>
      </c>
      <c r="F20" s="133" t="s">
        <v>639</v>
      </c>
      <c r="G20" s="135" t="s">
        <v>444</v>
      </c>
      <c r="H20" s="133" t="s">
        <v>91</v>
      </c>
      <c r="I20" s="133" t="s">
        <v>4</v>
      </c>
      <c r="J20" s="133" t="s">
        <v>92</v>
      </c>
      <c r="K20" s="27" t="s">
        <v>93</v>
      </c>
      <c r="L20" s="27" t="s">
        <v>93</v>
      </c>
      <c r="M20" s="27">
        <v>365</v>
      </c>
      <c r="N20" s="27">
        <v>0</v>
      </c>
      <c r="O20" s="27" t="s">
        <v>94</v>
      </c>
      <c r="P20" s="27">
        <v>0</v>
      </c>
    </row>
    <row r="21" spans="2:16" ht="36" x14ac:dyDescent="0.3">
      <c r="B21" s="133">
        <v>18</v>
      </c>
      <c r="C21" s="133" t="s">
        <v>640</v>
      </c>
      <c r="D21" s="134">
        <v>41204</v>
      </c>
      <c r="E21" s="134">
        <v>42334</v>
      </c>
      <c r="F21" s="133" t="s">
        <v>641</v>
      </c>
      <c r="G21" s="135" t="s">
        <v>444</v>
      </c>
      <c r="H21" s="133" t="s">
        <v>91</v>
      </c>
      <c r="I21" s="133" t="s">
        <v>4</v>
      </c>
      <c r="J21" s="133" t="s">
        <v>92</v>
      </c>
      <c r="K21" s="27" t="s">
        <v>93</v>
      </c>
      <c r="L21" s="27" t="s">
        <v>93</v>
      </c>
      <c r="M21" s="27">
        <v>365</v>
      </c>
      <c r="N21" s="27">
        <v>0</v>
      </c>
      <c r="O21" s="27" t="s">
        <v>94</v>
      </c>
      <c r="P21" s="27">
        <v>0</v>
      </c>
    </row>
    <row r="22" spans="2:16" ht="36" x14ac:dyDescent="0.3">
      <c r="B22" s="133">
        <v>19</v>
      </c>
      <c r="C22" s="133" t="s">
        <v>642</v>
      </c>
      <c r="D22" s="134">
        <v>41204</v>
      </c>
      <c r="E22" s="134">
        <v>42334</v>
      </c>
      <c r="F22" s="133" t="s">
        <v>643</v>
      </c>
      <c r="G22" s="135" t="s">
        <v>444</v>
      </c>
      <c r="H22" s="133" t="s">
        <v>91</v>
      </c>
      <c r="I22" s="133" t="s">
        <v>4</v>
      </c>
      <c r="J22" s="133" t="s">
        <v>92</v>
      </c>
      <c r="K22" s="27" t="s">
        <v>93</v>
      </c>
      <c r="L22" s="27" t="s">
        <v>93</v>
      </c>
      <c r="M22" s="27">
        <v>365</v>
      </c>
      <c r="N22" s="27">
        <v>0</v>
      </c>
      <c r="O22" s="27" t="s">
        <v>94</v>
      </c>
      <c r="P22" s="27">
        <v>0</v>
      </c>
    </row>
    <row r="23" spans="2:16" ht="36" x14ac:dyDescent="0.3">
      <c r="B23" s="133">
        <v>20</v>
      </c>
      <c r="C23" s="133" t="s">
        <v>644</v>
      </c>
      <c r="D23" s="134">
        <v>41205</v>
      </c>
      <c r="E23" s="134">
        <v>42334</v>
      </c>
      <c r="F23" s="133" t="s">
        <v>645</v>
      </c>
      <c r="G23" s="135" t="s">
        <v>444</v>
      </c>
      <c r="H23" s="133" t="s">
        <v>91</v>
      </c>
      <c r="I23" s="133" t="s">
        <v>4</v>
      </c>
      <c r="J23" s="133" t="s">
        <v>92</v>
      </c>
      <c r="K23" s="27" t="s">
        <v>93</v>
      </c>
      <c r="L23" s="27" t="s">
        <v>93</v>
      </c>
      <c r="M23" s="27">
        <v>365</v>
      </c>
      <c r="N23" s="27">
        <v>0</v>
      </c>
      <c r="O23" s="27" t="s">
        <v>94</v>
      </c>
      <c r="P23" s="27">
        <v>0</v>
      </c>
    </row>
    <row r="24" spans="2:16" ht="36" x14ac:dyDescent="0.3">
      <c r="B24" s="133">
        <v>21</v>
      </c>
      <c r="C24" s="133" t="s">
        <v>646</v>
      </c>
      <c r="D24" s="134">
        <v>41205</v>
      </c>
      <c r="E24" s="134">
        <v>42334</v>
      </c>
      <c r="F24" s="133" t="s">
        <v>647</v>
      </c>
      <c r="G24" s="135" t="s">
        <v>444</v>
      </c>
      <c r="H24" s="133" t="s">
        <v>91</v>
      </c>
      <c r="I24" s="133" t="s">
        <v>4</v>
      </c>
      <c r="J24" s="133" t="s">
        <v>92</v>
      </c>
      <c r="K24" s="27" t="s">
        <v>93</v>
      </c>
      <c r="L24" s="27" t="s">
        <v>93</v>
      </c>
      <c r="M24" s="27">
        <v>365</v>
      </c>
      <c r="N24" s="27">
        <v>0</v>
      </c>
      <c r="O24" s="27" t="s">
        <v>94</v>
      </c>
      <c r="P24" s="27">
        <v>0</v>
      </c>
    </row>
    <row r="25" spans="2:16" ht="36" x14ac:dyDescent="0.3">
      <c r="B25" s="133">
        <v>22</v>
      </c>
      <c r="C25" s="133" t="s">
        <v>648</v>
      </c>
      <c r="D25" s="134">
        <v>41204</v>
      </c>
      <c r="E25" s="134">
        <v>42334</v>
      </c>
      <c r="F25" s="133" t="s">
        <v>649</v>
      </c>
      <c r="G25" s="135" t="s">
        <v>444</v>
      </c>
      <c r="H25" s="133" t="s">
        <v>91</v>
      </c>
      <c r="I25" s="133" t="s">
        <v>4</v>
      </c>
      <c r="J25" s="133" t="s">
        <v>92</v>
      </c>
      <c r="K25" s="27" t="s">
        <v>93</v>
      </c>
      <c r="L25" s="27" t="s">
        <v>93</v>
      </c>
      <c r="M25" s="27">
        <v>365</v>
      </c>
      <c r="N25" s="27">
        <v>0</v>
      </c>
      <c r="O25" s="27" t="s">
        <v>94</v>
      </c>
      <c r="P25" s="27">
        <v>0</v>
      </c>
    </row>
    <row r="26" spans="2:16" ht="36" x14ac:dyDescent="0.3">
      <c r="B26" s="133">
        <v>23</v>
      </c>
      <c r="C26" s="133" t="s">
        <v>650</v>
      </c>
      <c r="D26" s="134">
        <v>41204</v>
      </c>
      <c r="E26" s="134">
        <v>42334</v>
      </c>
      <c r="F26" s="133" t="s">
        <v>651</v>
      </c>
      <c r="G26" s="135" t="s">
        <v>444</v>
      </c>
      <c r="H26" s="133" t="s">
        <v>91</v>
      </c>
      <c r="I26" s="133" t="s">
        <v>4</v>
      </c>
      <c r="J26" s="133" t="s">
        <v>92</v>
      </c>
      <c r="K26" s="27" t="s">
        <v>93</v>
      </c>
      <c r="L26" s="27" t="s">
        <v>93</v>
      </c>
      <c r="M26" s="27">
        <v>365</v>
      </c>
      <c r="N26" s="27">
        <v>0</v>
      </c>
      <c r="O26" s="27" t="s">
        <v>94</v>
      </c>
      <c r="P26" s="27">
        <v>0</v>
      </c>
    </row>
    <row r="27" spans="2:16" ht="36" x14ac:dyDescent="0.3">
      <c r="B27" s="133">
        <v>24</v>
      </c>
      <c r="C27" s="133" t="s">
        <v>652</v>
      </c>
      <c r="D27" s="134">
        <v>41205</v>
      </c>
      <c r="E27" s="134">
        <v>42334</v>
      </c>
      <c r="F27" s="133" t="s">
        <v>653</v>
      </c>
      <c r="G27" s="135" t="s">
        <v>444</v>
      </c>
      <c r="H27" s="133" t="s">
        <v>91</v>
      </c>
      <c r="I27" s="133" t="s">
        <v>4</v>
      </c>
      <c r="J27" s="133" t="s">
        <v>92</v>
      </c>
      <c r="K27" s="27" t="s">
        <v>93</v>
      </c>
      <c r="L27" s="27" t="s">
        <v>93</v>
      </c>
      <c r="M27" s="27">
        <v>365</v>
      </c>
      <c r="N27" s="27">
        <v>0</v>
      </c>
      <c r="O27" s="27" t="s">
        <v>94</v>
      </c>
      <c r="P27" s="27">
        <v>0</v>
      </c>
    </row>
    <row r="28" spans="2:16" ht="36" x14ac:dyDescent="0.3">
      <c r="B28" s="133">
        <v>25</v>
      </c>
      <c r="C28" s="133" t="s">
        <v>654</v>
      </c>
      <c r="D28" s="134">
        <v>41204</v>
      </c>
      <c r="E28" s="134">
        <v>42334</v>
      </c>
      <c r="F28" s="133" t="s">
        <v>655</v>
      </c>
      <c r="G28" s="135" t="s">
        <v>444</v>
      </c>
      <c r="H28" s="133" t="s">
        <v>91</v>
      </c>
      <c r="I28" s="133" t="s">
        <v>4</v>
      </c>
      <c r="J28" s="133" t="s">
        <v>92</v>
      </c>
      <c r="K28" s="27" t="s">
        <v>93</v>
      </c>
      <c r="L28" s="27" t="s">
        <v>93</v>
      </c>
      <c r="M28" s="27">
        <v>365</v>
      </c>
      <c r="N28" s="27">
        <v>0</v>
      </c>
      <c r="O28" s="27" t="s">
        <v>94</v>
      </c>
      <c r="P28" s="27">
        <v>0</v>
      </c>
    </row>
    <row r="29" spans="2:16" ht="36" x14ac:dyDescent="0.3">
      <c r="B29" s="133">
        <v>26</v>
      </c>
      <c r="C29" s="133" t="s">
        <v>656</v>
      </c>
      <c r="D29" s="134">
        <v>41204</v>
      </c>
      <c r="E29" s="134">
        <v>42334</v>
      </c>
      <c r="F29" s="133" t="s">
        <v>657</v>
      </c>
      <c r="G29" s="135" t="s">
        <v>444</v>
      </c>
      <c r="H29" s="133" t="s">
        <v>91</v>
      </c>
      <c r="I29" s="133" t="s">
        <v>4</v>
      </c>
      <c r="J29" s="133" t="s">
        <v>92</v>
      </c>
      <c r="K29" s="27" t="s">
        <v>93</v>
      </c>
      <c r="L29" s="27" t="s">
        <v>93</v>
      </c>
      <c r="M29" s="27">
        <v>365</v>
      </c>
      <c r="N29" s="27">
        <v>0</v>
      </c>
      <c r="O29" s="27" t="s">
        <v>94</v>
      </c>
      <c r="P29" s="27">
        <v>0</v>
      </c>
    </row>
    <row r="30" spans="2:16" ht="36" x14ac:dyDescent="0.3">
      <c r="B30" s="133">
        <v>27</v>
      </c>
      <c r="C30" s="133" t="s">
        <v>658</v>
      </c>
      <c r="D30" s="134">
        <v>41205</v>
      </c>
      <c r="E30" s="134">
        <v>42334</v>
      </c>
      <c r="F30" s="133" t="s">
        <v>659</v>
      </c>
      <c r="G30" s="135" t="s">
        <v>444</v>
      </c>
      <c r="H30" s="133" t="s">
        <v>91</v>
      </c>
      <c r="I30" s="133" t="s">
        <v>4</v>
      </c>
      <c r="J30" s="133" t="s">
        <v>92</v>
      </c>
      <c r="K30" s="27" t="s">
        <v>93</v>
      </c>
      <c r="L30" s="27" t="s">
        <v>93</v>
      </c>
      <c r="M30" s="27">
        <v>365</v>
      </c>
      <c r="N30" s="27">
        <v>0</v>
      </c>
      <c r="O30" s="27" t="s">
        <v>94</v>
      </c>
      <c r="P30" s="27">
        <v>0</v>
      </c>
    </row>
    <row r="31" spans="2:16" ht="36" x14ac:dyDescent="0.3">
      <c r="B31" s="133">
        <v>28</v>
      </c>
      <c r="C31" s="133" t="s">
        <v>660</v>
      </c>
      <c r="D31" s="134">
        <v>41205</v>
      </c>
      <c r="E31" s="134">
        <v>42334</v>
      </c>
      <c r="F31" s="133" t="s">
        <v>661</v>
      </c>
      <c r="G31" s="135" t="s">
        <v>444</v>
      </c>
      <c r="H31" s="133" t="s">
        <v>91</v>
      </c>
      <c r="I31" s="133" t="s">
        <v>4</v>
      </c>
      <c r="J31" s="133" t="s">
        <v>92</v>
      </c>
      <c r="K31" s="27" t="s">
        <v>94</v>
      </c>
      <c r="L31" s="27" t="s">
        <v>94</v>
      </c>
      <c r="M31" s="27">
        <v>0</v>
      </c>
      <c r="N31" s="27" t="s">
        <v>281</v>
      </c>
      <c r="O31" s="27" t="s">
        <v>94</v>
      </c>
      <c r="P31" s="27" t="s">
        <v>281</v>
      </c>
    </row>
    <row r="32" spans="2:16" ht="36" x14ac:dyDescent="0.3">
      <c r="B32" s="133">
        <v>29</v>
      </c>
      <c r="C32" s="133" t="s">
        <v>662</v>
      </c>
      <c r="D32" s="134">
        <v>41205</v>
      </c>
      <c r="E32" s="134">
        <v>42334</v>
      </c>
      <c r="F32" s="133" t="s">
        <v>663</v>
      </c>
      <c r="G32" s="135" t="s">
        <v>444</v>
      </c>
      <c r="H32" s="133" t="s">
        <v>91</v>
      </c>
      <c r="I32" s="133" t="s">
        <v>4</v>
      </c>
      <c r="J32" s="133" t="s">
        <v>92</v>
      </c>
      <c r="K32" s="27" t="s">
        <v>93</v>
      </c>
      <c r="L32" s="27" t="s">
        <v>93</v>
      </c>
      <c r="M32" s="27">
        <v>365</v>
      </c>
      <c r="N32" s="27">
        <v>0</v>
      </c>
      <c r="O32" s="27" t="s">
        <v>94</v>
      </c>
      <c r="P32" s="27">
        <v>0</v>
      </c>
    </row>
    <row r="33" spans="2:16" ht="36" x14ac:dyDescent="0.3">
      <c r="B33" s="133">
        <v>30</v>
      </c>
      <c r="C33" s="133" t="s">
        <v>664</v>
      </c>
      <c r="D33" s="134">
        <v>41204</v>
      </c>
      <c r="E33" s="134">
        <v>42334</v>
      </c>
      <c r="F33" s="133" t="s">
        <v>665</v>
      </c>
      <c r="G33" s="135" t="s">
        <v>444</v>
      </c>
      <c r="H33" s="133" t="s">
        <v>91</v>
      </c>
      <c r="I33" s="133" t="s">
        <v>4</v>
      </c>
      <c r="J33" s="133" t="s">
        <v>92</v>
      </c>
      <c r="K33" s="27" t="s">
        <v>93</v>
      </c>
      <c r="L33" s="27" t="s">
        <v>93</v>
      </c>
      <c r="M33" s="27">
        <v>365</v>
      </c>
      <c r="N33" s="27">
        <v>0</v>
      </c>
      <c r="O33" s="27" t="s">
        <v>94</v>
      </c>
      <c r="P33" s="27">
        <v>0</v>
      </c>
    </row>
    <row r="34" spans="2:16" ht="36" x14ac:dyDescent="0.3">
      <c r="B34" s="133">
        <v>31</v>
      </c>
      <c r="C34" s="133" t="s">
        <v>666</v>
      </c>
      <c r="D34" s="134">
        <v>41205</v>
      </c>
      <c r="E34" s="134">
        <v>42334</v>
      </c>
      <c r="F34" s="133" t="s">
        <v>667</v>
      </c>
      <c r="G34" s="135" t="s">
        <v>444</v>
      </c>
      <c r="H34" s="133" t="s">
        <v>91</v>
      </c>
      <c r="I34" s="133" t="s">
        <v>4</v>
      </c>
      <c r="J34" s="133" t="s">
        <v>92</v>
      </c>
      <c r="K34" s="27" t="s">
        <v>93</v>
      </c>
      <c r="L34" s="27" t="s">
        <v>93</v>
      </c>
      <c r="M34" s="27">
        <v>365</v>
      </c>
      <c r="N34" s="27">
        <v>0</v>
      </c>
      <c r="O34" s="27" t="s">
        <v>94</v>
      </c>
      <c r="P34" s="27">
        <v>0</v>
      </c>
    </row>
    <row r="35" spans="2:16" ht="36" x14ac:dyDescent="0.3">
      <c r="B35" s="133">
        <v>32</v>
      </c>
      <c r="C35" s="133" t="s">
        <v>668</v>
      </c>
      <c r="D35" s="134">
        <v>41204</v>
      </c>
      <c r="E35" s="134">
        <v>42334</v>
      </c>
      <c r="F35" s="133" t="s">
        <v>669</v>
      </c>
      <c r="G35" s="135" t="s">
        <v>444</v>
      </c>
      <c r="H35" s="133" t="s">
        <v>91</v>
      </c>
      <c r="I35" s="133" t="s">
        <v>4</v>
      </c>
      <c r="J35" s="133" t="s">
        <v>92</v>
      </c>
      <c r="K35" s="27" t="s">
        <v>93</v>
      </c>
      <c r="L35" s="27" t="s">
        <v>93</v>
      </c>
      <c r="M35" s="27">
        <v>365</v>
      </c>
      <c r="N35" s="27">
        <v>0</v>
      </c>
      <c r="O35" s="27" t="s">
        <v>94</v>
      </c>
      <c r="P35" s="27">
        <v>0</v>
      </c>
    </row>
    <row r="36" spans="2:16" ht="36" x14ac:dyDescent="0.3">
      <c r="B36" s="133">
        <v>33</v>
      </c>
      <c r="C36" s="133" t="s">
        <v>670</v>
      </c>
      <c r="D36" s="134">
        <v>41205</v>
      </c>
      <c r="E36" s="134">
        <v>42334</v>
      </c>
      <c r="F36" s="133" t="s">
        <v>671</v>
      </c>
      <c r="G36" s="135" t="s">
        <v>444</v>
      </c>
      <c r="H36" s="133" t="s">
        <v>91</v>
      </c>
      <c r="I36" s="133" t="s">
        <v>4</v>
      </c>
      <c r="J36" s="133" t="s">
        <v>92</v>
      </c>
      <c r="K36" s="27" t="s">
        <v>94</v>
      </c>
      <c r="L36" s="27" t="s">
        <v>94</v>
      </c>
      <c r="M36" s="27">
        <v>0</v>
      </c>
      <c r="N36" s="27" t="s">
        <v>281</v>
      </c>
      <c r="O36" s="27" t="s">
        <v>94</v>
      </c>
      <c r="P36" s="27" t="s">
        <v>281</v>
      </c>
    </row>
    <row r="37" spans="2:16" ht="36" x14ac:dyDescent="0.3">
      <c r="B37" s="133">
        <v>34</v>
      </c>
      <c r="C37" s="133" t="s">
        <v>672</v>
      </c>
      <c r="D37" s="134">
        <v>41205</v>
      </c>
      <c r="E37" s="134">
        <v>42334</v>
      </c>
      <c r="F37" s="133" t="s">
        <v>673</v>
      </c>
      <c r="G37" s="135" t="s">
        <v>444</v>
      </c>
      <c r="H37" s="133" t="s">
        <v>91</v>
      </c>
      <c r="I37" s="133" t="s">
        <v>4</v>
      </c>
      <c r="J37" s="133" t="s">
        <v>92</v>
      </c>
      <c r="K37" s="27" t="s">
        <v>93</v>
      </c>
      <c r="L37" s="27" t="s">
        <v>93</v>
      </c>
      <c r="M37" s="27">
        <v>365</v>
      </c>
      <c r="N37" s="27">
        <v>0</v>
      </c>
      <c r="O37" s="27" t="s">
        <v>94</v>
      </c>
      <c r="P37" s="27">
        <v>0</v>
      </c>
    </row>
    <row r="38" spans="2:16" ht="36" x14ac:dyDescent="0.3">
      <c r="B38" s="133">
        <v>35</v>
      </c>
      <c r="C38" s="133" t="s">
        <v>674</v>
      </c>
      <c r="D38" s="134">
        <v>41204</v>
      </c>
      <c r="E38" s="134">
        <v>42334</v>
      </c>
      <c r="F38" s="133" t="s">
        <v>675</v>
      </c>
      <c r="G38" s="135" t="s">
        <v>444</v>
      </c>
      <c r="H38" s="133" t="s">
        <v>91</v>
      </c>
      <c r="I38" s="133" t="s">
        <v>4</v>
      </c>
      <c r="J38" s="133" t="s">
        <v>92</v>
      </c>
      <c r="K38" s="27" t="s">
        <v>93</v>
      </c>
      <c r="L38" s="27" t="s">
        <v>93</v>
      </c>
      <c r="M38" s="27">
        <v>365</v>
      </c>
      <c r="N38" s="27">
        <v>0</v>
      </c>
      <c r="O38" s="27" t="s">
        <v>94</v>
      </c>
      <c r="P38" s="27">
        <v>0</v>
      </c>
    </row>
    <row r="39" spans="2:16" ht="36" x14ac:dyDescent="0.3">
      <c r="B39" s="133">
        <v>36</v>
      </c>
      <c r="C39" s="133" t="s">
        <v>676</v>
      </c>
      <c r="D39" s="134">
        <v>41204</v>
      </c>
      <c r="E39" s="134">
        <v>42334</v>
      </c>
      <c r="F39" s="133" t="s">
        <v>677</v>
      </c>
      <c r="G39" s="135" t="s">
        <v>444</v>
      </c>
      <c r="H39" s="133" t="s">
        <v>91</v>
      </c>
      <c r="I39" s="133" t="s">
        <v>4</v>
      </c>
      <c r="J39" s="133" t="s">
        <v>92</v>
      </c>
      <c r="K39" s="27" t="s">
        <v>93</v>
      </c>
      <c r="L39" s="27" t="s">
        <v>93</v>
      </c>
      <c r="M39" s="27">
        <v>365</v>
      </c>
      <c r="N39" s="27">
        <v>0</v>
      </c>
      <c r="O39" s="27" t="s">
        <v>94</v>
      </c>
      <c r="P39" s="27">
        <v>0</v>
      </c>
    </row>
    <row r="40" spans="2:16" ht="36" x14ac:dyDescent="0.3">
      <c r="B40" s="133">
        <v>37</v>
      </c>
      <c r="C40" s="133" t="s">
        <v>678</v>
      </c>
      <c r="D40" s="134">
        <v>41205</v>
      </c>
      <c r="E40" s="134">
        <v>42334</v>
      </c>
      <c r="F40" s="133" t="s">
        <v>679</v>
      </c>
      <c r="G40" s="135" t="s">
        <v>444</v>
      </c>
      <c r="H40" s="133" t="s">
        <v>91</v>
      </c>
      <c r="I40" s="133" t="s">
        <v>4</v>
      </c>
      <c r="J40" s="133" t="s">
        <v>92</v>
      </c>
      <c r="K40" s="27" t="s">
        <v>93</v>
      </c>
      <c r="L40" s="27" t="s">
        <v>93</v>
      </c>
      <c r="M40" s="27">
        <v>365</v>
      </c>
      <c r="N40" s="27">
        <v>0</v>
      </c>
      <c r="O40" s="27" t="s">
        <v>94</v>
      </c>
      <c r="P40" s="27">
        <v>0</v>
      </c>
    </row>
    <row r="41" spans="2:16" ht="36" x14ac:dyDescent="0.3">
      <c r="B41" s="133">
        <v>38</v>
      </c>
      <c r="C41" s="133" t="s">
        <v>680</v>
      </c>
      <c r="D41" s="134">
        <v>41204</v>
      </c>
      <c r="E41" s="134">
        <v>42334</v>
      </c>
      <c r="F41" s="133" t="s">
        <v>681</v>
      </c>
      <c r="G41" s="135" t="s">
        <v>444</v>
      </c>
      <c r="H41" s="133" t="s">
        <v>91</v>
      </c>
      <c r="I41" s="133" t="s">
        <v>4</v>
      </c>
      <c r="J41" s="133" t="s">
        <v>92</v>
      </c>
      <c r="K41" s="27" t="s">
        <v>94</v>
      </c>
      <c r="L41" s="27" t="s">
        <v>94</v>
      </c>
      <c r="M41" s="27">
        <v>0</v>
      </c>
      <c r="N41" s="27" t="s">
        <v>281</v>
      </c>
      <c r="O41" s="27" t="s">
        <v>94</v>
      </c>
      <c r="P41" s="27" t="s">
        <v>281</v>
      </c>
    </row>
    <row r="42" spans="2:16" ht="36" x14ac:dyDescent="0.3">
      <c r="B42" s="133">
        <v>39</v>
      </c>
      <c r="C42" s="133" t="s">
        <v>682</v>
      </c>
      <c r="D42" s="134">
        <v>41204</v>
      </c>
      <c r="E42" s="134">
        <v>42334</v>
      </c>
      <c r="F42" s="133" t="s">
        <v>683</v>
      </c>
      <c r="G42" s="135" t="s">
        <v>444</v>
      </c>
      <c r="H42" s="133" t="s">
        <v>91</v>
      </c>
      <c r="I42" s="133" t="s">
        <v>4</v>
      </c>
      <c r="J42" s="133" t="s">
        <v>92</v>
      </c>
      <c r="K42" s="27" t="s">
        <v>93</v>
      </c>
      <c r="L42" s="27" t="s">
        <v>93</v>
      </c>
      <c r="M42" s="27">
        <v>365</v>
      </c>
      <c r="N42" s="27">
        <v>0</v>
      </c>
      <c r="O42" s="27" t="s">
        <v>94</v>
      </c>
      <c r="P42" s="27">
        <v>0</v>
      </c>
    </row>
    <row r="43" spans="2:16" ht="36" x14ac:dyDescent="0.3">
      <c r="B43" s="133">
        <v>40</v>
      </c>
      <c r="C43" s="133" t="s">
        <v>684</v>
      </c>
      <c r="D43" s="134">
        <v>41205</v>
      </c>
      <c r="E43" s="134">
        <v>42334</v>
      </c>
      <c r="F43" s="133" t="s">
        <v>685</v>
      </c>
      <c r="G43" s="135" t="s">
        <v>444</v>
      </c>
      <c r="H43" s="133" t="s">
        <v>91</v>
      </c>
      <c r="I43" s="133" t="s">
        <v>4</v>
      </c>
      <c r="J43" s="133" t="s">
        <v>92</v>
      </c>
      <c r="K43" s="27" t="s">
        <v>93</v>
      </c>
      <c r="L43" s="27" t="s">
        <v>93</v>
      </c>
      <c r="M43" s="27">
        <v>365</v>
      </c>
      <c r="N43" s="27">
        <v>0</v>
      </c>
      <c r="O43" s="27" t="s">
        <v>94</v>
      </c>
      <c r="P43" s="27">
        <v>0</v>
      </c>
    </row>
    <row r="44" spans="2:16" ht="36" x14ac:dyDescent="0.3">
      <c r="B44" s="133">
        <v>41</v>
      </c>
      <c r="C44" s="133" t="s">
        <v>686</v>
      </c>
      <c r="D44" s="134">
        <v>41204</v>
      </c>
      <c r="E44" s="134">
        <v>42335</v>
      </c>
      <c r="F44" s="133" t="s">
        <v>687</v>
      </c>
      <c r="G44" s="135" t="s">
        <v>444</v>
      </c>
      <c r="H44" s="133" t="s">
        <v>91</v>
      </c>
      <c r="I44" s="133" t="s">
        <v>4</v>
      </c>
      <c r="J44" s="133" t="s">
        <v>92</v>
      </c>
      <c r="K44" s="27" t="s">
        <v>93</v>
      </c>
      <c r="L44" s="27" t="s">
        <v>93</v>
      </c>
      <c r="M44" s="27">
        <v>365</v>
      </c>
      <c r="N44" s="27">
        <v>0</v>
      </c>
      <c r="O44" s="27" t="s">
        <v>94</v>
      </c>
      <c r="P44" s="27">
        <v>0</v>
      </c>
    </row>
    <row r="45" spans="2:16" ht="36" x14ac:dyDescent="0.3">
      <c r="B45" s="133">
        <v>42</v>
      </c>
      <c r="C45" s="133" t="s">
        <v>688</v>
      </c>
      <c r="D45" s="134">
        <v>41204</v>
      </c>
      <c r="E45" s="134">
        <v>42335</v>
      </c>
      <c r="F45" s="133" t="s">
        <v>689</v>
      </c>
      <c r="G45" s="135" t="s">
        <v>444</v>
      </c>
      <c r="H45" s="133" t="s">
        <v>91</v>
      </c>
      <c r="I45" s="133" t="s">
        <v>4</v>
      </c>
      <c r="J45" s="133" t="s">
        <v>92</v>
      </c>
      <c r="K45" s="27" t="s">
        <v>93</v>
      </c>
      <c r="L45" s="27" t="s">
        <v>93</v>
      </c>
      <c r="M45" s="27">
        <v>365</v>
      </c>
      <c r="N45" s="27">
        <v>0</v>
      </c>
      <c r="O45" s="27" t="s">
        <v>94</v>
      </c>
      <c r="P45" s="27">
        <v>0</v>
      </c>
    </row>
    <row r="46" spans="2:16" ht="36" x14ac:dyDescent="0.3">
      <c r="B46" s="133">
        <v>43</v>
      </c>
      <c r="C46" s="133" t="s">
        <v>690</v>
      </c>
      <c r="D46" s="134">
        <v>41205</v>
      </c>
      <c r="E46" s="134">
        <v>42335</v>
      </c>
      <c r="F46" s="133" t="s">
        <v>691</v>
      </c>
      <c r="G46" s="135" t="s">
        <v>444</v>
      </c>
      <c r="H46" s="133" t="s">
        <v>91</v>
      </c>
      <c r="I46" s="133" t="s">
        <v>4</v>
      </c>
      <c r="J46" s="133" t="s">
        <v>92</v>
      </c>
      <c r="K46" s="27" t="s">
        <v>93</v>
      </c>
      <c r="L46" s="27" t="s">
        <v>93</v>
      </c>
      <c r="M46" s="27">
        <v>365</v>
      </c>
      <c r="N46" s="27">
        <v>0</v>
      </c>
      <c r="O46" s="27" t="s">
        <v>94</v>
      </c>
      <c r="P46" s="27">
        <v>0</v>
      </c>
    </row>
    <row r="47" spans="2:16" ht="36" x14ac:dyDescent="0.3">
      <c r="B47" s="133">
        <v>44</v>
      </c>
      <c r="C47" s="133" t="s">
        <v>692</v>
      </c>
      <c r="D47" s="134">
        <v>41204</v>
      </c>
      <c r="E47" s="134">
        <v>42335</v>
      </c>
      <c r="F47" s="133" t="s">
        <v>693</v>
      </c>
      <c r="G47" s="135" t="s">
        <v>444</v>
      </c>
      <c r="H47" s="133" t="s">
        <v>91</v>
      </c>
      <c r="I47" s="133" t="s">
        <v>4</v>
      </c>
      <c r="J47" s="133" t="s">
        <v>92</v>
      </c>
      <c r="K47" s="27" t="s">
        <v>93</v>
      </c>
      <c r="L47" s="27" t="s">
        <v>93</v>
      </c>
      <c r="M47" s="27">
        <v>365</v>
      </c>
      <c r="N47" s="27">
        <v>0</v>
      </c>
      <c r="O47" s="27" t="s">
        <v>94</v>
      </c>
      <c r="P47" s="27">
        <v>0</v>
      </c>
    </row>
    <row r="48" spans="2:16" ht="36" x14ac:dyDescent="0.3">
      <c r="B48" s="133">
        <v>45</v>
      </c>
      <c r="C48" s="133" t="s">
        <v>694</v>
      </c>
      <c r="D48" s="134">
        <v>41205</v>
      </c>
      <c r="E48" s="134">
        <v>42335</v>
      </c>
      <c r="F48" s="133" t="s">
        <v>695</v>
      </c>
      <c r="G48" s="135" t="s">
        <v>444</v>
      </c>
      <c r="H48" s="133" t="s">
        <v>91</v>
      </c>
      <c r="I48" s="133" t="s">
        <v>4</v>
      </c>
      <c r="J48" s="133" t="s">
        <v>92</v>
      </c>
      <c r="K48" s="27" t="s">
        <v>93</v>
      </c>
      <c r="L48" s="27" t="s">
        <v>93</v>
      </c>
      <c r="M48" s="27">
        <v>365</v>
      </c>
      <c r="N48" s="27">
        <v>0</v>
      </c>
      <c r="O48" s="27" t="s">
        <v>94</v>
      </c>
      <c r="P48" s="27">
        <v>0</v>
      </c>
    </row>
    <row r="49" spans="2:16" ht="36" x14ac:dyDescent="0.3">
      <c r="B49" s="133">
        <v>46</v>
      </c>
      <c r="C49" s="133" t="s">
        <v>696</v>
      </c>
      <c r="D49" s="134">
        <v>41205</v>
      </c>
      <c r="E49" s="134">
        <v>42335</v>
      </c>
      <c r="F49" s="133" t="s">
        <v>697</v>
      </c>
      <c r="G49" s="135" t="s">
        <v>444</v>
      </c>
      <c r="H49" s="133" t="s">
        <v>91</v>
      </c>
      <c r="I49" s="133" t="s">
        <v>4</v>
      </c>
      <c r="J49" s="133" t="s">
        <v>92</v>
      </c>
      <c r="K49" s="27" t="s">
        <v>93</v>
      </c>
      <c r="L49" s="27" t="s">
        <v>93</v>
      </c>
      <c r="M49" s="27">
        <v>365</v>
      </c>
      <c r="N49" s="27">
        <v>0</v>
      </c>
      <c r="O49" s="27" t="s">
        <v>94</v>
      </c>
      <c r="P49" s="27">
        <v>0</v>
      </c>
    </row>
    <row r="50" spans="2:16" ht="36" x14ac:dyDescent="0.3">
      <c r="B50" s="133">
        <v>47</v>
      </c>
      <c r="C50" s="133" t="s">
        <v>698</v>
      </c>
      <c r="D50" s="134">
        <v>41205</v>
      </c>
      <c r="E50" s="134">
        <v>42335</v>
      </c>
      <c r="F50" s="133" t="s">
        <v>699</v>
      </c>
      <c r="G50" s="135" t="s">
        <v>444</v>
      </c>
      <c r="H50" s="133" t="s">
        <v>91</v>
      </c>
      <c r="I50" s="133" t="s">
        <v>4</v>
      </c>
      <c r="J50" s="133" t="s">
        <v>92</v>
      </c>
      <c r="K50" s="27" t="s">
        <v>93</v>
      </c>
      <c r="L50" s="27" t="s">
        <v>93</v>
      </c>
      <c r="M50" s="27">
        <v>365</v>
      </c>
      <c r="N50" s="27">
        <v>0</v>
      </c>
      <c r="O50" s="27" t="s">
        <v>94</v>
      </c>
      <c r="P50" s="27">
        <v>0</v>
      </c>
    </row>
    <row r="51" spans="2:16" ht="36" x14ac:dyDescent="0.3">
      <c r="B51" s="133">
        <v>48</v>
      </c>
      <c r="C51" s="133" t="s">
        <v>700</v>
      </c>
      <c r="D51" s="134">
        <v>41204</v>
      </c>
      <c r="E51" s="134">
        <v>42335</v>
      </c>
      <c r="F51" s="133" t="s">
        <v>701</v>
      </c>
      <c r="G51" s="135" t="s">
        <v>444</v>
      </c>
      <c r="H51" s="133" t="s">
        <v>91</v>
      </c>
      <c r="I51" s="133" t="s">
        <v>4</v>
      </c>
      <c r="J51" s="133" t="s">
        <v>92</v>
      </c>
      <c r="K51" s="27" t="s">
        <v>93</v>
      </c>
      <c r="L51" s="27" t="s">
        <v>93</v>
      </c>
      <c r="M51" s="27">
        <v>365</v>
      </c>
      <c r="N51" s="27">
        <v>0</v>
      </c>
      <c r="O51" s="27" t="s">
        <v>94</v>
      </c>
      <c r="P51" s="27">
        <v>0</v>
      </c>
    </row>
    <row r="52" spans="2:16" ht="36" x14ac:dyDescent="0.3">
      <c r="B52" s="133">
        <v>49</v>
      </c>
      <c r="C52" s="133" t="s">
        <v>702</v>
      </c>
      <c r="D52" s="134">
        <v>41205</v>
      </c>
      <c r="E52" s="134">
        <v>42335</v>
      </c>
      <c r="F52" s="133" t="s">
        <v>703</v>
      </c>
      <c r="G52" s="135" t="s">
        <v>444</v>
      </c>
      <c r="H52" s="133" t="s">
        <v>91</v>
      </c>
      <c r="I52" s="133" t="s">
        <v>4</v>
      </c>
      <c r="J52" s="133" t="s">
        <v>92</v>
      </c>
      <c r="K52" s="27" t="s">
        <v>93</v>
      </c>
      <c r="L52" s="27" t="s">
        <v>93</v>
      </c>
      <c r="M52" s="27">
        <v>365</v>
      </c>
      <c r="N52" s="27">
        <v>0</v>
      </c>
      <c r="O52" s="27" t="s">
        <v>94</v>
      </c>
      <c r="P52" s="27">
        <v>0</v>
      </c>
    </row>
    <row r="53" spans="2:16" ht="36" x14ac:dyDescent="0.3">
      <c r="B53" s="133">
        <v>50</v>
      </c>
      <c r="C53" s="133" t="s">
        <v>704</v>
      </c>
      <c r="D53" s="134">
        <v>41205</v>
      </c>
      <c r="E53" s="134">
        <v>42335</v>
      </c>
      <c r="F53" s="133" t="s">
        <v>705</v>
      </c>
      <c r="G53" s="135" t="s">
        <v>444</v>
      </c>
      <c r="H53" s="133" t="s">
        <v>91</v>
      </c>
      <c r="I53" s="133" t="s">
        <v>4</v>
      </c>
      <c r="J53" s="133" t="s">
        <v>92</v>
      </c>
      <c r="K53" s="27" t="s">
        <v>93</v>
      </c>
      <c r="L53" s="27" t="s">
        <v>93</v>
      </c>
      <c r="M53" s="27">
        <v>365</v>
      </c>
      <c r="N53" s="27">
        <v>0</v>
      </c>
      <c r="O53" s="27" t="s">
        <v>94</v>
      </c>
      <c r="P53" s="27">
        <v>0</v>
      </c>
    </row>
    <row r="54" spans="2:16" ht="36" x14ac:dyDescent="0.3">
      <c r="B54" s="133">
        <v>51</v>
      </c>
      <c r="C54" s="133" t="s">
        <v>706</v>
      </c>
      <c r="D54" s="134">
        <v>41205</v>
      </c>
      <c r="E54" s="134">
        <v>42335</v>
      </c>
      <c r="F54" s="133" t="s">
        <v>707</v>
      </c>
      <c r="G54" s="135" t="s">
        <v>444</v>
      </c>
      <c r="H54" s="133" t="s">
        <v>91</v>
      </c>
      <c r="I54" s="133" t="s">
        <v>4</v>
      </c>
      <c r="J54" s="133" t="s">
        <v>92</v>
      </c>
      <c r="K54" s="27" t="s">
        <v>93</v>
      </c>
      <c r="L54" s="27" t="s">
        <v>93</v>
      </c>
      <c r="M54" s="27">
        <v>365</v>
      </c>
      <c r="N54" s="27">
        <v>0</v>
      </c>
      <c r="O54" s="27" t="s">
        <v>94</v>
      </c>
      <c r="P54" s="27">
        <v>0</v>
      </c>
    </row>
    <row r="55" spans="2:16" ht="36" x14ac:dyDescent="0.3">
      <c r="B55" s="133">
        <v>52</v>
      </c>
      <c r="C55" s="133" t="s">
        <v>708</v>
      </c>
      <c r="D55" s="134">
        <v>41204</v>
      </c>
      <c r="E55" s="134">
        <v>42335</v>
      </c>
      <c r="F55" s="133" t="s">
        <v>709</v>
      </c>
      <c r="G55" s="135" t="s">
        <v>444</v>
      </c>
      <c r="H55" s="133" t="s">
        <v>91</v>
      </c>
      <c r="I55" s="133" t="s">
        <v>4</v>
      </c>
      <c r="J55" s="133" t="s">
        <v>92</v>
      </c>
      <c r="K55" s="27" t="s">
        <v>93</v>
      </c>
      <c r="L55" s="27" t="s">
        <v>93</v>
      </c>
      <c r="M55" s="27">
        <v>365</v>
      </c>
      <c r="N55" s="27">
        <v>0</v>
      </c>
      <c r="O55" s="27" t="s">
        <v>94</v>
      </c>
      <c r="P55" s="27">
        <v>0</v>
      </c>
    </row>
    <row r="56" spans="2:16" ht="36" x14ac:dyDescent="0.3">
      <c r="B56" s="133">
        <v>53</v>
      </c>
      <c r="C56" s="133" t="s">
        <v>710</v>
      </c>
      <c r="D56" s="134">
        <v>41204</v>
      </c>
      <c r="E56" s="134">
        <v>42335</v>
      </c>
      <c r="F56" s="133" t="s">
        <v>711</v>
      </c>
      <c r="G56" s="135" t="s">
        <v>444</v>
      </c>
      <c r="H56" s="133" t="s">
        <v>91</v>
      </c>
      <c r="I56" s="133" t="s">
        <v>4</v>
      </c>
      <c r="J56" s="133" t="s">
        <v>92</v>
      </c>
      <c r="K56" s="27" t="s">
        <v>93</v>
      </c>
      <c r="L56" s="27" t="s">
        <v>93</v>
      </c>
      <c r="M56" s="27">
        <v>365</v>
      </c>
      <c r="N56" s="27">
        <v>0</v>
      </c>
      <c r="O56" s="27" t="s">
        <v>94</v>
      </c>
      <c r="P56" s="27">
        <v>0</v>
      </c>
    </row>
    <row r="57" spans="2:16" ht="36" x14ac:dyDescent="0.3">
      <c r="B57" s="133">
        <v>54</v>
      </c>
      <c r="C57" s="133" t="s">
        <v>712</v>
      </c>
      <c r="D57" s="134">
        <v>41204</v>
      </c>
      <c r="E57" s="134">
        <v>42335</v>
      </c>
      <c r="F57" s="133" t="s">
        <v>713</v>
      </c>
      <c r="G57" s="135" t="s">
        <v>444</v>
      </c>
      <c r="H57" s="133" t="s">
        <v>91</v>
      </c>
      <c r="I57" s="133" t="s">
        <v>4</v>
      </c>
      <c r="J57" s="133" t="s">
        <v>92</v>
      </c>
      <c r="K57" s="27" t="s">
        <v>93</v>
      </c>
      <c r="L57" s="27" t="s">
        <v>93</v>
      </c>
      <c r="M57" s="27">
        <v>365</v>
      </c>
      <c r="N57" s="27">
        <v>0</v>
      </c>
      <c r="O57" s="27" t="s">
        <v>94</v>
      </c>
      <c r="P57" s="27">
        <v>0</v>
      </c>
    </row>
    <row r="58" spans="2:16" ht="36" x14ac:dyDescent="0.3">
      <c r="B58" s="133">
        <v>55</v>
      </c>
      <c r="C58" s="133" t="s">
        <v>714</v>
      </c>
      <c r="D58" s="134">
        <v>41205</v>
      </c>
      <c r="E58" s="134">
        <v>42335</v>
      </c>
      <c r="F58" s="133" t="s">
        <v>715</v>
      </c>
      <c r="G58" s="135" t="s">
        <v>444</v>
      </c>
      <c r="H58" s="133" t="s">
        <v>91</v>
      </c>
      <c r="I58" s="133" t="s">
        <v>4</v>
      </c>
      <c r="J58" s="133" t="s">
        <v>92</v>
      </c>
      <c r="K58" s="27" t="s">
        <v>93</v>
      </c>
      <c r="L58" s="27" t="s">
        <v>93</v>
      </c>
      <c r="M58" s="27">
        <v>365</v>
      </c>
      <c r="N58" s="27">
        <v>0</v>
      </c>
      <c r="O58" s="27" t="s">
        <v>94</v>
      </c>
      <c r="P58" s="27">
        <v>0</v>
      </c>
    </row>
    <row r="59" spans="2:16" ht="36" x14ac:dyDescent="0.3">
      <c r="B59" s="133">
        <v>56</v>
      </c>
      <c r="C59" s="133" t="s">
        <v>716</v>
      </c>
      <c r="D59" s="134">
        <v>41205</v>
      </c>
      <c r="E59" s="134">
        <v>42335</v>
      </c>
      <c r="F59" s="133" t="s">
        <v>717</v>
      </c>
      <c r="G59" s="135" t="s">
        <v>444</v>
      </c>
      <c r="H59" s="133" t="s">
        <v>91</v>
      </c>
      <c r="I59" s="133" t="s">
        <v>4</v>
      </c>
      <c r="J59" s="133" t="s">
        <v>92</v>
      </c>
      <c r="K59" s="27" t="s">
        <v>93</v>
      </c>
      <c r="L59" s="27" t="s">
        <v>93</v>
      </c>
      <c r="M59" s="27">
        <v>365</v>
      </c>
      <c r="N59" s="27">
        <v>0</v>
      </c>
      <c r="O59" s="27" t="s">
        <v>94</v>
      </c>
      <c r="P59" s="27">
        <v>0</v>
      </c>
    </row>
    <row r="60" spans="2:16" ht="36" x14ac:dyDescent="0.3">
      <c r="B60" s="133">
        <v>57</v>
      </c>
      <c r="C60" s="133" t="s">
        <v>718</v>
      </c>
      <c r="D60" s="134">
        <v>41205</v>
      </c>
      <c r="E60" s="134">
        <v>42335</v>
      </c>
      <c r="F60" s="133" t="s">
        <v>719</v>
      </c>
      <c r="G60" s="135" t="s">
        <v>444</v>
      </c>
      <c r="H60" s="133" t="s">
        <v>91</v>
      </c>
      <c r="I60" s="133" t="s">
        <v>4</v>
      </c>
      <c r="J60" s="133" t="s">
        <v>92</v>
      </c>
      <c r="K60" s="27" t="s">
        <v>93</v>
      </c>
      <c r="L60" s="27" t="s">
        <v>93</v>
      </c>
      <c r="M60" s="27">
        <v>365</v>
      </c>
      <c r="N60" s="27">
        <v>0</v>
      </c>
      <c r="O60" s="27" t="s">
        <v>94</v>
      </c>
      <c r="P60" s="27">
        <v>0</v>
      </c>
    </row>
    <row r="61" spans="2:16" ht="36" x14ac:dyDescent="0.3">
      <c r="B61" s="133">
        <v>58</v>
      </c>
      <c r="C61" s="133" t="s">
        <v>720</v>
      </c>
      <c r="D61" s="134">
        <v>41204</v>
      </c>
      <c r="E61" s="134">
        <v>42335</v>
      </c>
      <c r="F61" s="133" t="s">
        <v>721</v>
      </c>
      <c r="G61" s="135" t="s">
        <v>444</v>
      </c>
      <c r="H61" s="133" t="s">
        <v>91</v>
      </c>
      <c r="I61" s="133" t="s">
        <v>4</v>
      </c>
      <c r="J61" s="133" t="s">
        <v>92</v>
      </c>
      <c r="K61" s="27" t="s">
        <v>93</v>
      </c>
      <c r="L61" s="27" t="s">
        <v>93</v>
      </c>
      <c r="M61" s="27">
        <v>365</v>
      </c>
      <c r="N61" s="27">
        <v>0</v>
      </c>
      <c r="O61" s="27" t="s">
        <v>94</v>
      </c>
      <c r="P61" s="27">
        <v>0</v>
      </c>
    </row>
    <row r="62" spans="2:16" ht="36" x14ac:dyDescent="0.3">
      <c r="B62" s="133">
        <v>59</v>
      </c>
      <c r="C62" s="133" t="s">
        <v>722</v>
      </c>
      <c r="D62" s="134">
        <v>41204</v>
      </c>
      <c r="E62" s="134">
        <v>42335</v>
      </c>
      <c r="F62" s="133" t="s">
        <v>723</v>
      </c>
      <c r="G62" s="135" t="s">
        <v>444</v>
      </c>
      <c r="H62" s="133" t="s">
        <v>91</v>
      </c>
      <c r="I62" s="133" t="s">
        <v>4</v>
      </c>
      <c r="J62" s="133" t="s">
        <v>92</v>
      </c>
      <c r="K62" s="27" t="s">
        <v>93</v>
      </c>
      <c r="L62" s="27" t="s">
        <v>93</v>
      </c>
      <c r="M62" s="27">
        <v>365</v>
      </c>
      <c r="N62" s="27">
        <v>0</v>
      </c>
      <c r="O62" s="27" t="s">
        <v>94</v>
      </c>
      <c r="P62" s="27">
        <v>0</v>
      </c>
    </row>
    <row r="63" spans="2:16" ht="36" x14ac:dyDescent="0.3">
      <c r="B63" s="133">
        <v>60</v>
      </c>
      <c r="C63" s="133" t="s">
        <v>724</v>
      </c>
      <c r="D63" s="134">
        <v>41205</v>
      </c>
      <c r="E63" s="134">
        <v>42335</v>
      </c>
      <c r="F63" s="133" t="s">
        <v>725</v>
      </c>
      <c r="G63" s="135" t="s">
        <v>444</v>
      </c>
      <c r="H63" s="133" t="s">
        <v>91</v>
      </c>
      <c r="I63" s="133" t="s">
        <v>4</v>
      </c>
      <c r="J63" s="133" t="s">
        <v>92</v>
      </c>
      <c r="K63" s="27" t="s">
        <v>94</v>
      </c>
      <c r="L63" s="27" t="s">
        <v>94</v>
      </c>
      <c r="M63" s="27">
        <v>0</v>
      </c>
      <c r="N63" s="27" t="s">
        <v>281</v>
      </c>
      <c r="O63" s="27" t="s">
        <v>94</v>
      </c>
      <c r="P63" s="27" t="s">
        <v>281</v>
      </c>
    </row>
    <row r="64" spans="2:16" ht="36" x14ac:dyDescent="0.3">
      <c r="B64" s="133">
        <v>61</v>
      </c>
      <c r="C64" s="133" t="s">
        <v>726</v>
      </c>
      <c r="D64" s="134">
        <v>41204</v>
      </c>
      <c r="E64" s="134">
        <v>42335</v>
      </c>
      <c r="F64" s="133" t="s">
        <v>727</v>
      </c>
      <c r="G64" s="135" t="s">
        <v>444</v>
      </c>
      <c r="H64" s="133" t="s">
        <v>91</v>
      </c>
      <c r="I64" s="133" t="s">
        <v>4</v>
      </c>
      <c r="J64" s="133" t="s">
        <v>92</v>
      </c>
      <c r="K64" s="27" t="s">
        <v>93</v>
      </c>
      <c r="L64" s="27" t="s">
        <v>93</v>
      </c>
      <c r="M64" s="27">
        <v>365</v>
      </c>
      <c r="N64" s="27">
        <v>0</v>
      </c>
      <c r="O64" s="27" t="s">
        <v>94</v>
      </c>
      <c r="P64" s="27">
        <v>0</v>
      </c>
    </row>
    <row r="65" spans="2:16" ht="36" x14ac:dyDescent="0.3">
      <c r="B65" s="133">
        <v>62</v>
      </c>
      <c r="C65" s="133" t="s">
        <v>728</v>
      </c>
      <c r="D65" s="134">
        <v>41204</v>
      </c>
      <c r="E65" s="134">
        <v>42335</v>
      </c>
      <c r="F65" s="133" t="s">
        <v>729</v>
      </c>
      <c r="G65" s="135" t="s">
        <v>444</v>
      </c>
      <c r="H65" s="133" t="s">
        <v>91</v>
      </c>
      <c r="I65" s="133" t="s">
        <v>4</v>
      </c>
      <c r="J65" s="133" t="s">
        <v>92</v>
      </c>
      <c r="K65" s="27" t="s">
        <v>93</v>
      </c>
      <c r="L65" s="27" t="s">
        <v>93</v>
      </c>
      <c r="M65" s="27">
        <v>365</v>
      </c>
      <c r="N65" s="27">
        <v>0</v>
      </c>
      <c r="O65" s="27" t="s">
        <v>94</v>
      </c>
      <c r="P65" s="27">
        <v>0</v>
      </c>
    </row>
    <row r="66" spans="2:16" ht="36" x14ac:dyDescent="0.3">
      <c r="B66" s="133">
        <v>63</v>
      </c>
      <c r="C66" s="133" t="s">
        <v>730</v>
      </c>
      <c r="D66" s="134">
        <v>41204</v>
      </c>
      <c r="E66" s="134">
        <v>42335</v>
      </c>
      <c r="F66" s="133" t="s">
        <v>731</v>
      </c>
      <c r="G66" s="135" t="s">
        <v>444</v>
      </c>
      <c r="H66" s="133" t="s">
        <v>91</v>
      </c>
      <c r="I66" s="133" t="s">
        <v>4</v>
      </c>
      <c r="J66" s="133" t="s">
        <v>92</v>
      </c>
      <c r="K66" s="27" t="s">
        <v>93</v>
      </c>
      <c r="L66" s="27" t="s">
        <v>93</v>
      </c>
      <c r="M66" s="27">
        <v>365</v>
      </c>
      <c r="N66" s="27">
        <v>0</v>
      </c>
      <c r="O66" s="27" t="s">
        <v>94</v>
      </c>
      <c r="P66" s="27">
        <v>0</v>
      </c>
    </row>
    <row r="67" spans="2:16" ht="36" x14ac:dyDescent="0.3">
      <c r="B67" s="133">
        <v>64</v>
      </c>
      <c r="C67" s="133" t="s">
        <v>732</v>
      </c>
      <c r="D67" s="134">
        <v>41205</v>
      </c>
      <c r="E67" s="134">
        <v>42335</v>
      </c>
      <c r="F67" s="133" t="s">
        <v>733</v>
      </c>
      <c r="G67" s="135" t="s">
        <v>444</v>
      </c>
      <c r="H67" s="133" t="s">
        <v>91</v>
      </c>
      <c r="I67" s="133" t="s">
        <v>4</v>
      </c>
      <c r="J67" s="133" t="s">
        <v>92</v>
      </c>
      <c r="K67" s="27" t="s">
        <v>93</v>
      </c>
      <c r="L67" s="27" t="s">
        <v>93</v>
      </c>
      <c r="M67" s="27">
        <v>365</v>
      </c>
      <c r="N67" s="27">
        <v>0</v>
      </c>
      <c r="O67" s="27" t="s">
        <v>94</v>
      </c>
      <c r="P67" s="27">
        <v>0</v>
      </c>
    </row>
    <row r="68" spans="2:16" ht="36" x14ac:dyDescent="0.3">
      <c r="B68" s="133">
        <v>65</v>
      </c>
      <c r="C68" s="133" t="s">
        <v>734</v>
      </c>
      <c r="D68" s="134">
        <v>41205</v>
      </c>
      <c r="E68" s="134">
        <v>42335</v>
      </c>
      <c r="F68" s="133" t="s">
        <v>735</v>
      </c>
      <c r="G68" s="135" t="s">
        <v>444</v>
      </c>
      <c r="H68" s="133" t="s">
        <v>91</v>
      </c>
      <c r="I68" s="133" t="s">
        <v>4</v>
      </c>
      <c r="J68" s="133" t="s">
        <v>92</v>
      </c>
      <c r="K68" s="27" t="s">
        <v>93</v>
      </c>
      <c r="L68" s="27" t="s">
        <v>93</v>
      </c>
      <c r="M68" s="27">
        <v>365</v>
      </c>
      <c r="N68" s="27">
        <v>0</v>
      </c>
      <c r="O68" s="27" t="s">
        <v>94</v>
      </c>
      <c r="P68" s="27">
        <v>0</v>
      </c>
    </row>
    <row r="69" spans="2:16" ht="36" x14ac:dyDescent="0.3">
      <c r="B69" s="133">
        <v>66</v>
      </c>
      <c r="C69" s="133" t="s">
        <v>736</v>
      </c>
      <c r="D69" s="134">
        <v>41204</v>
      </c>
      <c r="E69" s="134">
        <v>42335</v>
      </c>
      <c r="F69" s="133" t="s">
        <v>737</v>
      </c>
      <c r="G69" s="135" t="s">
        <v>444</v>
      </c>
      <c r="H69" s="133" t="s">
        <v>91</v>
      </c>
      <c r="I69" s="133" t="s">
        <v>4</v>
      </c>
      <c r="J69" s="133" t="s">
        <v>92</v>
      </c>
      <c r="K69" s="27" t="s">
        <v>93</v>
      </c>
      <c r="L69" s="27" t="s">
        <v>93</v>
      </c>
      <c r="M69" s="27">
        <v>365</v>
      </c>
      <c r="N69" s="27">
        <v>0</v>
      </c>
      <c r="O69" s="27" t="s">
        <v>94</v>
      </c>
      <c r="P69" s="27">
        <v>0</v>
      </c>
    </row>
    <row r="70" spans="2:16" ht="36" x14ac:dyDescent="0.3">
      <c r="B70" s="133">
        <v>67</v>
      </c>
      <c r="C70" s="133" t="s">
        <v>738</v>
      </c>
      <c r="D70" s="134">
        <v>41205</v>
      </c>
      <c r="E70" s="134">
        <v>42335</v>
      </c>
      <c r="F70" s="133" t="s">
        <v>739</v>
      </c>
      <c r="G70" s="135" t="s">
        <v>444</v>
      </c>
      <c r="H70" s="133" t="s">
        <v>91</v>
      </c>
      <c r="I70" s="133" t="s">
        <v>4</v>
      </c>
      <c r="J70" s="133" t="s">
        <v>92</v>
      </c>
      <c r="K70" s="27" t="s">
        <v>93</v>
      </c>
      <c r="L70" s="27" t="s">
        <v>93</v>
      </c>
      <c r="M70" s="27">
        <v>365</v>
      </c>
      <c r="N70" s="27">
        <v>0</v>
      </c>
      <c r="O70" s="27" t="s">
        <v>94</v>
      </c>
      <c r="P70" s="27">
        <v>0</v>
      </c>
    </row>
    <row r="71" spans="2:16" ht="36" x14ac:dyDescent="0.3">
      <c r="B71" s="133">
        <v>68</v>
      </c>
      <c r="C71" s="133" t="s">
        <v>740</v>
      </c>
      <c r="D71" s="134">
        <v>41205</v>
      </c>
      <c r="E71" s="134">
        <v>42335</v>
      </c>
      <c r="F71" s="133" t="s">
        <v>741</v>
      </c>
      <c r="G71" s="135" t="s">
        <v>444</v>
      </c>
      <c r="H71" s="133" t="s">
        <v>91</v>
      </c>
      <c r="I71" s="133" t="s">
        <v>4</v>
      </c>
      <c r="J71" s="133" t="s">
        <v>92</v>
      </c>
      <c r="K71" s="27" t="s">
        <v>93</v>
      </c>
      <c r="L71" s="27" t="s">
        <v>93</v>
      </c>
      <c r="M71" s="27">
        <v>365</v>
      </c>
      <c r="N71" s="27">
        <v>0</v>
      </c>
      <c r="O71" s="27" t="s">
        <v>94</v>
      </c>
      <c r="P71" s="27">
        <v>0</v>
      </c>
    </row>
    <row r="72" spans="2:16" ht="36" x14ac:dyDescent="0.3">
      <c r="B72" s="133">
        <v>69</v>
      </c>
      <c r="C72" s="133" t="s">
        <v>742</v>
      </c>
      <c r="D72" s="134">
        <v>41204</v>
      </c>
      <c r="E72" s="134">
        <v>42335</v>
      </c>
      <c r="F72" s="133" t="s">
        <v>743</v>
      </c>
      <c r="G72" s="135" t="s">
        <v>444</v>
      </c>
      <c r="H72" s="133" t="s">
        <v>91</v>
      </c>
      <c r="I72" s="133" t="s">
        <v>4</v>
      </c>
      <c r="J72" s="133" t="s">
        <v>92</v>
      </c>
      <c r="K72" s="27" t="s">
        <v>93</v>
      </c>
      <c r="L72" s="27" t="s">
        <v>93</v>
      </c>
      <c r="M72" s="27">
        <v>365</v>
      </c>
      <c r="N72" s="27">
        <v>0</v>
      </c>
      <c r="O72" s="27" t="s">
        <v>94</v>
      </c>
      <c r="P72" s="27">
        <v>0</v>
      </c>
    </row>
    <row r="73" spans="2:16" ht="36" x14ac:dyDescent="0.3">
      <c r="B73" s="133">
        <v>70</v>
      </c>
      <c r="C73" s="133" t="s">
        <v>744</v>
      </c>
      <c r="D73" s="134">
        <v>41204</v>
      </c>
      <c r="E73" s="134">
        <v>42335</v>
      </c>
      <c r="F73" s="133" t="s">
        <v>745</v>
      </c>
      <c r="G73" s="135" t="s">
        <v>444</v>
      </c>
      <c r="H73" s="133" t="s">
        <v>91</v>
      </c>
      <c r="I73" s="133" t="s">
        <v>4</v>
      </c>
      <c r="J73" s="133" t="s">
        <v>92</v>
      </c>
      <c r="K73" s="27" t="s">
        <v>93</v>
      </c>
      <c r="L73" s="27" t="s">
        <v>93</v>
      </c>
      <c r="M73" s="27">
        <v>365</v>
      </c>
      <c r="N73" s="27">
        <v>0</v>
      </c>
      <c r="O73" s="27" t="s">
        <v>94</v>
      </c>
      <c r="P73" s="27">
        <v>0</v>
      </c>
    </row>
    <row r="74" spans="2:16" ht="36" x14ac:dyDescent="0.3">
      <c r="B74" s="133">
        <v>71</v>
      </c>
      <c r="C74" s="133" t="s">
        <v>746</v>
      </c>
      <c r="D74" s="134">
        <v>41205</v>
      </c>
      <c r="E74" s="134">
        <v>42335</v>
      </c>
      <c r="F74" s="133" t="s">
        <v>747</v>
      </c>
      <c r="G74" s="135" t="s">
        <v>444</v>
      </c>
      <c r="H74" s="133" t="s">
        <v>91</v>
      </c>
      <c r="I74" s="133" t="s">
        <v>4</v>
      </c>
      <c r="J74" s="133" t="s">
        <v>92</v>
      </c>
      <c r="K74" s="27" t="s">
        <v>93</v>
      </c>
      <c r="L74" s="27" t="s">
        <v>93</v>
      </c>
      <c r="M74" s="27">
        <v>365</v>
      </c>
      <c r="N74" s="27">
        <v>0</v>
      </c>
      <c r="O74" s="27" t="s">
        <v>94</v>
      </c>
      <c r="P74" s="27">
        <v>0</v>
      </c>
    </row>
    <row r="75" spans="2:16" ht="36" x14ac:dyDescent="0.3">
      <c r="B75" s="133">
        <v>72</v>
      </c>
      <c r="C75" s="133" t="s">
        <v>748</v>
      </c>
      <c r="D75" s="134">
        <v>41205</v>
      </c>
      <c r="E75" s="134">
        <v>42335</v>
      </c>
      <c r="F75" s="133" t="s">
        <v>749</v>
      </c>
      <c r="G75" s="135" t="s">
        <v>444</v>
      </c>
      <c r="H75" s="133" t="s">
        <v>91</v>
      </c>
      <c r="I75" s="133" t="s">
        <v>4</v>
      </c>
      <c r="J75" s="133" t="s">
        <v>92</v>
      </c>
      <c r="K75" s="27" t="s">
        <v>93</v>
      </c>
      <c r="L75" s="27" t="s">
        <v>93</v>
      </c>
      <c r="M75" s="27">
        <v>365</v>
      </c>
      <c r="N75" s="27">
        <v>0</v>
      </c>
      <c r="O75" s="27" t="s">
        <v>94</v>
      </c>
      <c r="P75" s="27">
        <v>0</v>
      </c>
    </row>
    <row r="76" spans="2:16" ht="36" x14ac:dyDescent="0.3">
      <c r="B76" s="133">
        <v>73</v>
      </c>
      <c r="C76" s="133" t="s">
        <v>750</v>
      </c>
      <c r="D76" s="134">
        <v>41205</v>
      </c>
      <c r="E76" s="134">
        <v>42335</v>
      </c>
      <c r="F76" s="133" t="s">
        <v>751</v>
      </c>
      <c r="G76" s="135" t="s">
        <v>444</v>
      </c>
      <c r="H76" s="133" t="s">
        <v>91</v>
      </c>
      <c r="I76" s="133" t="s">
        <v>4</v>
      </c>
      <c r="J76" s="133" t="s">
        <v>92</v>
      </c>
      <c r="K76" s="27" t="s">
        <v>93</v>
      </c>
      <c r="L76" s="27" t="s">
        <v>93</v>
      </c>
      <c r="M76" s="27">
        <v>365</v>
      </c>
      <c r="N76" s="27">
        <v>0</v>
      </c>
      <c r="O76" s="27" t="s">
        <v>94</v>
      </c>
      <c r="P76" s="27">
        <v>0</v>
      </c>
    </row>
    <row r="77" spans="2:16" ht="36" x14ac:dyDescent="0.3">
      <c r="B77" s="133">
        <v>74</v>
      </c>
      <c r="C77" s="133" t="s">
        <v>752</v>
      </c>
      <c r="D77" s="134">
        <v>41205</v>
      </c>
      <c r="E77" s="134">
        <v>42335</v>
      </c>
      <c r="F77" s="133" t="s">
        <v>753</v>
      </c>
      <c r="G77" s="135" t="s">
        <v>444</v>
      </c>
      <c r="H77" s="133" t="s">
        <v>91</v>
      </c>
      <c r="I77" s="133" t="s">
        <v>4</v>
      </c>
      <c r="J77" s="133" t="s">
        <v>92</v>
      </c>
      <c r="K77" s="27" t="s">
        <v>93</v>
      </c>
      <c r="L77" s="27" t="s">
        <v>93</v>
      </c>
      <c r="M77" s="27">
        <v>365</v>
      </c>
      <c r="N77" s="27">
        <v>0</v>
      </c>
      <c r="O77" s="27" t="s">
        <v>94</v>
      </c>
      <c r="P77" s="27">
        <v>0</v>
      </c>
    </row>
    <row r="78" spans="2:16" ht="36" x14ac:dyDescent="0.3">
      <c r="B78" s="133">
        <v>75</v>
      </c>
      <c r="C78" s="133" t="s">
        <v>754</v>
      </c>
      <c r="D78" s="134">
        <v>41204</v>
      </c>
      <c r="E78" s="134">
        <v>42335</v>
      </c>
      <c r="F78" s="133" t="s">
        <v>755</v>
      </c>
      <c r="G78" s="135" t="s">
        <v>444</v>
      </c>
      <c r="H78" s="133" t="s">
        <v>91</v>
      </c>
      <c r="I78" s="133" t="s">
        <v>4</v>
      </c>
      <c r="J78" s="133" t="s">
        <v>92</v>
      </c>
      <c r="K78" s="27" t="s">
        <v>93</v>
      </c>
      <c r="L78" s="27" t="s">
        <v>93</v>
      </c>
      <c r="M78" s="27">
        <v>365</v>
      </c>
      <c r="N78" s="27">
        <v>0</v>
      </c>
      <c r="O78" s="27" t="s">
        <v>94</v>
      </c>
      <c r="P78" s="27">
        <v>0</v>
      </c>
    </row>
    <row r="79" spans="2:16" ht="36" x14ac:dyDescent="0.3">
      <c r="B79" s="133">
        <v>76</v>
      </c>
      <c r="C79" s="133" t="s">
        <v>756</v>
      </c>
      <c r="D79" s="134">
        <v>41205</v>
      </c>
      <c r="E79" s="134">
        <v>42335</v>
      </c>
      <c r="F79" s="133" t="s">
        <v>757</v>
      </c>
      <c r="G79" s="135" t="s">
        <v>444</v>
      </c>
      <c r="H79" s="133" t="s">
        <v>91</v>
      </c>
      <c r="I79" s="133" t="s">
        <v>4</v>
      </c>
      <c r="J79" s="133" t="s">
        <v>92</v>
      </c>
      <c r="K79" s="27" t="s">
        <v>93</v>
      </c>
      <c r="L79" s="27" t="s">
        <v>93</v>
      </c>
      <c r="M79" s="27">
        <v>365</v>
      </c>
      <c r="N79" s="27">
        <v>0</v>
      </c>
      <c r="O79" s="27" t="s">
        <v>94</v>
      </c>
      <c r="P79" s="27">
        <v>0</v>
      </c>
    </row>
    <row r="80" spans="2:16" ht="36" x14ac:dyDescent="0.3">
      <c r="B80" s="133">
        <v>77</v>
      </c>
      <c r="C80" s="133" t="s">
        <v>758</v>
      </c>
      <c r="D80" s="134">
        <v>41205</v>
      </c>
      <c r="E80" s="134">
        <v>42335</v>
      </c>
      <c r="F80" s="133" t="s">
        <v>759</v>
      </c>
      <c r="G80" s="135" t="s">
        <v>444</v>
      </c>
      <c r="H80" s="133" t="s">
        <v>91</v>
      </c>
      <c r="I80" s="133" t="s">
        <v>4</v>
      </c>
      <c r="J80" s="133" t="s">
        <v>92</v>
      </c>
      <c r="K80" s="27" t="s">
        <v>93</v>
      </c>
      <c r="L80" s="27" t="s">
        <v>93</v>
      </c>
      <c r="M80" s="27">
        <v>365</v>
      </c>
      <c r="N80" s="27">
        <v>0</v>
      </c>
      <c r="O80" s="27" t="s">
        <v>94</v>
      </c>
      <c r="P80" s="27">
        <v>0</v>
      </c>
    </row>
    <row r="81" spans="2:16" ht="36" x14ac:dyDescent="0.3">
      <c r="B81" s="133">
        <v>78</v>
      </c>
      <c r="C81" s="133" t="s">
        <v>760</v>
      </c>
      <c r="D81" s="134">
        <v>41205</v>
      </c>
      <c r="E81" s="134">
        <v>42335</v>
      </c>
      <c r="F81" s="133" t="s">
        <v>761</v>
      </c>
      <c r="G81" s="135" t="s">
        <v>444</v>
      </c>
      <c r="H81" s="133" t="s">
        <v>91</v>
      </c>
      <c r="I81" s="133" t="s">
        <v>4</v>
      </c>
      <c r="J81" s="133" t="s">
        <v>92</v>
      </c>
      <c r="K81" s="27" t="s">
        <v>93</v>
      </c>
      <c r="L81" s="27" t="s">
        <v>93</v>
      </c>
      <c r="M81" s="27">
        <v>365</v>
      </c>
      <c r="N81" s="27">
        <v>0</v>
      </c>
      <c r="O81" s="27" t="s">
        <v>94</v>
      </c>
      <c r="P81" s="27">
        <v>0</v>
      </c>
    </row>
    <row r="82" spans="2:16" ht="36" x14ac:dyDescent="0.3">
      <c r="B82" s="133">
        <v>79</v>
      </c>
      <c r="C82" s="133" t="s">
        <v>762</v>
      </c>
      <c r="D82" s="134">
        <v>41204</v>
      </c>
      <c r="E82" s="134">
        <v>42335</v>
      </c>
      <c r="F82" s="133" t="s">
        <v>763</v>
      </c>
      <c r="G82" s="135" t="s">
        <v>444</v>
      </c>
      <c r="H82" s="133" t="s">
        <v>91</v>
      </c>
      <c r="I82" s="133" t="s">
        <v>4</v>
      </c>
      <c r="J82" s="133" t="s">
        <v>92</v>
      </c>
      <c r="K82" s="27" t="s">
        <v>93</v>
      </c>
      <c r="L82" s="27" t="s">
        <v>93</v>
      </c>
      <c r="M82" s="27">
        <v>365</v>
      </c>
      <c r="N82" s="27">
        <v>0</v>
      </c>
      <c r="O82" s="27" t="s">
        <v>94</v>
      </c>
      <c r="P82" s="27">
        <v>0</v>
      </c>
    </row>
    <row r="83" spans="2:16" ht="36" x14ac:dyDescent="0.3">
      <c r="B83" s="133">
        <v>80</v>
      </c>
      <c r="C83" s="133" t="s">
        <v>764</v>
      </c>
      <c r="D83" s="134">
        <v>41205</v>
      </c>
      <c r="E83" s="134">
        <v>42335</v>
      </c>
      <c r="F83" s="133" t="s">
        <v>765</v>
      </c>
      <c r="G83" s="135" t="s">
        <v>444</v>
      </c>
      <c r="H83" s="133" t="s">
        <v>91</v>
      </c>
      <c r="I83" s="133" t="s">
        <v>4</v>
      </c>
      <c r="J83" s="133" t="s">
        <v>92</v>
      </c>
      <c r="K83" s="27" t="s">
        <v>93</v>
      </c>
      <c r="L83" s="27" t="s">
        <v>93</v>
      </c>
      <c r="M83" s="27">
        <v>365</v>
      </c>
      <c r="N83" s="27">
        <v>0</v>
      </c>
      <c r="O83" s="27" t="s">
        <v>94</v>
      </c>
      <c r="P83" s="27">
        <v>0</v>
      </c>
    </row>
    <row r="84" spans="2:16" ht="36" x14ac:dyDescent="0.3">
      <c r="B84" s="133">
        <v>81</v>
      </c>
      <c r="C84" s="133" t="s">
        <v>1406</v>
      </c>
      <c r="D84" s="136">
        <v>41227</v>
      </c>
      <c r="E84" s="138">
        <v>42331</v>
      </c>
      <c r="F84" s="133" t="s">
        <v>1407</v>
      </c>
      <c r="G84" s="135" t="s">
        <v>445</v>
      </c>
      <c r="H84" s="133" t="s">
        <v>91</v>
      </c>
      <c r="I84" s="133" t="s">
        <v>4</v>
      </c>
      <c r="J84" s="133" t="s">
        <v>92</v>
      </c>
      <c r="K84" s="27" t="s">
        <v>93</v>
      </c>
      <c r="L84" s="27" t="s">
        <v>93</v>
      </c>
      <c r="M84" s="27">
        <v>365</v>
      </c>
      <c r="N84" s="27">
        <v>0</v>
      </c>
      <c r="O84" s="27" t="s">
        <v>94</v>
      </c>
      <c r="P84" s="27">
        <v>0</v>
      </c>
    </row>
    <row r="85" spans="2:16" ht="36" x14ac:dyDescent="0.3">
      <c r="B85" s="133">
        <v>82</v>
      </c>
      <c r="C85" s="133" t="s">
        <v>1408</v>
      </c>
      <c r="D85" s="136">
        <v>41227</v>
      </c>
      <c r="E85" s="138">
        <v>42331</v>
      </c>
      <c r="F85" s="133" t="s">
        <v>1409</v>
      </c>
      <c r="G85" s="135" t="s">
        <v>445</v>
      </c>
      <c r="H85" s="133" t="s">
        <v>91</v>
      </c>
      <c r="I85" s="133" t="s">
        <v>4</v>
      </c>
      <c r="J85" s="133" t="s">
        <v>92</v>
      </c>
      <c r="K85" s="27" t="s">
        <v>94</v>
      </c>
      <c r="L85" s="27" t="s">
        <v>94</v>
      </c>
      <c r="M85" s="27">
        <v>0</v>
      </c>
      <c r="N85" s="27" t="s">
        <v>281</v>
      </c>
      <c r="O85" s="27" t="s">
        <v>94</v>
      </c>
      <c r="P85" s="27" t="s">
        <v>281</v>
      </c>
    </row>
    <row r="86" spans="2:16" ht="36" x14ac:dyDescent="0.3">
      <c r="B86" s="133">
        <v>83</v>
      </c>
      <c r="C86" s="133" t="s">
        <v>1410</v>
      </c>
      <c r="D86" s="136">
        <v>41227</v>
      </c>
      <c r="E86" s="138">
        <v>42331</v>
      </c>
      <c r="F86" s="133" t="s">
        <v>1411</v>
      </c>
      <c r="G86" s="135" t="s">
        <v>445</v>
      </c>
      <c r="H86" s="133" t="s">
        <v>91</v>
      </c>
      <c r="I86" s="133" t="s">
        <v>4</v>
      </c>
      <c r="J86" s="133" t="s">
        <v>92</v>
      </c>
      <c r="K86" s="27" t="s">
        <v>93</v>
      </c>
      <c r="L86" s="27" t="s">
        <v>93</v>
      </c>
      <c r="M86" s="27">
        <v>365</v>
      </c>
      <c r="N86" s="27">
        <v>0</v>
      </c>
      <c r="O86" s="27" t="s">
        <v>94</v>
      </c>
      <c r="P86" s="27">
        <v>0</v>
      </c>
    </row>
    <row r="87" spans="2:16" ht="36" x14ac:dyDescent="0.3">
      <c r="B87" s="133">
        <v>84</v>
      </c>
      <c r="C87" s="133" t="s">
        <v>1412</v>
      </c>
      <c r="D87" s="136">
        <v>41227</v>
      </c>
      <c r="E87" s="138">
        <v>42331</v>
      </c>
      <c r="F87" s="133" t="s">
        <v>1413</v>
      </c>
      <c r="G87" s="135" t="s">
        <v>445</v>
      </c>
      <c r="H87" s="133" t="s">
        <v>91</v>
      </c>
      <c r="I87" s="133" t="s">
        <v>4</v>
      </c>
      <c r="J87" s="133" t="s">
        <v>92</v>
      </c>
      <c r="K87" s="27" t="s">
        <v>93</v>
      </c>
      <c r="L87" s="27" t="s">
        <v>93</v>
      </c>
      <c r="M87" s="27">
        <v>365</v>
      </c>
      <c r="N87" s="27">
        <v>0</v>
      </c>
      <c r="O87" s="27" t="s">
        <v>94</v>
      </c>
      <c r="P87" s="27">
        <v>0</v>
      </c>
    </row>
    <row r="88" spans="2:16" ht="36" x14ac:dyDescent="0.3">
      <c r="B88" s="133">
        <v>85</v>
      </c>
      <c r="C88" s="133" t="s">
        <v>1414</v>
      </c>
      <c r="D88" s="136">
        <v>41227</v>
      </c>
      <c r="E88" s="138">
        <v>42331</v>
      </c>
      <c r="F88" s="133" t="s">
        <v>1415</v>
      </c>
      <c r="G88" s="135" t="s">
        <v>445</v>
      </c>
      <c r="H88" s="133" t="s">
        <v>91</v>
      </c>
      <c r="I88" s="133" t="s">
        <v>4</v>
      </c>
      <c r="J88" s="133" t="s">
        <v>92</v>
      </c>
      <c r="K88" s="27" t="s">
        <v>94</v>
      </c>
      <c r="L88" s="27" t="s">
        <v>94</v>
      </c>
      <c r="M88" s="27">
        <v>0</v>
      </c>
      <c r="N88" s="27" t="s">
        <v>281</v>
      </c>
      <c r="O88" s="27" t="s">
        <v>94</v>
      </c>
      <c r="P88" s="27" t="s">
        <v>281</v>
      </c>
    </row>
    <row r="89" spans="2:16" ht="36" x14ac:dyDescent="0.3">
      <c r="B89" s="133">
        <v>86</v>
      </c>
      <c r="C89" s="133" t="s">
        <v>1416</v>
      </c>
      <c r="D89" s="136">
        <v>41227</v>
      </c>
      <c r="E89" s="138">
        <v>42331</v>
      </c>
      <c r="F89" s="133" t="s">
        <v>1417</v>
      </c>
      <c r="G89" s="135" t="s">
        <v>445</v>
      </c>
      <c r="H89" s="133" t="s">
        <v>91</v>
      </c>
      <c r="I89" s="133" t="s">
        <v>4</v>
      </c>
      <c r="J89" s="133" t="s">
        <v>92</v>
      </c>
      <c r="K89" s="27" t="s">
        <v>93</v>
      </c>
      <c r="L89" s="27" t="s">
        <v>93</v>
      </c>
      <c r="M89" s="27">
        <v>365</v>
      </c>
      <c r="N89" s="27">
        <v>0</v>
      </c>
      <c r="O89" s="27" t="s">
        <v>94</v>
      </c>
      <c r="P89" s="27">
        <v>0</v>
      </c>
    </row>
    <row r="90" spans="2:16" ht="36" x14ac:dyDescent="0.3">
      <c r="B90" s="133">
        <v>87</v>
      </c>
      <c r="C90" s="133" t="s">
        <v>1418</v>
      </c>
      <c r="D90" s="136">
        <v>41227</v>
      </c>
      <c r="E90" s="138">
        <v>42331</v>
      </c>
      <c r="F90" s="133" t="s">
        <v>1419</v>
      </c>
      <c r="G90" s="135" t="s">
        <v>445</v>
      </c>
      <c r="H90" s="133" t="s">
        <v>91</v>
      </c>
      <c r="I90" s="133" t="s">
        <v>4</v>
      </c>
      <c r="J90" s="133" t="s">
        <v>92</v>
      </c>
      <c r="K90" s="27" t="s">
        <v>93</v>
      </c>
      <c r="L90" s="27" t="s">
        <v>93</v>
      </c>
      <c r="M90" s="27">
        <v>365</v>
      </c>
      <c r="N90" s="27">
        <v>0</v>
      </c>
      <c r="O90" s="27" t="s">
        <v>94</v>
      </c>
      <c r="P90" s="27">
        <v>0</v>
      </c>
    </row>
    <row r="91" spans="2:16" ht="36" x14ac:dyDescent="0.3">
      <c r="B91" s="133">
        <v>88</v>
      </c>
      <c r="C91" s="133" t="s">
        <v>1420</v>
      </c>
      <c r="D91" s="136">
        <v>41227</v>
      </c>
      <c r="E91" s="138">
        <v>42331</v>
      </c>
      <c r="F91" s="133" t="s">
        <v>1421</v>
      </c>
      <c r="G91" s="135" t="s">
        <v>445</v>
      </c>
      <c r="H91" s="133" t="s">
        <v>91</v>
      </c>
      <c r="I91" s="133" t="s">
        <v>4</v>
      </c>
      <c r="J91" s="133" t="s">
        <v>92</v>
      </c>
      <c r="K91" s="27" t="s">
        <v>93</v>
      </c>
      <c r="L91" s="27" t="s">
        <v>93</v>
      </c>
      <c r="M91" s="27">
        <v>365</v>
      </c>
      <c r="N91" s="27">
        <v>0</v>
      </c>
      <c r="O91" s="27" t="s">
        <v>94</v>
      </c>
      <c r="P91" s="27">
        <v>0</v>
      </c>
    </row>
    <row r="92" spans="2:16" ht="36" x14ac:dyDescent="0.3">
      <c r="B92" s="133">
        <v>89</v>
      </c>
      <c r="C92" s="133" t="s">
        <v>1422</v>
      </c>
      <c r="D92" s="136">
        <v>41227</v>
      </c>
      <c r="E92" s="138">
        <v>42331</v>
      </c>
      <c r="F92" s="133" t="s">
        <v>1423</v>
      </c>
      <c r="G92" s="135" t="s">
        <v>445</v>
      </c>
      <c r="H92" s="133" t="s">
        <v>91</v>
      </c>
      <c r="I92" s="133" t="s">
        <v>4</v>
      </c>
      <c r="J92" s="133" t="s">
        <v>92</v>
      </c>
      <c r="K92" s="27" t="s">
        <v>93</v>
      </c>
      <c r="L92" s="27" t="s">
        <v>93</v>
      </c>
      <c r="M92" s="27">
        <v>365</v>
      </c>
      <c r="N92" s="27">
        <v>0</v>
      </c>
      <c r="O92" s="27" t="s">
        <v>94</v>
      </c>
      <c r="P92" s="27">
        <v>0</v>
      </c>
    </row>
    <row r="93" spans="2:16" ht="36" x14ac:dyDescent="0.3">
      <c r="B93" s="133">
        <v>90</v>
      </c>
      <c r="C93" s="133" t="s">
        <v>1424</v>
      </c>
      <c r="D93" s="136">
        <v>41227</v>
      </c>
      <c r="E93" s="138">
        <v>42331</v>
      </c>
      <c r="F93" s="133" t="s">
        <v>1425</v>
      </c>
      <c r="G93" s="135" t="s">
        <v>445</v>
      </c>
      <c r="H93" s="133" t="s">
        <v>91</v>
      </c>
      <c r="I93" s="133" t="s">
        <v>4</v>
      </c>
      <c r="J93" s="133" t="s">
        <v>92</v>
      </c>
      <c r="K93" s="27" t="s">
        <v>93</v>
      </c>
      <c r="L93" s="27" t="s">
        <v>93</v>
      </c>
      <c r="M93" s="27">
        <v>365</v>
      </c>
      <c r="N93" s="27">
        <v>0</v>
      </c>
      <c r="O93" s="27" t="s">
        <v>94</v>
      </c>
      <c r="P93" s="27">
        <v>0</v>
      </c>
    </row>
    <row r="94" spans="2:16" ht="36" x14ac:dyDescent="0.3">
      <c r="B94" s="133">
        <v>91</v>
      </c>
      <c r="C94" s="133" t="s">
        <v>1426</v>
      </c>
      <c r="D94" s="136">
        <v>41227</v>
      </c>
      <c r="E94" s="138">
        <v>42331</v>
      </c>
      <c r="F94" s="133" t="s">
        <v>1427</v>
      </c>
      <c r="G94" s="135" t="s">
        <v>445</v>
      </c>
      <c r="H94" s="133" t="s">
        <v>91</v>
      </c>
      <c r="I94" s="133" t="s">
        <v>4</v>
      </c>
      <c r="J94" s="133" t="s">
        <v>92</v>
      </c>
      <c r="K94" s="27" t="s">
        <v>93</v>
      </c>
      <c r="L94" s="27" t="s">
        <v>93</v>
      </c>
      <c r="M94" s="27">
        <v>365</v>
      </c>
      <c r="N94" s="27">
        <v>0</v>
      </c>
      <c r="O94" s="27" t="s">
        <v>94</v>
      </c>
      <c r="P94" s="27">
        <v>0</v>
      </c>
    </row>
    <row r="95" spans="2:16" ht="36" x14ac:dyDescent="0.3">
      <c r="B95" s="133">
        <v>92</v>
      </c>
      <c r="C95" s="133" t="s">
        <v>1428</v>
      </c>
      <c r="D95" s="136">
        <v>41227</v>
      </c>
      <c r="E95" s="138">
        <v>42331</v>
      </c>
      <c r="F95" s="133" t="s">
        <v>1429</v>
      </c>
      <c r="G95" s="135" t="s">
        <v>445</v>
      </c>
      <c r="H95" s="133" t="s">
        <v>91</v>
      </c>
      <c r="I95" s="133" t="s">
        <v>4</v>
      </c>
      <c r="J95" s="133" t="s">
        <v>92</v>
      </c>
      <c r="K95" s="27" t="s">
        <v>93</v>
      </c>
      <c r="L95" s="27" t="s">
        <v>93</v>
      </c>
      <c r="M95" s="27">
        <v>365</v>
      </c>
      <c r="N95" s="27">
        <v>0</v>
      </c>
      <c r="O95" s="27" t="s">
        <v>94</v>
      </c>
      <c r="P95" s="27">
        <v>0</v>
      </c>
    </row>
    <row r="96" spans="2:16" ht="36" x14ac:dyDescent="0.3">
      <c r="B96" s="133">
        <v>93</v>
      </c>
      <c r="C96" s="133" t="s">
        <v>1430</v>
      </c>
      <c r="D96" s="136">
        <v>41227</v>
      </c>
      <c r="E96" s="138">
        <v>42331</v>
      </c>
      <c r="F96" s="133" t="s">
        <v>1431</v>
      </c>
      <c r="G96" s="135" t="s">
        <v>445</v>
      </c>
      <c r="H96" s="133" t="s">
        <v>91</v>
      </c>
      <c r="I96" s="133" t="s">
        <v>4</v>
      </c>
      <c r="J96" s="133" t="s">
        <v>92</v>
      </c>
      <c r="K96" s="27" t="s">
        <v>93</v>
      </c>
      <c r="L96" s="27" t="s">
        <v>93</v>
      </c>
      <c r="M96" s="27">
        <v>365</v>
      </c>
      <c r="N96" s="27">
        <v>0</v>
      </c>
      <c r="O96" s="27" t="s">
        <v>94</v>
      </c>
      <c r="P96" s="27">
        <v>0</v>
      </c>
    </row>
    <row r="97" spans="2:16" ht="36" x14ac:dyDescent="0.3">
      <c r="B97" s="133">
        <v>94</v>
      </c>
      <c r="C97" s="133" t="s">
        <v>1432</v>
      </c>
      <c r="D97" s="136">
        <v>41227</v>
      </c>
      <c r="E97" s="138">
        <v>42331</v>
      </c>
      <c r="F97" s="133" t="s">
        <v>1433</v>
      </c>
      <c r="G97" s="135" t="s">
        <v>445</v>
      </c>
      <c r="H97" s="133" t="s">
        <v>91</v>
      </c>
      <c r="I97" s="133" t="s">
        <v>4</v>
      </c>
      <c r="J97" s="133" t="s">
        <v>92</v>
      </c>
      <c r="K97" s="27" t="s">
        <v>93</v>
      </c>
      <c r="L97" s="27" t="s">
        <v>93</v>
      </c>
      <c r="M97" s="27">
        <v>365</v>
      </c>
      <c r="N97" s="27">
        <v>0</v>
      </c>
      <c r="O97" s="27" t="s">
        <v>94</v>
      </c>
      <c r="P97" s="27">
        <v>0</v>
      </c>
    </row>
    <row r="98" spans="2:16" ht="36" x14ac:dyDescent="0.3">
      <c r="B98" s="133">
        <v>95</v>
      </c>
      <c r="C98" s="133" t="s">
        <v>1434</v>
      </c>
      <c r="D98" s="136">
        <v>41227</v>
      </c>
      <c r="E98" s="138">
        <v>42331</v>
      </c>
      <c r="F98" s="133" t="s">
        <v>1435</v>
      </c>
      <c r="G98" s="135" t="s">
        <v>445</v>
      </c>
      <c r="H98" s="133" t="s">
        <v>91</v>
      </c>
      <c r="I98" s="133" t="s">
        <v>4</v>
      </c>
      <c r="J98" s="133" t="s">
        <v>92</v>
      </c>
      <c r="K98" s="27" t="s">
        <v>93</v>
      </c>
      <c r="L98" s="27" t="s">
        <v>93</v>
      </c>
      <c r="M98" s="27">
        <v>365</v>
      </c>
      <c r="N98" s="27">
        <v>0</v>
      </c>
      <c r="O98" s="27" t="s">
        <v>94</v>
      </c>
      <c r="P98" s="27">
        <v>0</v>
      </c>
    </row>
    <row r="99" spans="2:16" ht="36" x14ac:dyDescent="0.3">
      <c r="B99" s="133">
        <v>96</v>
      </c>
      <c r="C99" s="133" t="s">
        <v>1436</v>
      </c>
      <c r="D99" s="136">
        <v>41227</v>
      </c>
      <c r="E99" s="138">
        <v>42331</v>
      </c>
      <c r="F99" s="133" t="s">
        <v>1437</v>
      </c>
      <c r="G99" s="135" t="s">
        <v>445</v>
      </c>
      <c r="H99" s="133" t="s">
        <v>91</v>
      </c>
      <c r="I99" s="133" t="s">
        <v>4</v>
      </c>
      <c r="J99" s="133" t="s">
        <v>92</v>
      </c>
      <c r="K99" s="27" t="s">
        <v>94</v>
      </c>
      <c r="L99" s="27" t="s">
        <v>94</v>
      </c>
      <c r="M99" s="27">
        <v>0</v>
      </c>
      <c r="N99" s="27" t="s">
        <v>281</v>
      </c>
      <c r="O99" s="27" t="s">
        <v>94</v>
      </c>
      <c r="P99" s="27" t="s">
        <v>281</v>
      </c>
    </row>
    <row r="100" spans="2:16" ht="36" x14ac:dyDescent="0.3">
      <c r="B100" s="133">
        <v>97</v>
      </c>
      <c r="C100" s="133" t="s">
        <v>1438</v>
      </c>
      <c r="D100" s="136">
        <v>41227</v>
      </c>
      <c r="E100" s="138">
        <v>42331</v>
      </c>
      <c r="F100" s="133" t="s">
        <v>1439</v>
      </c>
      <c r="G100" s="135" t="s">
        <v>445</v>
      </c>
      <c r="H100" s="133" t="s">
        <v>91</v>
      </c>
      <c r="I100" s="133" t="s">
        <v>4</v>
      </c>
      <c r="J100" s="133" t="s">
        <v>92</v>
      </c>
      <c r="K100" s="27" t="s">
        <v>93</v>
      </c>
      <c r="L100" s="27" t="s">
        <v>93</v>
      </c>
      <c r="M100" s="27">
        <v>365</v>
      </c>
      <c r="N100" s="27">
        <v>0</v>
      </c>
      <c r="O100" s="27" t="s">
        <v>94</v>
      </c>
      <c r="P100" s="27">
        <v>0</v>
      </c>
    </row>
    <row r="101" spans="2:16" ht="36" x14ac:dyDescent="0.3">
      <c r="B101" s="133">
        <v>98</v>
      </c>
      <c r="C101" s="133" t="s">
        <v>1440</v>
      </c>
      <c r="D101" s="136">
        <v>41227</v>
      </c>
      <c r="E101" s="138">
        <v>42331</v>
      </c>
      <c r="F101" s="133" t="s">
        <v>1441</v>
      </c>
      <c r="G101" s="135" t="s">
        <v>445</v>
      </c>
      <c r="H101" s="133" t="s">
        <v>91</v>
      </c>
      <c r="I101" s="133" t="s">
        <v>4</v>
      </c>
      <c r="J101" s="133" t="s">
        <v>92</v>
      </c>
      <c r="K101" s="27" t="s">
        <v>93</v>
      </c>
      <c r="L101" s="27" t="s">
        <v>93</v>
      </c>
      <c r="M101" s="27">
        <v>365</v>
      </c>
      <c r="N101" s="27">
        <v>0</v>
      </c>
      <c r="O101" s="27" t="s">
        <v>94</v>
      </c>
      <c r="P101" s="27">
        <v>0</v>
      </c>
    </row>
    <row r="102" spans="2:16" ht="36" x14ac:dyDescent="0.3">
      <c r="B102" s="133">
        <v>99</v>
      </c>
      <c r="C102" s="133" t="s">
        <v>1442</v>
      </c>
      <c r="D102" s="136">
        <v>41227</v>
      </c>
      <c r="E102" s="138">
        <v>42331</v>
      </c>
      <c r="F102" s="133" t="s">
        <v>1443</v>
      </c>
      <c r="G102" s="135" t="s">
        <v>445</v>
      </c>
      <c r="H102" s="133" t="s">
        <v>91</v>
      </c>
      <c r="I102" s="133" t="s">
        <v>4</v>
      </c>
      <c r="J102" s="133" t="s">
        <v>92</v>
      </c>
      <c r="K102" s="27" t="s">
        <v>94</v>
      </c>
      <c r="L102" s="27" t="s">
        <v>94</v>
      </c>
      <c r="M102" s="27">
        <v>0</v>
      </c>
      <c r="N102" s="27" t="s">
        <v>281</v>
      </c>
      <c r="O102" s="27" t="s">
        <v>94</v>
      </c>
      <c r="P102" s="27" t="s">
        <v>281</v>
      </c>
    </row>
    <row r="103" spans="2:16" ht="36" x14ac:dyDescent="0.3">
      <c r="B103" s="133">
        <v>100</v>
      </c>
      <c r="C103" s="133" t="s">
        <v>1444</v>
      </c>
      <c r="D103" s="136">
        <v>41227</v>
      </c>
      <c r="E103" s="138">
        <v>42331</v>
      </c>
      <c r="F103" s="133" t="s">
        <v>1445</v>
      </c>
      <c r="G103" s="135" t="s">
        <v>445</v>
      </c>
      <c r="H103" s="133" t="s">
        <v>91</v>
      </c>
      <c r="I103" s="133" t="s">
        <v>4</v>
      </c>
      <c r="J103" s="133" t="s">
        <v>92</v>
      </c>
      <c r="K103" s="27" t="s">
        <v>93</v>
      </c>
      <c r="L103" s="27" t="s">
        <v>93</v>
      </c>
      <c r="M103" s="27">
        <v>365</v>
      </c>
      <c r="N103" s="27">
        <v>0</v>
      </c>
      <c r="O103" s="27" t="s">
        <v>94</v>
      </c>
      <c r="P103" s="27">
        <v>0</v>
      </c>
    </row>
    <row r="104" spans="2:16" ht="36" x14ac:dyDescent="0.3">
      <c r="B104" s="133">
        <v>101</v>
      </c>
      <c r="C104" s="133" t="s">
        <v>1446</v>
      </c>
      <c r="D104" s="136">
        <v>41227</v>
      </c>
      <c r="E104" s="138">
        <v>42332</v>
      </c>
      <c r="F104" s="133" t="s">
        <v>1447</v>
      </c>
      <c r="G104" s="135" t="s">
        <v>445</v>
      </c>
      <c r="H104" s="133" t="s">
        <v>91</v>
      </c>
      <c r="I104" s="133" t="s">
        <v>4</v>
      </c>
      <c r="J104" s="133" t="s">
        <v>92</v>
      </c>
      <c r="K104" s="27" t="s">
        <v>93</v>
      </c>
      <c r="L104" s="27" t="s">
        <v>93</v>
      </c>
      <c r="M104" s="27">
        <v>365</v>
      </c>
      <c r="N104" s="27">
        <v>0</v>
      </c>
      <c r="O104" s="27" t="s">
        <v>94</v>
      </c>
      <c r="P104" s="27">
        <v>0</v>
      </c>
    </row>
    <row r="105" spans="2:16" ht="36" x14ac:dyDescent="0.3">
      <c r="B105" s="133">
        <v>102</v>
      </c>
      <c r="C105" s="133" t="s">
        <v>1448</v>
      </c>
      <c r="D105" s="136">
        <v>41227</v>
      </c>
      <c r="E105" s="138">
        <v>42332</v>
      </c>
      <c r="F105" s="133" t="s">
        <v>1449</v>
      </c>
      <c r="G105" s="135" t="s">
        <v>445</v>
      </c>
      <c r="H105" s="133" t="s">
        <v>91</v>
      </c>
      <c r="I105" s="133" t="s">
        <v>4</v>
      </c>
      <c r="J105" s="133" t="s">
        <v>92</v>
      </c>
      <c r="K105" s="27" t="s">
        <v>93</v>
      </c>
      <c r="L105" s="27" t="s">
        <v>93</v>
      </c>
      <c r="M105" s="27">
        <v>365</v>
      </c>
      <c r="N105" s="27">
        <v>0</v>
      </c>
      <c r="O105" s="27" t="s">
        <v>94</v>
      </c>
      <c r="P105" s="27">
        <v>0</v>
      </c>
    </row>
    <row r="106" spans="2:16" ht="36" x14ac:dyDescent="0.3">
      <c r="B106" s="133">
        <v>103</v>
      </c>
      <c r="C106" s="133" t="s">
        <v>1450</v>
      </c>
      <c r="D106" s="136">
        <v>41227</v>
      </c>
      <c r="E106" s="138">
        <v>42332</v>
      </c>
      <c r="F106" s="133" t="s">
        <v>1451</v>
      </c>
      <c r="G106" s="135" t="s">
        <v>445</v>
      </c>
      <c r="H106" s="133" t="s">
        <v>91</v>
      </c>
      <c r="I106" s="133" t="s">
        <v>4</v>
      </c>
      <c r="J106" s="133" t="s">
        <v>92</v>
      </c>
      <c r="K106" s="27" t="s">
        <v>93</v>
      </c>
      <c r="L106" s="27" t="s">
        <v>93</v>
      </c>
      <c r="M106" s="27">
        <v>365</v>
      </c>
      <c r="N106" s="27">
        <v>0</v>
      </c>
      <c r="O106" s="27" t="s">
        <v>94</v>
      </c>
      <c r="P106" s="27">
        <v>0</v>
      </c>
    </row>
    <row r="107" spans="2:16" ht="36" x14ac:dyDescent="0.3">
      <c r="B107" s="133">
        <v>104</v>
      </c>
      <c r="C107" s="133" t="s">
        <v>1452</v>
      </c>
      <c r="D107" s="136">
        <v>41227</v>
      </c>
      <c r="E107" s="138">
        <v>42332</v>
      </c>
      <c r="F107" s="133" t="s">
        <v>1453</v>
      </c>
      <c r="G107" s="135" t="s">
        <v>445</v>
      </c>
      <c r="H107" s="133" t="s">
        <v>91</v>
      </c>
      <c r="I107" s="133" t="s">
        <v>4</v>
      </c>
      <c r="J107" s="133" t="s">
        <v>92</v>
      </c>
      <c r="K107" s="27" t="s">
        <v>93</v>
      </c>
      <c r="L107" s="27" t="s">
        <v>93</v>
      </c>
      <c r="M107" s="27">
        <v>365</v>
      </c>
      <c r="N107" s="27">
        <v>0</v>
      </c>
      <c r="O107" s="27" t="s">
        <v>94</v>
      </c>
      <c r="P107" s="27">
        <v>0</v>
      </c>
    </row>
    <row r="108" spans="2:16" ht="36" x14ac:dyDescent="0.3">
      <c r="B108" s="133">
        <v>105</v>
      </c>
      <c r="C108" s="133" t="s">
        <v>1454</v>
      </c>
      <c r="D108" s="136">
        <v>41227</v>
      </c>
      <c r="E108" s="138">
        <v>42332</v>
      </c>
      <c r="F108" s="133" t="s">
        <v>1455</v>
      </c>
      <c r="G108" s="135" t="s">
        <v>445</v>
      </c>
      <c r="H108" s="133" t="s">
        <v>91</v>
      </c>
      <c r="I108" s="133" t="s">
        <v>4</v>
      </c>
      <c r="J108" s="133" t="s">
        <v>92</v>
      </c>
      <c r="K108" s="27" t="s">
        <v>93</v>
      </c>
      <c r="L108" s="27" t="s">
        <v>93</v>
      </c>
      <c r="M108" s="27">
        <v>365</v>
      </c>
      <c r="N108" s="27">
        <v>0</v>
      </c>
      <c r="O108" s="27" t="s">
        <v>94</v>
      </c>
      <c r="P108" s="27">
        <v>0</v>
      </c>
    </row>
    <row r="109" spans="2:16" ht="36" x14ac:dyDescent="0.3">
      <c r="B109" s="133">
        <v>106</v>
      </c>
      <c r="C109" s="133" t="s">
        <v>1456</v>
      </c>
      <c r="D109" s="136">
        <v>41227</v>
      </c>
      <c r="E109" s="138">
        <v>42332</v>
      </c>
      <c r="F109" s="133" t="s">
        <v>1457</v>
      </c>
      <c r="G109" s="135" t="s">
        <v>445</v>
      </c>
      <c r="H109" s="133" t="s">
        <v>91</v>
      </c>
      <c r="I109" s="133" t="s">
        <v>4</v>
      </c>
      <c r="J109" s="133" t="s">
        <v>92</v>
      </c>
      <c r="K109" s="27" t="s">
        <v>93</v>
      </c>
      <c r="L109" s="27" t="s">
        <v>93</v>
      </c>
      <c r="M109" s="27">
        <v>365</v>
      </c>
      <c r="N109" s="27">
        <v>0</v>
      </c>
      <c r="O109" s="27" t="s">
        <v>94</v>
      </c>
      <c r="P109" s="27">
        <v>0</v>
      </c>
    </row>
    <row r="110" spans="2:16" ht="36" x14ac:dyDescent="0.3">
      <c r="B110" s="133">
        <v>107</v>
      </c>
      <c r="C110" s="133" t="s">
        <v>1458</v>
      </c>
      <c r="D110" s="136">
        <v>41227</v>
      </c>
      <c r="E110" s="138">
        <v>42332</v>
      </c>
      <c r="F110" s="133" t="s">
        <v>1459</v>
      </c>
      <c r="G110" s="135" t="s">
        <v>445</v>
      </c>
      <c r="H110" s="133" t="s">
        <v>91</v>
      </c>
      <c r="I110" s="133" t="s">
        <v>4</v>
      </c>
      <c r="J110" s="133" t="s">
        <v>92</v>
      </c>
      <c r="K110" s="27" t="s">
        <v>93</v>
      </c>
      <c r="L110" s="27" t="s">
        <v>93</v>
      </c>
      <c r="M110" s="27">
        <v>365</v>
      </c>
      <c r="N110" s="27">
        <v>0</v>
      </c>
      <c r="O110" s="27" t="s">
        <v>94</v>
      </c>
      <c r="P110" s="27">
        <v>0</v>
      </c>
    </row>
    <row r="111" spans="2:16" ht="36" x14ac:dyDescent="0.3">
      <c r="B111" s="133">
        <v>108</v>
      </c>
      <c r="C111" s="133" t="s">
        <v>1460</v>
      </c>
      <c r="D111" s="136">
        <v>41227</v>
      </c>
      <c r="E111" s="138">
        <v>42332</v>
      </c>
      <c r="F111" s="133" t="s">
        <v>1461</v>
      </c>
      <c r="G111" s="135" t="s">
        <v>445</v>
      </c>
      <c r="H111" s="133" t="s">
        <v>91</v>
      </c>
      <c r="I111" s="133" t="s">
        <v>4</v>
      </c>
      <c r="J111" s="133" t="s">
        <v>92</v>
      </c>
      <c r="K111" s="27" t="s">
        <v>93</v>
      </c>
      <c r="L111" s="27" t="s">
        <v>93</v>
      </c>
      <c r="M111" s="27">
        <v>365</v>
      </c>
      <c r="N111" s="27">
        <v>0</v>
      </c>
      <c r="O111" s="27" t="s">
        <v>94</v>
      </c>
      <c r="P111" s="27">
        <v>0</v>
      </c>
    </row>
    <row r="112" spans="2:16" ht="36" x14ac:dyDescent="0.3">
      <c r="B112" s="133">
        <v>109</v>
      </c>
      <c r="C112" s="133" t="s">
        <v>1462</v>
      </c>
      <c r="D112" s="136">
        <v>41227</v>
      </c>
      <c r="E112" s="138">
        <v>42332</v>
      </c>
      <c r="F112" s="133" t="s">
        <v>1463</v>
      </c>
      <c r="G112" s="135" t="s">
        <v>445</v>
      </c>
      <c r="H112" s="133" t="s">
        <v>91</v>
      </c>
      <c r="I112" s="133" t="s">
        <v>4</v>
      </c>
      <c r="J112" s="133" t="s">
        <v>92</v>
      </c>
      <c r="K112" s="27" t="s">
        <v>93</v>
      </c>
      <c r="L112" s="27" t="s">
        <v>93</v>
      </c>
      <c r="M112" s="27">
        <v>365</v>
      </c>
      <c r="N112" s="27">
        <v>0</v>
      </c>
      <c r="O112" s="27" t="s">
        <v>94</v>
      </c>
      <c r="P112" s="27">
        <v>0</v>
      </c>
    </row>
    <row r="113" spans="2:16" ht="36" x14ac:dyDescent="0.3">
      <c r="B113" s="133">
        <v>110</v>
      </c>
      <c r="C113" s="133" t="s">
        <v>1464</v>
      </c>
      <c r="D113" s="136">
        <v>41227</v>
      </c>
      <c r="E113" s="138">
        <v>42332</v>
      </c>
      <c r="F113" s="133" t="s">
        <v>1465</v>
      </c>
      <c r="G113" s="135" t="s">
        <v>445</v>
      </c>
      <c r="H113" s="133" t="s">
        <v>91</v>
      </c>
      <c r="I113" s="133" t="s">
        <v>4</v>
      </c>
      <c r="J113" s="133" t="s">
        <v>92</v>
      </c>
      <c r="K113" s="27" t="s">
        <v>93</v>
      </c>
      <c r="L113" s="27" t="s">
        <v>93</v>
      </c>
      <c r="M113" s="27">
        <v>365</v>
      </c>
      <c r="N113" s="27">
        <v>0</v>
      </c>
      <c r="O113" s="27" t="s">
        <v>94</v>
      </c>
      <c r="P113" s="27">
        <v>0</v>
      </c>
    </row>
    <row r="114" spans="2:16" ht="36" x14ac:dyDescent="0.3">
      <c r="B114" s="133">
        <v>111</v>
      </c>
      <c r="C114" s="133" t="s">
        <v>1466</v>
      </c>
      <c r="D114" s="136">
        <v>41227</v>
      </c>
      <c r="E114" s="138">
        <v>42332</v>
      </c>
      <c r="F114" s="133" t="s">
        <v>1467</v>
      </c>
      <c r="G114" s="135" t="s">
        <v>445</v>
      </c>
      <c r="H114" s="133" t="s">
        <v>91</v>
      </c>
      <c r="I114" s="133" t="s">
        <v>4</v>
      </c>
      <c r="J114" s="133" t="s">
        <v>92</v>
      </c>
      <c r="K114" s="27" t="s">
        <v>93</v>
      </c>
      <c r="L114" s="27" t="s">
        <v>93</v>
      </c>
      <c r="M114" s="27">
        <v>365</v>
      </c>
      <c r="N114" s="27">
        <v>0</v>
      </c>
      <c r="O114" s="27" t="s">
        <v>94</v>
      </c>
      <c r="P114" s="27">
        <v>0</v>
      </c>
    </row>
    <row r="115" spans="2:16" ht="36" x14ac:dyDescent="0.3">
      <c r="B115" s="133">
        <v>112</v>
      </c>
      <c r="C115" s="133" t="s">
        <v>1468</v>
      </c>
      <c r="D115" s="136">
        <v>41227</v>
      </c>
      <c r="E115" s="138">
        <v>42332</v>
      </c>
      <c r="F115" s="133" t="s">
        <v>1469</v>
      </c>
      <c r="G115" s="135" t="s">
        <v>445</v>
      </c>
      <c r="H115" s="133" t="s">
        <v>91</v>
      </c>
      <c r="I115" s="133" t="s">
        <v>4</v>
      </c>
      <c r="J115" s="133" t="s">
        <v>92</v>
      </c>
      <c r="K115" s="27" t="s">
        <v>93</v>
      </c>
      <c r="L115" s="27" t="s">
        <v>93</v>
      </c>
      <c r="M115" s="27">
        <v>365</v>
      </c>
      <c r="N115" s="27">
        <v>0</v>
      </c>
      <c r="O115" s="27" t="s">
        <v>94</v>
      </c>
      <c r="P115" s="27">
        <v>0</v>
      </c>
    </row>
    <row r="116" spans="2:16" ht="36" x14ac:dyDescent="0.3">
      <c r="B116" s="133">
        <v>113</v>
      </c>
      <c r="C116" s="133" t="s">
        <v>1470</v>
      </c>
      <c r="D116" s="136">
        <v>41227</v>
      </c>
      <c r="E116" s="138">
        <v>42332</v>
      </c>
      <c r="F116" s="133" t="s">
        <v>1471</v>
      </c>
      <c r="G116" s="135" t="s">
        <v>445</v>
      </c>
      <c r="H116" s="133" t="s">
        <v>91</v>
      </c>
      <c r="I116" s="133" t="s">
        <v>4</v>
      </c>
      <c r="J116" s="133" t="s">
        <v>92</v>
      </c>
      <c r="K116" s="27" t="s">
        <v>93</v>
      </c>
      <c r="L116" s="27" t="s">
        <v>93</v>
      </c>
      <c r="M116" s="27">
        <v>365</v>
      </c>
      <c r="N116" s="27">
        <v>0</v>
      </c>
      <c r="O116" s="27" t="s">
        <v>94</v>
      </c>
      <c r="P116" s="27">
        <v>0</v>
      </c>
    </row>
    <row r="117" spans="2:16" ht="36" x14ac:dyDescent="0.3">
      <c r="B117" s="133">
        <v>114</v>
      </c>
      <c r="C117" s="133" t="s">
        <v>1472</v>
      </c>
      <c r="D117" s="136">
        <v>41227</v>
      </c>
      <c r="E117" s="138">
        <v>42332</v>
      </c>
      <c r="F117" s="133" t="s">
        <v>1473</v>
      </c>
      <c r="G117" s="135" t="s">
        <v>445</v>
      </c>
      <c r="H117" s="133" t="s">
        <v>91</v>
      </c>
      <c r="I117" s="133" t="s">
        <v>4</v>
      </c>
      <c r="J117" s="133" t="s">
        <v>92</v>
      </c>
      <c r="K117" s="27" t="s">
        <v>93</v>
      </c>
      <c r="L117" s="27" t="s">
        <v>93</v>
      </c>
      <c r="M117" s="27">
        <v>365</v>
      </c>
      <c r="N117" s="27">
        <v>0</v>
      </c>
      <c r="O117" s="27" t="s">
        <v>94</v>
      </c>
      <c r="P117" s="27">
        <v>0</v>
      </c>
    </row>
    <row r="118" spans="2:16" ht="36" x14ac:dyDescent="0.3">
      <c r="B118" s="133">
        <v>115</v>
      </c>
      <c r="C118" s="133" t="s">
        <v>1474</v>
      </c>
      <c r="D118" s="136">
        <v>41227</v>
      </c>
      <c r="E118" s="138">
        <v>42332</v>
      </c>
      <c r="F118" s="133" t="s">
        <v>1475</v>
      </c>
      <c r="G118" s="135" t="s">
        <v>445</v>
      </c>
      <c r="H118" s="133" t="s">
        <v>91</v>
      </c>
      <c r="I118" s="133" t="s">
        <v>4</v>
      </c>
      <c r="J118" s="133" t="s">
        <v>92</v>
      </c>
      <c r="K118" s="27" t="s">
        <v>93</v>
      </c>
      <c r="L118" s="27" t="s">
        <v>93</v>
      </c>
      <c r="M118" s="27">
        <v>365</v>
      </c>
      <c r="N118" s="27">
        <v>0</v>
      </c>
      <c r="O118" s="27" t="s">
        <v>94</v>
      </c>
      <c r="P118" s="27">
        <v>0</v>
      </c>
    </row>
    <row r="119" spans="2:16" ht="36" x14ac:dyDescent="0.3">
      <c r="B119" s="133">
        <v>116</v>
      </c>
      <c r="C119" s="133" t="s">
        <v>1476</v>
      </c>
      <c r="D119" s="136">
        <v>41227</v>
      </c>
      <c r="E119" s="138">
        <v>42332</v>
      </c>
      <c r="F119" s="133" t="s">
        <v>1477</v>
      </c>
      <c r="G119" s="135" t="s">
        <v>445</v>
      </c>
      <c r="H119" s="133" t="s">
        <v>91</v>
      </c>
      <c r="I119" s="133" t="s">
        <v>4</v>
      </c>
      <c r="J119" s="133" t="s">
        <v>92</v>
      </c>
      <c r="K119" s="27" t="s">
        <v>93</v>
      </c>
      <c r="L119" s="27" t="s">
        <v>93</v>
      </c>
      <c r="M119" s="27">
        <v>365</v>
      </c>
      <c r="N119" s="27">
        <v>0</v>
      </c>
      <c r="O119" s="27" t="s">
        <v>94</v>
      </c>
      <c r="P119" s="27">
        <v>0</v>
      </c>
    </row>
    <row r="120" spans="2:16" ht="36" x14ac:dyDescent="0.3">
      <c r="B120" s="133">
        <v>117</v>
      </c>
      <c r="C120" s="133" t="s">
        <v>1478</v>
      </c>
      <c r="D120" s="136">
        <v>41227</v>
      </c>
      <c r="E120" s="138">
        <v>42332</v>
      </c>
      <c r="F120" s="133" t="s">
        <v>1479</v>
      </c>
      <c r="G120" s="135" t="s">
        <v>445</v>
      </c>
      <c r="H120" s="133" t="s">
        <v>91</v>
      </c>
      <c r="I120" s="133" t="s">
        <v>4</v>
      </c>
      <c r="J120" s="133" t="s">
        <v>92</v>
      </c>
      <c r="K120" s="27" t="s">
        <v>93</v>
      </c>
      <c r="L120" s="27" t="s">
        <v>93</v>
      </c>
      <c r="M120" s="27">
        <v>365</v>
      </c>
      <c r="N120" s="27">
        <v>0</v>
      </c>
      <c r="O120" s="27" t="s">
        <v>94</v>
      </c>
      <c r="P120" s="27">
        <v>0</v>
      </c>
    </row>
    <row r="121" spans="2:16" ht="36" x14ac:dyDescent="0.3">
      <c r="B121" s="133">
        <v>118</v>
      </c>
      <c r="C121" s="133" t="s">
        <v>1480</v>
      </c>
      <c r="D121" s="136">
        <v>41227</v>
      </c>
      <c r="E121" s="138">
        <v>42332</v>
      </c>
      <c r="F121" s="133" t="s">
        <v>1481</v>
      </c>
      <c r="G121" s="135" t="s">
        <v>445</v>
      </c>
      <c r="H121" s="133" t="s">
        <v>91</v>
      </c>
      <c r="I121" s="133" t="s">
        <v>4</v>
      </c>
      <c r="J121" s="133" t="s">
        <v>92</v>
      </c>
      <c r="K121" s="27" t="s">
        <v>93</v>
      </c>
      <c r="L121" s="27" t="s">
        <v>93</v>
      </c>
      <c r="M121" s="27">
        <v>365</v>
      </c>
      <c r="N121" s="27">
        <v>0</v>
      </c>
      <c r="O121" s="27" t="s">
        <v>94</v>
      </c>
      <c r="P121" s="27">
        <v>0</v>
      </c>
    </row>
    <row r="122" spans="2:16" ht="36" x14ac:dyDescent="0.3">
      <c r="B122" s="133">
        <v>119</v>
      </c>
      <c r="C122" s="133" t="s">
        <v>1482</v>
      </c>
      <c r="D122" s="136">
        <v>41227</v>
      </c>
      <c r="E122" s="138">
        <v>42332</v>
      </c>
      <c r="F122" s="133" t="s">
        <v>1483</v>
      </c>
      <c r="G122" s="135" t="s">
        <v>445</v>
      </c>
      <c r="H122" s="133" t="s">
        <v>91</v>
      </c>
      <c r="I122" s="133" t="s">
        <v>4</v>
      </c>
      <c r="J122" s="133" t="s">
        <v>92</v>
      </c>
      <c r="K122" s="27" t="s">
        <v>93</v>
      </c>
      <c r="L122" s="27" t="s">
        <v>93</v>
      </c>
      <c r="M122" s="27">
        <v>365</v>
      </c>
      <c r="N122" s="27">
        <v>0</v>
      </c>
      <c r="O122" s="27" t="s">
        <v>94</v>
      </c>
      <c r="P122" s="27">
        <v>0</v>
      </c>
    </row>
    <row r="123" spans="2:16" ht="36" x14ac:dyDescent="0.3">
      <c r="B123" s="133">
        <v>120</v>
      </c>
      <c r="C123" s="133" t="s">
        <v>1484</v>
      </c>
      <c r="D123" s="136">
        <v>41227</v>
      </c>
      <c r="E123" s="138">
        <v>42332</v>
      </c>
      <c r="F123" s="133" t="s">
        <v>1485</v>
      </c>
      <c r="G123" s="135" t="s">
        <v>445</v>
      </c>
      <c r="H123" s="133" t="s">
        <v>91</v>
      </c>
      <c r="I123" s="133" t="s">
        <v>4</v>
      </c>
      <c r="J123" s="133" t="s">
        <v>92</v>
      </c>
      <c r="K123" s="27" t="s">
        <v>93</v>
      </c>
      <c r="L123" s="27" t="s">
        <v>93</v>
      </c>
      <c r="M123" s="27">
        <v>365</v>
      </c>
      <c r="N123" s="27">
        <v>0</v>
      </c>
      <c r="O123" s="27" t="s">
        <v>94</v>
      </c>
      <c r="P123" s="27">
        <v>0</v>
      </c>
    </row>
    <row r="124" spans="2:16" ht="36" x14ac:dyDescent="0.3">
      <c r="B124" s="133">
        <v>121</v>
      </c>
      <c r="C124" s="133" t="s">
        <v>1486</v>
      </c>
      <c r="D124" s="136">
        <v>41227</v>
      </c>
      <c r="E124" s="138">
        <v>42332</v>
      </c>
      <c r="F124" s="133" t="s">
        <v>1487</v>
      </c>
      <c r="G124" s="135" t="s">
        <v>445</v>
      </c>
      <c r="H124" s="133" t="s">
        <v>91</v>
      </c>
      <c r="I124" s="133" t="s">
        <v>4</v>
      </c>
      <c r="J124" s="133" t="s">
        <v>92</v>
      </c>
      <c r="K124" s="27" t="s">
        <v>93</v>
      </c>
      <c r="L124" s="27" t="s">
        <v>93</v>
      </c>
      <c r="M124" s="27">
        <v>365</v>
      </c>
      <c r="N124" s="27">
        <v>0</v>
      </c>
      <c r="O124" s="27" t="s">
        <v>94</v>
      </c>
      <c r="P124" s="27">
        <v>0</v>
      </c>
    </row>
    <row r="125" spans="2:16" ht="36" x14ac:dyDescent="0.3">
      <c r="B125" s="133">
        <v>122</v>
      </c>
      <c r="C125" s="133" t="s">
        <v>1488</v>
      </c>
      <c r="D125" s="136">
        <v>41227</v>
      </c>
      <c r="E125" s="138">
        <v>42332</v>
      </c>
      <c r="F125" s="133" t="s">
        <v>1489</v>
      </c>
      <c r="G125" s="135" t="s">
        <v>445</v>
      </c>
      <c r="H125" s="133" t="s">
        <v>91</v>
      </c>
      <c r="I125" s="133" t="s">
        <v>4</v>
      </c>
      <c r="J125" s="133" t="s">
        <v>92</v>
      </c>
      <c r="K125" s="27" t="s">
        <v>93</v>
      </c>
      <c r="L125" s="27" t="s">
        <v>93</v>
      </c>
      <c r="M125" s="27">
        <v>365</v>
      </c>
      <c r="N125" s="27">
        <v>0</v>
      </c>
      <c r="O125" s="27" t="s">
        <v>94</v>
      </c>
      <c r="P125" s="27">
        <v>0</v>
      </c>
    </row>
    <row r="126" spans="2:16" ht="36" x14ac:dyDescent="0.3">
      <c r="B126" s="133">
        <v>123</v>
      </c>
      <c r="C126" s="133" t="s">
        <v>1490</v>
      </c>
      <c r="D126" s="136">
        <v>41227</v>
      </c>
      <c r="E126" s="138">
        <v>42332</v>
      </c>
      <c r="F126" s="133" t="s">
        <v>1491</v>
      </c>
      <c r="G126" s="135" t="s">
        <v>445</v>
      </c>
      <c r="H126" s="133" t="s">
        <v>91</v>
      </c>
      <c r="I126" s="133" t="s">
        <v>4</v>
      </c>
      <c r="J126" s="133" t="s">
        <v>92</v>
      </c>
      <c r="K126" s="27" t="s">
        <v>94</v>
      </c>
      <c r="L126" s="27" t="s">
        <v>94</v>
      </c>
      <c r="M126" s="27">
        <v>0</v>
      </c>
      <c r="N126" s="27" t="s">
        <v>281</v>
      </c>
      <c r="O126" s="27" t="s">
        <v>94</v>
      </c>
      <c r="P126" s="27" t="s">
        <v>281</v>
      </c>
    </row>
    <row r="127" spans="2:16" ht="36" x14ac:dyDescent="0.3">
      <c r="B127" s="133">
        <v>124</v>
      </c>
      <c r="C127" s="133" t="s">
        <v>1492</v>
      </c>
      <c r="D127" s="136">
        <v>41227</v>
      </c>
      <c r="E127" s="138">
        <v>42332</v>
      </c>
      <c r="F127" s="133" t="s">
        <v>1493</v>
      </c>
      <c r="G127" s="135" t="s">
        <v>445</v>
      </c>
      <c r="H127" s="133" t="s">
        <v>91</v>
      </c>
      <c r="I127" s="133" t="s">
        <v>4</v>
      </c>
      <c r="J127" s="133" t="s">
        <v>92</v>
      </c>
      <c r="K127" s="27" t="s">
        <v>93</v>
      </c>
      <c r="L127" s="27" t="s">
        <v>93</v>
      </c>
      <c r="M127" s="27">
        <v>365</v>
      </c>
      <c r="N127" s="27">
        <v>0</v>
      </c>
      <c r="O127" s="27" t="s">
        <v>94</v>
      </c>
      <c r="P127" s="27">
        <v>0</v>
      </c>
    </row>
    <row r="128" spans="2:16" ht="36" x14ac:dyDescent="0.3">
      <c r="B128" s="133">
        <v>125</v>
      </c>
      <c r="C128" s="133" t="s">
        <v>1494</v>
      </c>
      <c r="D128" s="136">
        <v>41227</v>
      </c>
      <c r="E128" s="138">
        <v>42332</v>
      </c>
      <c r="F128" s="133" t="s">
        <v>1495</v>
      </c>
      <c r="G128" s="135" t="s">
        <v>445</v>
      </c>
      <c r="H128" s="133" t="s">
        <v>91</v>
      </c>
      <c r="I128" s="133" t="s">
        <v>4</v>
      </c>
      <c r="J128" s="133" t="s">
        <v>92</v>
      </c>
      <c r="K128" s="27" t="s">
        <v>93</v>
      </c>
      <c r="L128" s="27" t="s">
        <v>93</v>
      </c>
      <c r="M128" s="27">
        <v>365</v>
      </c>
      <c r="N128" s="27">
        <v>0</v>
      </c>
      <c r="O128" s="27" t="s">
        <v>94</v>
      </c>
      <c r="P128" s="27">
        <v>0</v>
      </c>
    </row>
    <row r="129" spans="2:16" ht="36" x14ac:dyDescent="0.3">
      <c r="B129" s="133">
        <v>126</v>
      </c>
      <c r="C129" s="133" t="s">
        <v>1496</v>
      </c>
      <c r="D129" s="136">
        <v>41227</v>
      </c>
      <c r="E129" s="138">
        <v>42332</v>
      </c>
      <c r="F129" s="133" t="s">
        <v>1497</v>
      </c>
      <c r="G129" s="135" t="s">
        <v>445</v>
      </c>
      <c r="H129" s="133" t="s">
        <v>91</v>
      </c>
      <c r="I129" s="133" t="s">
        <v>4</v>
      </c>
      <c r="J129" s="133" t="s">
        <v>92</v>
      </c>
      <c r="K129" s="27" t="s">
        <v>93</v>
      </c>
      <c r="L129" s="27" t="s">
        <v>93</v>
      </c>
      <c r="M129" s="27">
        <v>365</v>
      </c>
      <c r="N129" s="27">
        <v>0</v>
      </c>
      <c r="O129" s="27" t="s">
        <v>94</v>
      </c>
      <c r="P129" s="27">
        <v>0</v>
      </c>
    </row>
    <row r="130" spans="2:16" ht="36" x14ac:dyDescent="0.3">
      <c r="B130" s="133">
        <v>127</v>
      </c>
      <c r="C130" s="133" t="s">
        <v>1498</v>
      </c>
      <c r="D130" s="136">
        <v>41227</v>
      </c>
      <c r="E130" s="138">
        <v>42332</v>
      </c>
      <c r="F130" s="133" t="s">
        <v>1499</v>
      </c>
      <c r="G130" s="135" t="s">
        <v>445</v>
      </c>
      <c r="H130" s="133" t="s">
        <v>91</v>
      </c>
      <c r="I130" s="133" t="s">
        <v>4</v>
      </c>
      <c r="J130" s="133" t="s">
        <v>92</v>
      </c>
      <c r="K130" s="27" t="s">
        <v>93</v>
      </c>
      <c r="L130" s="27" t="s">
        <v>93</v>
      </c>
      <c r="M130" s="27">
        <v>365</v>
      </c>
      <c r="N130" s="27">
        <v>0</v>
      </c>
      <c r="O130" s="27" t="s">
        <v>94</v>
      </c>
      <c r="P130" s="27">
        <v>0</v>
      </c>
    </row>
    <row r="131" spans="2:16" ht="36" x14ac:dyDescent="0.3">
      <c r="B131" s="133">
        <v>128</v>
      </c>
      <c r="C131" s="133" t="s">
        <v>1500</v>
      </c>
      <c r="D131" s="136">
        <v>41227</v>
      </c>
      <c r="E131" s="138">
        <v>42332</v>
      </c>
      <c r="F131" s="133" t="s">
        <v>1501</v>
      </c>
      <c r="G131" s="135" t="s">
        <v>445</v>
      </c>
      <c r="H131" s="133" t="s">
        <v>91</v>
      </c>
      <c r="I131" s="133" t="s">
        <v>4</v>
      </c>
      <c r="J131" s="133" t="s">
        <v>92</v>
      </c>
      <c r="K131" s="27" t="s">
        <v>93</v>
      </c>
      <c r="L131" s="27" t="s">
        <v>93</v>
      </c>
      <c r="M131" s="27">
        <v>365</v>
      </c>
      <c r="N131" s="27">
        <v>0</v>
      </c>
      <c r="O131" s="27" t="s">
        <v>94</v>
      </c>
      <c r="P131" s="27">
        <v>0</v>
      </c>
    </row>
    <row r="132" spans="2:16" ht="36" x14ac:dyDescent="0.3">
      <c r="B132" s="133">
        <v>129</v>
      </c>
      <c r="C132" s="133" t="s">
        <v>1502</v>
      </c>
      <c r="D132" s="136">
        <v>41227</v>
      </c>
      <c r="E132" s="138">
        <v>42332</v>
      </c>
      <c r="F132" s="133" t="s">
        <v>1503</v>
      </c>
      <c r="G132" s="135" t="s">
        <v>445</v>
      </c>
      <c r="H132" s="133" t="s">
        <v>91</v>
      </c>
      <c r="I132" s="133" t="s">
        <v>4</v>
      </c>
      <c r="J132" s="133" t="s">
        <v>92</v>
      </c>
      <c r="K132" s="27" t="s">
        <v>93</v>
      </c>
      <c r="L132" s="27" t="s">
        <v>93</v>
      </c>
      <c r="M132" s="27">
        <v>365</v>
      </c>
      <c r="N132" s="27">
        <v>0</v>
      </c>
      <c r="O132" s="27" t="s">
        <v>94</v>
      </c>
      <c r="P132" s="27">
        <v>0</v>
      </c>
    </row>
    <row r="133" spans="2:16" ht="36" x14ac:dyDescent="0.3">
      <c r="B133" s="133">
        <v>130</v>
      </c>
      <c r="C133" s="133" t="s">
        <v>1504</v>
      </c>
      <c r="D133" s="136">
        <v>41227</v>
      </c>
      <c r="E133" s="138">
        <v>42332</v>
      </c>
      <c r="F133" s="133" t="s">
        <v>1505</v>
      </c>
      <c r="G133" s="135" t="s">
        <v>445</v>
      </c>
      <c r="H133" s="133" t="s">
        <v>91</v>
      </c>
      <c r="I133" s="133" t="s">
        <v>4</v>
      </c>
      <c r="J133" s="133" t="s">
        <v>92</v>
      </c>
      <c r="K133" s="27" t="s">
        <v>93</v>
      </c>
      <c r="L133" s="27" t="s">
        <v>93</v>
      </c>
      <c r="M133" s="27">
        <v>365</v>
      </c>
      <c r="N133" s="27">
        <v>0</v>
      </c>
      <c r="O133" s="27" t="s">
        <v>94</v>
      </c>
      <c r="P133" s="27">
        <v>0</v>
      </c>
    </row>
    <row r="134" spans="2:16" ht="36" x14ac:dyDescent="0.3">
      <c r="B134" s="133">
        <v>131</v>
      </c>
      <c r="C134" s="133" t="s">
        <v>1506</v>
      </c>
      <c r="D134" s="136">
        <v>41227</v>
      </c>
      <c r="E134" s="138">
        <v>42332</v>
      </c>
      <c r="F134" s="133" t="s">
        <v>1507</v>
      </c>
      <c r="G134" s="135" t="s">
        <v>445</v>
      </c>
      <c r="H134" s="133" t="s">
        <v>91</v>
      </c>
      <c r="I134" s="133" t="s">
        <v>4</v>
      </c>
      <c r="J134" s="133" t="s">
        <v>92</v>
      </c>
      <c r="K134" s="27" t="s">
        <v>93</v>
      </c>
      <c r="L134" s="27" t="s">
        <v>93</v>
      </c>
      <c r="M134" s="27">
        <v>365</v>
      </c>
      <c r="N134" s="27">
        <v>0</v>
      </c>
      <c r="O134" s="27" t="s">
        <v>94</v>
      </c>
      <c r="P134" s="27">
        <v>0</v>
      </c>
    </row>
    <row r="135" spans="2:16" ht="36" x14ac:dyDescent="0.3">
      <c r="B135" s="133">
        <v>132</v>
      </c>
      <c r="C135" s="133" t="s">
        <v>1508</v>
      </c>
      <c r="D135" s="136">
        <v>41227</v>
      </c>
      <c r="E135" s="138">
        <v>42332</v>
      </c>
      <c r="F135" s="133" t="s">
        <v>1509</v>
      </c>
      <c r="G135" s="135" t="s">
        <v>445</v>
      </c>
      <c r="H135" s="133" t="s">
        <v>91</v>
      </c>
      <c r="I135" s="133" t="s">
        <v>4</v>
      </c>
      <c r="J135" s="133" t="s">
        <v>92</v>
      </c>
      <c r="K135" s="27" t="s">
        <v>93</v>
      </c>
      <c r="L135" s="27" t="s">
        <v>93</v>
      </c>
      <c r="M135" s="27">
        <v>365</v>
      </c>
      <c r="N135" s="27">
        <v>0</v>
      </c>
      <c r="O135" s="27" t="s">
        <v>94</v>
      </c>
      <c r="P135" s="27">
        <v>0</v>
      </c>
    </row>
    <row r="136" spans="2:16" ht="36" x14ac:dyDescent="0.3">
      <c r="B136" s="133">
        <v>133</v>
      </c>
      <c r="C136" s="133" t="s">
        <v>1510</v>
      </c>
      <c r="D136" s="136">
        <v>41227</v>
      </c>
      <c r="E136" s="138">
        <v>42332</v>
      </c>
      <c r="F136" s="133" t="s">
        <v>1511</v>
      </c>
      <c r="G136" s="135" t="s">
        <v>445</v>
      </c>
      <c r="H136" s="133" t="s">
        <v>91</v>
      </c>
      <c r="I136" s="133" t="s">
        <v>4</v>
      </c>
      <c r="J136" s="133" t="s">
        <v>92</v>
      </c>
      <c r="K136" s="27" t="s">
        <v>93</v>
      </c>
      <c r="L136" s="27" t="s">
        <v>93</v>
      </c>
      <c r="M136" s="27">
        <v>365</v>
      </c>
      <c r="N136" s="27">
        <v>0</v>
      </c>
      <c r="O136" s="27" t="s">
        <v>94</v>
      </c>
      <c r="P136" s="27">
        <v>0</v>
      </c>
    </row>
    <row r="137" spans="2:16" ht="36" x14ac:dyDescent="0.3">
      <c r="B137" s="133">
        <v>134</v>
      </c>
      <c r="C137" s="133" t="s">
        <v>1512</v>
      </c>
      <c r="D137" s="136">
        <v>41227</v>
      </c>
      <c r="E137" s="138">
        <v>42332</v>
      </c>
      <c r="F137" s="133" t="s">
        <v>1513</v>
      </c>
      <c r="G137" s="135" t="s">
        <v>445</v>
      </c>
      <c r="H137" s="133" t="s">
        <v>91</v>
      </c>
      <c r="I137" s="133" t="s">
        <v>4</v>
      </c>
      <c r="J137" s="133" t="s">
        <v>92</v>
      </c>
      <c r="K137" s="27" t="s">
        <v>93</v>
      </c>
      <c r="L137" s="27" t="s">
        <v>93</v>
      </c>
      <c r="M137" s="27">
        <v>365</v>
      </c>
      <c r="N137" s="27">
        <v>0</v>
      </c>
      <c r="O137" s="27" t="s">
        <v>94</v>
      </c>
      <c r="P137" s="27">
        <v>0</v>
      </c>
    </row>
    <row r="138" spans="2:16" ht="36" x14ac:dyDescent="0.3">
      <c r="B138" s="133">
        <v>135</v>
      </c>
      <c r="C138" s="133" t="s">
        <v>1514</v>
      </c>
      <c r="D138" s="136">
        <v>41227</v>
      </c>
      <c r="E138" s="138">
        <v>42332</v>
      </c>
      <c r="F138" s="133" t="s">
        <v>1515</v>
      </c>
      <c r="G138" s="135" t="s">
        <v>445</v>
      </c>
      <c r="H138" s="133" t="s">
        <v>91</v>
      </c>
      <c r="I138" s="133" t="s">
        <v>4</v>
      </c>
      <c r="J138" s="133" t="s">
        <v>92</v>
      </c>
      <c r="K138" s="27" t="s">
        <v>93</v>
      </c>
      <c r="L138" s="27" t="s">
        <v>93</v>
      </c>
      <c r="M138" s="27">
        <v>365</v>
      </c>
      <c r="N138" s="27">
        <v>0</v>
      </c>
      <c r="O138" s="27" t="s">
        <v>94</v>
      </c>
      <c r="P138" s="27">
        <v>0</v>
      </c>
    </row>
    <row r="139" spans="2:16" ht="36" x14ac:dyDescent="0.3">
      <c r="B139" s="133">
        <v>136</v>
      </c>
      <c r="C139" s="133" t="s">
        <v>1516</v>
      </c>
      <c r="D139" s="136">
        <v>41227</v>
      </c>
      <c r="E139" s="138">
        <v>42332</v>
      </c>
      <c r="F139" s="133" t="s">
        <v>1517</v>
      </c>
      <c r="G139" s="135" t="s">
        <v>445</v>
      </c>
      <c r="H139" s="133" t="s">
        <v>91</v>
      </c>
      <c r="I139" s="133" t="s">
        <v>4</v>
      </c>
      <c r="J139" s="133" t="s">
        <v>92</v>
      </c>
      <c r="K139" s="27" t="s">
        <v>93</v>
      </c>
      <c r="L139" s="27" t="s">
        <v>93</v>
      </c>
      <c r="M139" s="27">
        <v>365</v>
      </c>
      <c r="N139" s="27">
        <v>0</v>
      </c>
      <c r="O139" s="27" t="s">
        <v>94</v>
      </c>
      <c r="P139" s="27">
        <v>0</v>
      </c>
    </row>
    <row r="140" spans="2:16" ht="36" x14ac:dyDescent="0.3">
      <c r="B140" s="133">
        <v>137</v>
      </c>
      <c r="C140" s="133" t="s">
        <v>1518</v>
      </c>
      <c r="D140" s="136">
        <v>41227</v>
      </c>
      <c r="E140" s="138">
        <v>42332</v>
      </c>
      <c r="F140" s="133" t="s">
        <v>1519</v>
      </c>
      <c r="G140" s="135" t="s">
        <v>445</v>
      </c>
      <c r="H140" s="133" t="s">
        <v>91</v>
      </c>
      <c r="I140" s="133" t="s">
        <v>4</v>
      </c>
      <c r="J140" s="133" t="s">
        <v>92</v>
      </c>
      <c r="K140" s="27" t="s">
        <v>93</v>
      </c>
      <c r="L140" s="27" t="s">
        <v>93</v>
      </c>
      <c r="M140" s="27">
        <v>365</v>
      </c>
      <c r="N140" s="27">
        <v>0</v>
      </c>
      <c r="O140" s="27" t="s">
        <v>94</v>
      </c>
      <c r="P140" s="27">
        <v>0</v>
      </c>
    </row>
    <row r="141" spans="2:16" ht="36" x14ac:dyDescent="0.3">
      <c r="B141" s="133">
        <v>138</v>
      </c>
      <c r="C141" s="133" t="s">
        <v>1520</v>
      </c>
      <c r="D141" s="136">
        <v>41227</v>
      </c>
      <c r="E141" s="138">
        <v>42332</v>
      </c>
      <c r="F141" s="133" t="s">
        <v>1521</v>
      </c>
      <c r="G141" s="135" t="s">
        <v>445</v>
      </c>
      <c r="H141" s="133" t="s">
        <v>91</v>
      </c>
      <c r="I141" s="133" t="s">
        <v>4</v>
      </c>
      <c r="J141" s="133" t="s">
        <v>92</v>
      </c>
      <c r="K141" s="27" t="s">
        <v>93</v>
      </c>
      <c r="L141" s="27" t="s">
        <v>93</v>
      </c>
      <c r="M141" s="27">
        <v>365</v>
      </c>
      <c r="N141" s="27">
        <v>0</v>
      </c>
      <c r="O141" s="27" t="s">
        <v>94</v>
      </c>
      <c r="P141" s="27">
        <v>0</v>
      </c>
    </row>
    <row r="142" spans="2:16" ht="36" x14ac:dyDescent="0.3">
      <c r="B142" s="133">
        <v>139</v>
      </c>
      <c r="C142" s="133" t="s">
        <v>1522</v>
      </c>
      <c r="D142" s="136">
        <v>41227</v>
      </c>
      <c r="E142" s="138">
        <v>42332</v>
      </c>
      <c r="F142" s="133" t="s">
        <v>1523</v>
      </c>
      <c r="G142" s="135" t="s">
        <v>445</v>
      </c>
      <c r="H142" s="133" t="s">
        <v>91</v>
      </c>
      <c r="I142" s="133" t="s">
        <v>4</v>
      </c>
      <c r="J142" s="133" t="s">
        <v>92</v>
      </c>
      <c r="K142" s="27" t="s">
        <v>93</v>
      </c>
      <c r="L142" s="27" t="s">
        <v>93</v>
      </c>
      <c r="M142" s="27">
        <v>365</v>
      </c>
      <c r="N142" s="27">
        <v>0</v>
      </c>
      <c r="O142" s="27" t="s">
        <v>94</v>
      </c>
      <c r="P142" s="27">
        <v>0</v>
      </c>
    </row>
    <row r="143" spans="2:16" ht="36" x14ac:dyDescent="0.3">
      <c r="B143" s="133">
        <v>140</v>
      </c>
      <c r="C143" s="133" t="s">
        <v>1524</v>
      </c>
      <c r="D143" s="136">
        <v>41227</v>
      </c>
      <c r="E143" s="138">
        <v>42332</v>
      </c>
      <c r="F143" s="133" t="s">
        <v>1525</v>
      </c>
      <c r="G143" s="135" t="s">
        <v>445</v>
      </c>
      <c r="H143" s="133" t="s">
        <v>91</v>
      </c>
      <c r="I143" s="133" t="s">
        <v>4</v>
      </c>
      <c r="J143" s="133" t="s">
        <v>92</v>
      </c>
      <c r="K143" s="27" t="s">
        <v>93</v>
      </c>
      <c r="L143" s="27" t="s">
        <v>93</v>
      </c>
      <c r="M143" s="27">
        <v>365</v>
      </c>
      <c r="N143" s="27">
        <v>0</v>
      </c>
      <c r="O143" s="27" t="s">
        <v>94</v>
      </c>
      <c r="P143" s="27">
        <v>0</v>
      </c>
    </row>
    <row r="144" spans="2:16" ht="36" x14ac:dyDescent="0.3">
      <c r="B144" s="133">
        <v>141</v>
      </c>
      <c r="C144" s="133" t="s">
        <v>1526</v>
      </c>
      <c r="D144" s="136">
        <v>41227</v>
      </c>
      <c r="E144" s="138">
        <v>42332</v>
      </c>
      <c r="F144" s="133" t="s">
        <v>1527</v>
      </c>
      <c r="G144" s="135" t="s">
        <v>445</v>
      </c>
      <c r="H144" s="133" t="s">
        <v>91</v>
      </c>
      <c r="I144" s="133" t="s">
        <v>4</v>
      </c>
      <c r="J144" s="133" t="s">
        <v>92</v>
      </c>
      <c r="K144" s="27" t="s">
        <v>93</v>
      </c>
      <c r="L144" s="27" t="s">
        <v>93</v>
      </c>
      <c r="M144" s="27">
        <v>365</v>
      </c>
      <c r="N144" s="27">
        <v>0</v>
      </c>
      <c r="O144" s="27" t="s">
        <v>94</v>
      </c>
      <c r="P144" s="27">
        <v>0</v>
      </c>
    </row>
    <row r="145" spans="2:16" ht="36" x14ac:dyDescent="0.3">
      <c r="B145" s="133">
        <v>142</v>
      </c>
      <c r="C145" s="133" t="s">
        <v>1528</v>
      </c>
      <c r="D145" s="136">
        <v>41227</v>
      </c>
      <c r="E145" s="138">
        <v>42332</v>
      </c>
      <c r="F145" s="133" t="s">
        <v>1529</v>
      </c>
      <c r="G145" s="135" t="s">
        <v>445</v>
      </c>
      <c r="H145" s="133" t="s">
        <v>91</v>
      </c>
      <c r="I145" s="133" t="s">
        <v>4</v>
      </c>
      <c r="J145" s="133" t="s">
        <v>92</v>
      </c>
      <c r="K145" s="27" t="s">
        <v>93</v>
      </c>
      <c r="L145" s="27" t="s">
        <v>93</v>
      </c>
      <c r="M145" s="27">
        <v>365</v>
      </c>
      <c r="N145" s="27">
        <v>0</v>
      </c>
      <c r="O145" s="27" t="s">
        <v>94</v>
      </c>
      <c r="P145" s="27">
        <v>0</v>
      </c>
    </row>
    <row r="146" spans="2:16" ht="36" x14ac:dyDescent="0.3">
      <c r="B146" s="133">
        <v>143</v>
      </c>
      <c r="C146" s="133" t="s">
        <v>1530</v>
      </c>
      <c r="D146" s="136">
        <v>41227</v>
      </c>
      <c r="E146" s="138">
        <v>42332</v>
      </c>
      <c r="F146" s="133" t="s">
        <v>1531</v>
      </c>
      <c r="G146" s="135" t="s">
        <v>445</v>
      </c>
      <c r="H146" s="133" t="s">
        <v>91</v>
      </c>
      <c r="I146" s="133" t="s">
        <v>4</v>
      </c>
      <c r="J146" s="133" t="s">
        <v>92</v>
      </c>
      <c r="K146" s="27" t="s">
        <v>93</v>
      </c>
      <c r="L146" s="27" t="s">
        <v>93</v>
      </c>
      <c r="M146" s="27">
        <v>365</v>
      </c>
      <c r="N146" s="27">
        <v>0</v>
      </c>
      <c r="O146" s="27" t="s">
        <v>94</v>
      </c>
      <c r="P146" s="27">
        <v>0</v>
      </c>
    </row>
    <row r="147" spans="2:16" ht="36" x14ac:dyDescent="0.3">
      <c r="B147" s="133">
        <v>144</v>
      </c>
      <c r="C147" s="133" t="s">
        <v>1532</v>
      </c>
      <c r="D147" s="136">
        <v>41227</v>
      </c>
      <c r="E147" s="138">
        <v>42332</v>
      </c>
      <c r="F147" s="133" t="s">
        <v>1533</v>
      </c>
      <c r="G147" s="135" t="s">
        <v>445</v>
      </c>
      <c r="H147" s="133" t="s">
        <v>91</v>
      </c>
      <c r="I147" s="133" t="s">
        <v>4</v>
      </c>
      <c r="J147" s="133" t="s">
        <v>92</v>
      </c>
      <c r="K147" s="27" t="s">
        <v>93</v>
      </c>
      <c r="L147" s="27" t="s">
        <v>93</v>
      </c>
      <c r="M147" s="27">
        <v>365</v>
      </c>
      <c r="N147" s="27">
        <v>0</v>
      </c>
      <c r="O147" s="27" t="s">
        <v>94</v>
      </c>
      <c r="P147" s="27">
        <v>0</v>
      </c>
    </row>
    <row r="148" spans="2:16" ht="36" x14ac:dyDescent="0.3">
      <c r="B148" s="133">
        <v>145</v>
      </c>
      <c r="C148" s="133" t="s">
        <v>1534</v>
      </c>
      <c r="D148" s="136">
        <v>41227</v>
      </c>
      <c r="E148" s="138">
        <v>42332</v>
      </c>
      <c r="F148" s="133" t="s">
        <v>1535</v>
      </c>
      <c r="G148" s="135" t="s">
        <v>445</v>
      </c>
      <c r="H148" s="133" t="s">
        <v>91</v>
      </c>
      <c r="I148" s="133" t="s">
        <v>4</v>
      </c>
      <c r="J148" s="133" t="s">
        <v>92</v>
      </c>
      <c r="K148" s="27" t="s">
        <v>93</v>
      </c>
      <c r="L148" s="27" t="s">
        <v>93</v>
      </c>
      <c r="M148" s="27">
        <v>365</v>
      </c>
      <c r="N148" s="27">
        <v>0</v>
      </c>
      <c r="O148" s="27" t="s">
        <v>94</v>
      </c>
      <c r="P148" s="27">
        <v>0</v>
      </c>
    </row>
    <row r="149" spans="2:16" ht="36" x14ac:dyDescent="0.3">
      <c r="B149" s="133">
        <v>146</v>
      </c>
      <c r="C149" s="133" t="s">
        <v>1536</v>
      </c>
      <c r="D149" s="136">
        <v>41227</v>
      </c>
      <c r="E149" s="138">
        <v>42332</v>
      </c>
      <c r="F149" s="133" t="s">
        <v>1537</v>
      </c>
      <c r="G149" s="135" t="s">
        <v>445</v>
      </c>
      <c r="H149" s="133" t="s">
        <v>91</v>
      </c>
      <c r="I149" s="133" t="s">
        <v>4</v>
      </c>
      <c r="J149" s="133" t="s">
        <v>92</v>
      </c>
      <c r="K149" s="27" t="s">
        <v>93</v>
      </c>
      <c r="L149" s="27" t="s">
        <v>93</v>
      </c>
      <c r="M149" s="27">
        <v>365</v>
      </c>
      <c r="N149" s="27">
        <v>0</v>
      </c>
      <c r="O149" s="27" t="s">
        <v>94</v>
      </c>
      <c r="P149" s="27">
        <v>0</v>
      </c>
    </row>
    <row r="150" spans="2:16" ht="36" x14ac:dyDescent="0.3">
      <c r="B150" s="133">
        <v>147</v>
      </c>
      <c r="C150" s="133" t="s">
        <v>1538</v>
      </c>
      <c r="D150" s="136">
        <v>41227</v>
      </c>
      <c r="E150" s="138">
        <v>42332</v>
      </c>
      <c r="F150" s="133" t="s">
        <v>1539</v>
      </c>
      <c r="G150" s="135" t="s">
        <v>445</v>
      </c>
      <c r="H150" s="133" t="s">
        <v>91</v>
      </c>
      <c r="I150" s="133" t="s">
        <v>4</v>
      </c>
      <c r="J150" s="133" t="s">
        <v>92</v>
      </c>
      <c r="K150" s="27" t="s">
        <v>93</v>
      </c>
      <c r="L150" s="27" t="s">
        <v>93</v>
      </c>
      <c r="M150" s="27">
        <v>365</v>
      </c>
      <c r="N150" s="27">
        <v>0</v>
      </c>
      <c r="O150" s="27" t="s">
        <v>94</v>
      </c>
      <c r="P150" s="27">
        <v>0</v>
      </c>
    </row>
    <row r="151" spans="2:16" ht="36" x14ac:dyDescent="0.3">
      <c r="B151" s="133">
        <v>148</v>
      </c>
      <c r="C151" s="133" t="s">
        <v>1540</v>
      </c>
      <c r="D151" s="136">
        <v>41227</v>
      </c>
      <c r="E151" s="138">
        <v>42332</v>
      </c>
      <c r="F151" s="133" t="s">
        <v>1541</v>
      </c>
      <c r="G151" s="135" t="s">
        <v>445</v>
      </c>
      <c r="H151" s="133" t="s">
        <v>91</v>
      </c>
      <c r="I151" s="133" t="s">
        <v>4</v>
      </c>
      <c r="J151" s="133" t="s">
        <v>92</v>
      </c>
      <c r="K151" s="27" t="s">
        <v>93</v>
      </c>
      <c r="L151" s="27" t="s">
        <v>93</v>
      </c>
      <c r="M151" s="27">
        <v>365</v>
      </c>
      <c r="N151" s="27">
        <v>0</v>
      </c>
      <c r="O151" s="27" t="s">
        <v>94</v>
      </c>
      <c r="P151" s="27">
        <v>0</v>
      </c>
    </row>
    <row r="152" spans="2:16" ht="36" x14ac:dyDescent="0.3">
      <c r="B152" s="133">
        <v>149</v>
      </c>
      <c r="C152" s="133" t="s">
        <v>1542</v>
      </c>
      <c r="D152" s="136">
        <v>41227</v>
      </c>
      <c r="E152" s="138">
        <v>42332</v>
      </c>
      <c r="F152" s="133" t="s">
        <v>1543</v>
      </c>
      <c r="G152" s="135" t="s">
        <v>445</v>
      </c>
      <c r="H152" s="133" t="s">
        <v>91</v>
      </c>
      <c r="I152" s="133" t="s">
        <v>4</v>
      </c>
      <c r="J152" s="133" t="s">
        <v>92</v>
      </c>
      <c r="K152" s="27" t="s">
        <v>93</v>
      </c>
      <c r="L152" s="27" t="s">
        <v>93</v>
      </c>
      <c r="M152" s="27">
        <v>365</v>
      </c>
      <c r="N152" s="27">
        <v>0</v>
      </c>
      <c r="O152" s="27" t="s">
        <v>94</v>
      </c>
      <c r="P152" s="27">
        <v>0</v>
      </c>
    </row>
    <row r="153" spans="2:16" ht="36" x14ac:dyDescent="0.3">
      <c r="B153" s="133">
        <v>150</v>
      </c>
      <c r="C153" s="133" t="s">
        <v>1544</v>
      </c>
      <c r="D153" s="136">
        <v>41227</v>
      </c>
      <c r="E153" s="138">
        <v>42332</v>
      </c>
      <c r="F153" s="133" t="s">
        <v>1545</v>
      </c>
      <c r="G153" s="135" t="s">
        <v>445</v>
      </c>
      <c r="H153" s="133" t="s">
        <v>91</v>
      </c>
      <c r="I153" s="133" t="s">
        <v>4</v>
      </c>
      <c r="J153" s="133" t="s">
        <v>92</v>
      </c>
      <c r="K153" s="27" t="s">
        <v>93</v>
      </c>
      <c r="L153" s="27" t="s">
        <v>93</v>
      </c>
      <c r="M153" s="27">
        <v>365</v>
      </c>
      <c r="N153" s="27">
        <v>0</v>
      </c>
      <c r="O153" s="27" t="s">
        <v>94</v>
      </c>
      <c r="P153" s="27">
        <v>0</v>
      </c>
    </row>
    <row r="154" spans="2:16" ht="36" x14ac:dyDescent="0.3">
      <c r="B154" s="133">
        <v>151</v>
      </c>
      <c r="C154" s="133" t="s">
        <v>1546</v>
      </c>
      <c r="D154" s="136">
        <v>41227</v>
      </c>
      <c r="E154" s="138">
        <v>42332</v>
      </c>
      <c r="F154" s="133" t="s">
        <v>1547</v>
      </c>
      <c r="G154" s="135" t="s">
        <v>445</v>
      </c>
      <c r="H154" s="133" t="s">
        <v>91</v>
      </c>
      <c r="I154" s="133" t="s">
        <v>4</v>
      </c>
      <c r="J154" s="133" t="s">
        <v>92</v>
      </c>
      <c r="K154" s="27" t="s">
        <v>93</v>
      </c>
      <c r="L154" s="27" t="s">
        <v>93</v>
      </c>
      <c r="M154" s="27">
        <v>365</v>
      </c>
      <c r="N154" s="27">
        <v>0</v>
      </c>
      <c r="O154" s="27" t="s">
        <v>94</v>
      </c>
      <c r="P154" s="27">
        <v>0</v>
      </c>
    </row>
    <row r="155" spans="2:16" ht="36" x14ac:dyDescent="0.3">
      <c r="B155" s="133">
        <v>152</v>
      </c>
      <c r="C155" s="133" t="s">
        <v>1548</v>
      </c>
      <c r="D155" s="136">
        <v>41227</v>
      </c>
      <c r="E155" s="138">
        <v>42332</v>
      </c>
      <c r="F155" s="133" t="s">
        <v>1549</v>
      </c>
      <c r="G155" s="135" t="s">
        <v>445</v>
      </c>
      <c r="H155" s="133" t="s">
        <v>91</v>
      </c>
      <c r="I155" s="133" t="s">
        <v>4</v>
      </c>
      <c r="J155" s="133" t="s">
        <v>92</v>
      </c>
      <c r="K155" s="27" t="s">
        <v>93</v>
      </c>
      <c r="L155" s="27" t="s">
        <v>93</v>
      </c>
      <c r="M155" s="27">
        <v>365</v>
      </c>
      <c r="N155" s="27">
        <v>0</v>
      </c>
      <c r="O155" s="27" t="s">
        <v>94</v>
      </c>
      <c r="P155" s="27">
        <v>0</v>
      </c>
    </row>
    <row r="156" spans="2:16" ht="36" x14ac:dyDescent="0.3">
      <c r="B156" s="133">
        <v>153</v>
      </c>
      <c r="C156" s="133" t="s">
        <v>1550</v>
      </c>
      <c r="D156" s="136">
        <v>41227</v>
      </c>
      <c r="E156" s="138">
        <v>42332</v>
      </c>
      <c r="F156" s="133" t="s">
        <v>1551</v>
      </c>
      <c r="G156" s="135" t="s">
        <v>445</v>
      </c>
      <c r="H156" s="133" t="s">
        <v>91</v>
      </c>
      <c r="I156" s="133" t="s">
        <v>4</v>
      </c>
      <c r="J156" s="133" t="s">
        <v>92</v>
      </c>
      <c r="K156" s="27" t="s">
        <v>93</v>
      </c>
      <c r="L156" s="27" t="s">
        <v>93</v>
      </c>
      <c r="M156" s="27">
        <v>365</v>
      </c>
      <c r="N156" s="27">
        <v>0</v>
      </c>
      <c r="O156" s="27" t="s">
        <v>94</v>
      </c>
      <c r="P156" s="27">
        <v>0</v>
      </c>
    </row>
    <row r="157" spans="2:16" ht="36" x14ac:dyDescent="0.3">
      <c r="B157" s="133">
        <v>154</v>
      </c>
      <c r="C157" s="133" t="s">
        <v>1552</v>
      </c>
      <c r="D157" s="136">
        <v>41227</v>
      </c>
      <c r="E157" s="138">
        <v>42332</v>
      </c>
      <c r="F157" s="133" t="s">
        <v>1553</v>
      </c>
      <c r="G157" s="135" t="s">
        <v>445</v>
      </c>
      <c r="H157" s="133" t="s">
        <v>91</v>
      </c>
      <c r="I157" s="133" t="s">
        <v>4</v>
      </c>
      <c r="J157" s="133" t="s">
        <v>92</v>
      </c>
      <c r="K157" s="27" t="s">
        <v>93</v>
      </c>
      <c r="L157" s="27" t="s">
        <v>93</v>
      </c>
      <c r="M157" s="27">
        <v>365</v>
      </c>
      <c r="N157" s="27">
        <v>0</v>
      </c>
      <c r="O157" s="27" t="s">
        <v>94</v>
      </c>
      <c r="P157" s="27">
        <v>0</v>
      </c>
    </row>
    <row r="158" spans="2:16" ht="36" x14ac:dyDescent="0.3">
      <c r="B158" s="133">
        <v>155</v>
      </c>
      <c r="C158" s="133" t="s">
        <v>1554</v>
      </c>
      <c r="D158" s="136">
        <v>41227</v>
      </c>
      <c r="E158" s="138">
        <v>42332</v>
      </c>
      <c r="F158" s="133" t="s">
        <v>1555</v>
      </c>
      <c r="G158" s="135" t="s">
        <v>445</v>
      </c>
      <c r="H158" s="133" t="s">
        <v>91</v>
      </c>
      <c r="I158" s="133" t="s">
        <v>4</v>
      </c>
      <c r="J158" s="133" t="s">
        <v>92</v>
      </c>
      <c r="K158" s="27" t="s">
        <v>93</v>
      </c>
      <c r="L158" s="27" t="s">
        <v>93</v>
      </c>
      <c r="M158" s="27">
        <v>365</v>
      </c>
      <c r="N158" s="27">
        <v>0</v>
      </c>
      <c r="O158" s="27" t="s">
        <v>94</v>
      </c>
      <c r="P158" s="27">
        <v>0</v>
      </c>
    </row>
    <row r="159" spans="2:16" ht="36" x14ac:dyDescent="0.3">
      <c r="B159" s="133">
        <v>156</v>
      </c>
      <c r="C159" s="133" t="s">
        <v>1556</v>
      </c>
      <c r="D159" s="136">
        <v>41227</v>
      </c>
      <c r="E159" s="138">
        <v>42332</v>
      </c>
      <c r="F159" s="133" t="s">
        <v>1557</v>
      </c>
      <c r="G159" s="135" t="s">
        <v>445</v>
      </c>
      <c r="H159" s="133" t="s">
        <v>91</v>
      </c>
      <c r="I159" s="133" t="s">
        <v>4</v>
      </c>
      <c r="J159" s="133" t="s">
        <v>92</v>
      </c>
      <c r="K159" s="27" t="s">
        <v>93</v>
      </c>
      <c r="L159" s="27" t="s">
        <v>93</v>
      </c>
      <c r="M159" s="27">
        <v>365</v>
      </c>
      <c r="N159" s="27">
        <v>0</v>
      </c>
      <c r="O159" s="27" t="s">
        <v>94</v>
      </c>
      <c r="P159" s="27">
        <v>0</v>
      </c>
    </row>
    <row r="160" spans="2:16" ht="36" x14ac:dyDescent="0.3">
      <c r="B160" s="133">
        <v>157</v>
      </c>
      <c r="C160" s="133" t="s">
        <v>1558</v>
      </c>
      <c r="D160" s="136">
        <v>41227</v>
      </c>
      <c r="E160" s="138">
        <v>42332</v>
      </c>
      <c r="F160" s="133" t="s">
        <v>1559</v>
      </c>
      <c r="G160" s="135" t="s">
        <v>445</v>
      </c>
      <c r="H160" s="133" t="s">
        <v>91</v>
      </c>
      <c r="I160" s="133" t="s">
        <v>4</v>
      </c>
      <c r="J160" s="133" t="s">
        <v>92</v>
      </c>
      <c r="K160" s="27" t="s">
        <v>93</v>
      </c>
      <c r="L160" s="27" t="s">
        <v>93</v>
      </c>
      <c r="M160" s="27">
        <v>365</v>
      </c>
      <c r="N160" s="27">
        <v>0</v>
      </c>
      <c r="O160" s="27" t="s">
        <v>94</v>
      </c>
      <c r="P160" s="27">
        <v>0</v>
      </c>
    </row>
    <row r="161" spans="2:16" ht="36" x14ac:dyDescent="0.3">
      <c r="B161" s="133">
        <v>158</v>
      </c>
      <c r="C161" s="133" t="s">
        <v>1560</v>
      </c>
      <c r="D161" s="136">
        <v>41227</v>
      </c>
      <c r="E161" s="138">
        <v>42332</v>
      </c>
      <c r="F161" s="133" t="s">
        <v>1561</v>
      </c>
      <c r="G161" s="135" t="s">
        <v>445</v>
      </c>
      <c r="H161" s="133" t="s">
        <v>91</v>
      </c>
      <c r="I161" s="133" t="s">
        <v>4</v>
      </c>
      <c r="J161" s="133" t="s">
        <v>92</v>
      </c>
      <c r="K161" s="27" t="s">
        <v>93</v>
      </c>
      <c r="L161" s="27" t="s">
        <v>93</v>
      </c>
      <c r="M161" s="27">
        <v>365</v>
      </c>
      <c r="N161" s="27">
        <v>0</v>
      </c>
      <c r="O161" s="27" t="s">
        <v>94</v>
      </c>
      <c r="P161" s="27">
        <v>0</v>
      </c>
    </row>
    <row r="162" spans="2:16" ht="36" x14ac:dyDescent="0.3">
      <c r="B162" s="133">
        <v>159</v>
      </c>
      <c r="C162" s="133" t="s">
        <v>1562</v>
      </c>
      <c r="D162" s="136">
        <v>41227</v>
      </c>
      <c r="E162" s="138">
        <v>42332</v>
      </c>
      <c r="F162" s="133" t="s">
        <v>1563</v>
      </c>
      <c r="G162" s="135" t="s">
        <v>445</v>
      </c>
      <c r="H162" s="133" t="s">
        <v>91</v>
      </c>
      <c r="I162" s="133" t="s">
        <v>4</v>
      </c>
      <c r="J162" s="133" t="s">
        <v>92</v>
      </c>
      <c r="K162" s="27" t="s">
        <v>93</v>
      </c>
      <c r="L162" s="27" t="s">
        <v>93</v>
      </c>
      <c r="M162" s="27">
        <v>365</v>
      </c>
      <c r="N162" s="27">
        <v>0</v>
      </c>
      <c r="O162" s="27" t="s">
        <v>94</v>
      </c>
      <c r="P162" s="27">
        <v>0</v>
      </c>
    </row>
    <row r="163" spans="2:16" ht="36" x14ac:dyDescent="0.3">
      <c r="B163" s="133">
        <v>160</v>
      </c>
      <c r="C163" s="133" t="s">
        <v>1564</v>
      </c>
      <c r="D163" s="136">
        <v>41227</v>
      </c>
      <c r="E163" s="138">
        <v>42332</v>
      </c>
      <c r="F163" s="133" t="s">
        <v>1565</v>
      </c>
      <c r="G163" s="135" t="s">
        <v>445</v>
      </c>
      <c r="H163" s="133" t="s">
        <v>91</v>
      </c>
      <c r="I163" s="133" t="s">
        <v>4</v>
      </c>
      <c r="J163" s="133" t="s">
        <v>92</v>
      </c>
      <c r="K163" s="27" t="s">
        <v>93</v>
      </c>
      <c r="L163" s="27" t="s">
        <v>93</v>
      </c>
      <c r="M163" s="27">
        <v>365</v>
      </c>
      <c r="N163" s="27">
        <v>0</v>
      </c>
      <c r="O163" s="27" t="s">
        <v>94</v>
      </c>
      <c r="P163" s="27">
        <v>0</v>
      </c>
    </row>
  </sheetData>
  <autoFilter ref="B2:P163" xr:uid="{00000000-0009-0000-0000-00000A000000}"/>
  <mergeCells count="15">
    <mergeCell ref="G2:G3"/>
    <mergeCell ref="B2:B3"/>
    <mergeCell ref="C2:C3"/>
    <mergeCell ref="D2:D3"/>
    <mergeCell ref="E2:E3"/>
    <mergeCell ref="F2:F3"/>
    <mergeCell ref="N2:N3"/>
    <mergeCell ref="O2:O3"/>
    <mergeCell ref="P2:P3"/>
    <mergeCell ref="H2:H3"/>
    <mergeCell ref="I2:I3"/>
    <mergeCell ref="J2:J3"/>
    <mergeCell ref="K2:K3"/>
    <mergeCell ref="L2:L3"/>
    <mergeCell ref="M2:M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B2:P163"/>
  <sheetViews>
    <sheetView topLeftCell="A25" workbookViewId="0">
      <selection activeCell="J170" sqref="J170"/>
    </sheetView>
  </sheetViews>
  <sheetFormatPr defaultColWidth="9.109375" defaultRowHeight="12" x14ac:dyDescent="0.3"/>
  <cols>
    <col min="1" max="1" width="5.33203125" style="132" customWidth="1"/>
    <col min="2" max="2" width="6.88671875" style="132" customWidth="1"/>
    <col min="3" max="3" width="16.88671875" style="132" customWidth="1"/>
    <col min="4" max="4" width="10.6640625" style="132" customWidth="1"/>
    <col min="5" max="5" width="12.44140625" style="137" customWidth="1"/>
    <col min="6" max="6" width="23.109375" style="132" customWidth="1"/>
    <col min="7" max="7" width="11.44140625" style="132" customWidth="1"/>
    <col min="8" max="8" width="16" style="132" customWidth="1"/>
    <col min="9" max="9" width="51.6640625" style="132" customWidth="1"/>
    <col min="10" max="10" width="14.5546875" style="132" customWidth="1"/>
    <col min="11" max="13" width="13.44140625" style="132" customWidth="1"/>
    <col min="14" max="14" width="16.109375" style="132" customWidth="1"/>
    <col min="15" max="15" width="13.88671875" style="132" customWidth="1"/>
    <col min="16" max="16" width="18.5546875" style="137" customWidth="1"/>
    <col min="17" max="16384" width="9.109375" style="132"/>
  </cols>
  <sheetData>
    <row r="2" spans="2:16" ht="25.5" customHeight="1" x14ac:dyDescent="0.3">
      <c r="B2" s="161" t="s">
        <v>76</v>
      </c>
      <c r="C2" s="161" t="s">
        <v>77</v>
      </c>
      <c r="D2" s="161" t="s">
        <v>78</v>
      </c>
      <c r="E2" s="162" t="s">
        <v>79</v>
      </c>
      <c r="F2" s="161" t="s">
        <v>80</v>
      </c>
      <c r="G2" s="161" t="s">
        <v>81</v>
      </c>
      <c r="H2" s="161" t="s">
        <v>82</v>
      </c>
      <c r="I2" s="161" t="s">
        <v>83</v>
      </c>
      <c r="J2" s="161" t="s">
        <v>84</v>
      </c>
      <c r="K2" s="161" t="s">
        <v>85</v>
      </c>
      <c r="L2" s="161" t="s">
        <v>86</v>
      </c>
      <c r="M2" s="161" t="s">
        <v>87</v>
      </c>
      <c r="N2" s="161" t="s">
        <v>88</v>
      </c>
      <c r="O2" s="161" t="s">
        <v>89</v>
      </c>
      <c r="P2" s="162" t="s">
        <v>90</v>
      </c>
    </row>
    <row r="3" spans="2:16" x14ac:dyDescent="0.3">
      <c r="B3" s="161"/>
      <c r="C3" s="161"/>
      <c r="D3" s="161"/>
      <c r="E3" s="162"/>
      <c r="F3" s="161"/>
      <c r="G3" s="161"/>
      <c r="H3" s="161"/>
      <c r="I3" s="161"/>
      <c r="J3" s="161"/>
      <c r="K3" s="161"/>
      <c r="L3" s="161"/>
      <c r="M3" s="161"/>
      <c r="N3" s="161"/>
      <c r="O3" s="161"/>
      <c r="P3" s="162"/>
    </row>
    <row r="4" spans="2:16" ht="36" x14ac:dyDescent="0.3">
      <c r="B4" s="133">
        <v>1</v>
      </c>
      <c r="C4" s="133" t="s">
        <v>766</v>
      </c>
      <c r="D4" s="134">
        <v>41205</v>
      </c>
      <c r="E4" s="134">
        <v>42699</v>
      </c>
      <c r="F4" s="133" t="s">
        <v>767</v>
      </c>
      <c r="G4" s="135" t="s">
        <v>444</v>
      </c>
      <c r="H4" s="133" t="s">
        <v>91</v>
      </c>
      <c r="I4" s="133" t="s">
        <v>4</v>
      </c>
      <c r="J4" s="133" t="s">
        <v>92</v>
      </c>
      <c r="K4" s="27" t="s">
        <v>93</v>
      </c>
      <c r="L4" s="27" t="s">
        <v>93</v>
      </c>
      <c r="M4" s="27">
        <v>365</v>
      </c>
      <c r="N4" s="27">
        <v>0</v>
      </c>
      <c r="O4" s="27" t="s">
        <v>94</v>
      </c>
      <c r="P4" s="27">
        <v>0</v>
      </c>
    </row>
    <row r="5" spans="2:16" ht="36" x14ac:dyDescent="0.3">
      <c r="B5" s="133">
        <v>2</v>
      </c>
      <c r="C5" s="133" t="s">
        <v>768</v>
      </c>
      <c r="D5" s="134">
        <v>41204</v>
      </c>
      <c r="E5" s="134">
        <v>42699</v>
      </c>
      <c r="F5" s="133" t="s">
        <v>769</v>
      </c>
      <c r="G5" s="135" t="s">
        <v>444</v>
      </c>
      <c r="H5" s="133" t="s">
        <v>91</v>
      </c>
      <c r="I5" s="133" t="s">
        <v>4</v>
      </c>
      <c r="J5" s="133" t="s">
        <v>92</v>
      </c>
      <c r="K5" s="27" t="s">
        <v>93</v>
      </c>
      <c r="L5" s="27" t="s">
        <v>93</v>
      </c>
      <c r="M5" s="27">
        <v>365</v>
      </c>
      <c r="N5" s="27">
        <v>0</v>
      </c>
      <c r="O5" s="27" t="s">
        <v>94</v>
      </c>
      <c r="P5" s="27">
        <v>0</v>
      </c>
    </row>
    <row r="6" spans="2:16" ht="36" x14ac:dyDescent="0.3">
      <c r="B6" s="133">
        <v>3</v>
      </c>
      <c r="C6" s="133" t="s">
        <v>770</v>
      </c>
      <c r="D6" s="134">
        <v>41204</v>
      </c>
      <c r="E6" s="134">
        <v>42699</v>
      </c>
      <c r="F6" s="133" t="s">
        <v>771</v>
      </c>
      <c r="G6" s="135" t="s">
        <v>444</v>
      </c>
      <c r="H6" s="133" t="s">
        <v>91</v>
      </c>
      <c r="I6" s="133" t="s">
        <v>4</v>
      </c>
      <c r="J6" s="133" t="s">
        <v>92</v>
      </c>
      <c r="K6" s="27" t="s">
        <v>94</v>
      </c>
      <c r="L6" s="27" t="s">
        <v>94</v>
      </c>
      <c r="M6" s="27">
        <v>0</v>
      </c>
      <c r="N6" s="27" t="s">
        <v>281</v>
      </c>
      <c r="O6" s="27" t="s">
        <v>94</v>
      </c>
      <c r="P6" s="27" t="s">
        <v>281</v>
      </c>
    </row>
    <row r="7" spans="2:16" ht="36" x14ac:dyDescent="0.3">
      <c r="B7" s="133">
        <v>4</v>
      </c>
      <c r="C7" s="133" t="s">
        <v>772</v>
      </c>
      <c r="D7" s="134">
        <v>41204</v>
      </c>
      <c r="E7" s="134">
        <v>42699</v>
      </c>
      <c r="F7" s="133" t="s">
        <v>773</v>
      </c>
      <c r="G7" s="135" t="s">
        <v>444</v>
      </c>
      <c r="H7" s="133" t="s">
        <v>91</v>
      </c>
      <c r="I7" s="133" t="s">
        <v>4</v>
      </c>
      <c r="J7" s="133" t="s">
        <v>92</v>
      </c>
      <c r="K7" s="27" t="s">
        <v>93</v>
      </c>
      <c r="L7" s="27" t="s">
        <v>93</v>
      </c>
      <c r="M7" s="27">
        <v>365</v>
      </c>
      <c r="N7" s="27">
        <v>0</v>
      </c>
      <c r="O7" s="27" t="s">
        <v>94</v>
      </c>
      <c r="P7" s="27">
        <v>0</v>
      </c>
    </row>
    <row r="8" spans="2:16" ht="36" x14ac:dyDescent="0.3">
      <c r="B8" s="133">
        <v>5</v>
      </c>
      <c r="C8" s="133" t="s">
        <v>774</v>
      </c>
      <c r="D8" s="134">
        <v>41204</v>
      </c>
      <c r="E8" s="134">
        <v>42699</v>
      </c>
      <c r="F8" s="133" t="s">
        <v>775</v>
      </c>
      <c r="G8" s="135" t="s">
        <v>444</v>
      </c>
      <c r="H8" s="133" t="s">
        <v>91</v>
      </c>
      <c r="I8" s="133" t="s">
        <v>4</v>
      </c>
      <c r="J8" s="133" t="s">
        <v>92</v>
      </c>
      <c r="K8" s="27" t="s">
        <v>93</v>
      </c>
      <c r="L8" s="27" t="s">
        <v>93</v>
      </c>
      <c r="M8" s="27">
        <v>365</v>
      </c>
      <c r="N8" s="27">
        <v>0</v>
      </c>
      <c r="O8" s="27" t="s">
        <v>94</v>
      </c>
      <c r="P8" s="27">
        <v>0</v>
      </c>
    </row>
    <row r="9" spans="2:16" ht="36" x14ac:dyDescent="0.3">
      <c r="B9" s="133">
        <v>6</v>
      </c>
      <c r="C9" s="133" t="s">
        <v>776</v>
      </c>
      <c r="D9" s="134">
        <v>41205</v>
      </c>
      <c r="E9" s="134">
        <v>42699</v>
      </c>
      <c r="F9" s="133" t="s">
        <v>777</v>
      </c>
      <c r="G9" s="135" t="s">
        <v>444</v>
      </c>
      <c r="H9" s="133" t="s">
        <v>91</v>
      </c>
      <c r="I9" s="133" t="s">
        <v>4</v>
      </c>
      <c r="J9" s="133" t="s">
        <v>92</v>
      </c>
      <c r="K9" s="27" t="s">
        <v>93</v>
      </c>
      <c r="L9" s="27" t="s">
        <v>93</v>
      </c>
      <c r="M9" s="27">
        <v>365</v>
      </c>
      <c r="N9" s="27">
        <v>0</v>
      </c>
      <c r="O9" s="27" t="s">
        <v>94</v>
      </c>
      <c r="P9" s="27">
        <v>0</v>
      </c>
    </row>
    <row r="10" spans="2:16" ht="36" x14ac:dyDescent="0.3">
      <c r="B10" s="133">
        <v>7</v>
      </c>
      <c r="C10" s="133" t="s">
        <v>778</v>
      </c>
      <c r="D10" s="134">
        <v>41204</v>
      </c>
      <c r="E10" s="134">
        <v>42699</v>
      </c>
      <c r="F10" s="133" t="s">
        <v>779</v>
      </c>
      <c r="G10" s="135" t="s">
        <v>444</v>
      </c>
      <c r="H10" s="133" t="s">
        <v>91</v>
      </c>
      <c r="I10" s="133" t="s">
        <v>4</v>
      </c>
      <c r="J10" s="133" t="s">
        <v>92</v>
      </c>
      <c r="K10" s="27" t="s">
        <v>93</v>
      </c>
      <c r="L10" s="27" t="s">
        <v>93</v>
      </c>
      <c r="M10" s="27">
        <v>365</v>
      </c>
      <c r="N10" s="27">
        <v>0</v>
      </c>
      <c r="O10" s="27" t="s">
        <v>94</v>
      </c>
      <c r="P10" s="27">
        <v>0</v>
      </c>
    </row>
    <row r="11" spans="2:16" ht="36" x14ac:dyDescent="0.3">
      <c r="B11" s="133">
        <v>8</v>
      </c>
      <c r="C11" s="133" t="s">
        <v>780</v>
      </c>
      <c r="D11" s="134">
        <v>41205</v>
      </c>
      <c r="E11" s="134">
        <v>42699</v>
      </c>
      <c r="F11" s="133" t="s">
        <v>781</v>
      </c>
      <c r="G11" s="135" t="s">
        <v>444</v>
      </c>
      <c r="H11" s="133" t="s">
        <v>91</v>
      </c>
      <c r="I11" s="133" t="s">
        <v>4</v>
      </c>
      <c r="J11" s="133" t="s">
        <v>92</v>
      </c>
      <c r="K11" s="27" t="s">
        <v>93</v>
      </c>
      <c r="L11" s="27" t="s">
        <v>93</v>
      </c>
      <c r="M11" s="27">
        <v>365</v>
      </c>
      <c r="N11" s="27">
        <v>0</v>
      </c>
      <c r="O11" s="27" t="s">
        <v>94</v>
      </c>
      <c r="P11" s="27">
        <v>0</v>
      </c>
    </row>
    <row r="12" spans="2:16" ht="36" x14ac:dyDescent="0.3">
      <c r="B12" s="133">
        <v>9</v>
      </c>
      <c r="C12" s="133" t="s">
        <v>782</v>
      </c>
      <c r="D12" s="134">
        <v>41205</v>
      </c>
      <c r="E12" s="134">
        <v>42699</v>
      </c>
      <c r="F12" s="133" t="s">
        <v>783</v>
      </c>
      <c r="G12" s="135" t="s">
        <v>444</v>
      </c>
      <c r="H12" s="133" t="s">
        <v>91</v>
      </c>
      <c r="I12" s="133" t="s">
        <v>4</v>
      </c>
      <c r="J12" s="133" t="s">
        <v>92</v>
      </c>
      <c r="K12" s="27" t="s">
        <v>93</v>
      </c>
      <c r="L12" s="27" t="s">
        <v>93</v>
      </c>
      <c r="M12" s="27">
        <v>365</v>
      </c>
      <c r="N12" s="27">
        <v>0</v>
      </c>
      <c r="O12" s="27" t="s">
        <v>94</v>
      </c>
      <c r="P12" s="27">
        <v>0</v>
      </c>
    </row>
    <row r="13" spans="2:16" ht="36" x14ac:dyDescent="0.3">
      <c r="B13" s="133">
        <v>10</v>
      </c>
      <c r="C13" s="133" t="s">
        <v>784</v>
      </c>
      <c r="D13" s="134">
        <v>41204</v>
      </c>
      <c r="E13" s="134">
        <v>42699</v>
      </c>
      <c r="F13" s="133" t="s">
        <v>785</v>
      </c>
      <c r="G13" s="135" t="s">
        <v>444</v>
      </c>
      <c r="H13" s="133" t="s">
        <v>91</v>
      </c>
      <c r="I13" s="133" t="s">
        <v>4</v>
      </c>
      <c r="J13" s="133" t="s">
        <v>92</v>
      </c>
      <c r="K13" s="27" t="s">
        <v>93</v>
      </c>
      <c r="L13" s="27" t="s">
        <v>93</v>
      </c>
      <c r="M13" s="27">
        <v>365</v>
      </c>
      <c r="N13" s="27">
        <v>0</v>
      </c>
      <c r="O13" s="27" t="s">
        <v>94</v>
      </c>
      <c r="P13" s="27">
        <v>0</v>
      </c>
    </row>
    <row r="14" spans="2:16" ht="36" x14ac:dyDescent="0.3">
      <c r="B14" s="133">
        <v>11</v>
      </c>
      <c r="C14" s="133" t="s">
        <v>786</v>
      </c>
      <c r="D14" s="134">
        <v>41205</v>
      </c>
      <c r="E14" s="134">
        <v>42699</v>
      </c>
      <c r="F14" s="133" t="s">
        <v>787</v>
      </c>
      <c r="G14" s="135" t="s">
        <v>444</v>
      </c>
      <c r="H14" s="133" t="s">
        <v>91</v>
      </c>
      <c r="I14" s="133" t="s">
        <v>4</v>
      </c>
      <c r="J14" s="133" t="s">
        <v>92</v>
      </c>
      <c r="K14" s="27" t="s">
        <v>93</v>
      </c>
      <c r="L14" s="27" t="s">
        <v>93</v>
      </c>
      <c r="M14" s="27">
        <v>365</v>
      </c>
      <c r="N14" s="27">
        <v>0</v>
      </c>
      <c r="O14" s="27" t="s">
        <v>94</v>
      </c>
      <c r="P14" s="27">
        <v>0</v>
      </c>
    </row>
    <row r="15" spans="2:16" ht="36" x14ac:dyDescent="0.3">
      <c r="B15" s="133">
        <v>12</v>
      </c>
      <c r="C15" s="133" t="s">
        <v>788</v>
      </c>
      <c r="D15" s="134">
        <v>41204</v>
      </c>
      <c r="E15" s="134">
        <v>42699</v>
      </c>
      <c r="F15" s="133" t="s">
        <v>789</v>
      </c>
      <c r="G15" s="135" t="s">
        <v>444</v>
      </c>
      <c r="H15" s="133" t="s">
        <v>91</v>
      </c>
      <c r="I15" s="133" t="s">
        <v>4</v>
      </c>
      <c r="J15" s="133" t="s">
        <v>92</v>
      </c>
      <c r="K15" s="27" t="s">
        <v>93</v>
      </c>
      <c r="L15" s="27" t="s">
        <v>93</v>
      </c>
      <c r="M15" s="27">
        <v>365</v>
      </c>
      <c r="N15" s="27">
        <v>0</v>
      </c>
      <c r="O15" s="27" t="s">
        <v>94</v>
      </c>
      <c r="P15" s="27">
        <v>0</v>
      </c>
    </row>
    <row r="16" spans="2:16" ht="36" x14ac:dyDescent="0.3">
      <c r="B16" s="133">
        <v>13</v>
      </c>
      <c r="C16" s="133" t="s">
        <v>790</v>
      </c>
      <c r="D16" s="134">
        <v>41205</v>
      </c>
      <c r="E16" s="134">
        <v>42699</v>
      </c>
      <c r="F16" s="133" t="s">
        <v>791</v>
      </c>
      <c r="G16" s="135" t="s">
        <v>444</v>
      </c>
      <c r="H16" s="133" t="s">
        <v>91</v>
      </c>
      <c r="I16" s="133" t="s">
        <v>4</v>
      </c>
      <c r="J16" s="133" t="s">
        <v>92</v>
      </c>
      <c r="K16" s="27" t="s">
        <v>93</v>
      </c>
      <c r="L16" s="27" t="s">
        <v>93</v>
      </c>
      <c r="M16" s="27">
        <v>365</v>
      </c>
      <c r="N16" s="27">
        <v>0</v>
      </c>
      <c r="O16" s="27" t="s">
        <v>94</v>
      </c>
      <c r="P16" s="27">
        <v>0</v>
      </c>
    </row>
    <row r="17" spans="2:16" ht="36" x14ac:dyDescent="0.3">
      <c r="B17" s="133">
        <v>14</v>
      </c>
      <c r="C17" s="133" t="s">
        <v>792</v>
      </c>
      <c r="D17" s="134">
        <v>41205</v>
      </c>
      <c r="E17" s="134">
        <v>42699</v>
      </c>
      <c r="F17" s="133" t="s">
        <v>793</v>
      </c>
      <c r="G17" s="135" t="s">
        <v>444</v>
      </c>
      <c r="H17" s="133" t="s">
        <v>91</v>
      </c>
      <c r="I17" s="133" t="s">
        <v>4</v>
      </c>
      <c r="J17" s="133" t="s">
        <v>92</v>
      </c>
      <c r="K17" s="27" t="s">
        <v>93</v>
      </c>
      <c r="L17" s="27" t="s">
        <v>93</v>
      </c>
      <c r="M17" s="27">
        <v>365</v>
      </c>
      <c r="N17" s="27">
        <v>0</v>
      </c>
      <c r="O17" s="27" t="s">
        <v>94</v>
      </c>
      <c r="P17" s="27">
        <v>0</v>
      </c>
    </row>
    <row r="18" spans="2:16" ht="36" x14ac:dyDescent="0.3">
      <c r="B18" s="133">
        <v>15</v>
      </c>
      <c r="C18" s="133" t="s">
        <v>794</v>
      </c>
      <c r="D18" s="134">
        <v>41204</v>
      </c>
      <c r="E18" s="134">
        <v>42699</v>
      </c>
      <c r="F18" s="133" t="s">
        <v>795</v>
      </c>
      <c r="G18" s="135" t="s">
        <v>444</v>
      </c>
      <c r="H18" s="133" t="s">
        <v>91</v>
      </c>
      <c r="I18" s="133" t="s">
        <v>4</v>
      </c>
      <c r="J18" s="133" t="s">
        <v>92</v>
      </c>
      <c r="K18" s="27" t="s">
        <v>93</v>
      </c>
      <c r="L18" s="27" t="s">
        <v>93</v>
      </c>
      <c r="M18" s="27">
        <v>365</v>
      </c>
      <c r="N18" s="27">
        <v>0</v>
      </c>
      <c r="O18" s="27" t="s">
        <v>94</v>
      </c>
      <c r="P18" s="27">
        <v>0</v>
      </c>
    </row>
    <row r="19" spans="2:16" ht="36" x14ac:dyDescent="0.3">
      <c r="B19" s="133">
        <v>16</v>
      </c>
      <c r="C19" s="133" t="s">
        <v>796</v>
      </c>
      <c r="D19" s="134">
        <v>41205</v>
      </c>
      <c r="E19" s="134">
        <v>42699</v>
      </c>
      <c r="F19" s="133" t="s">
        <v>797</v>
      </c>
      <c r="G19" s="135" t="s">
        <v>444</v>
      </c>
      <c r="H19" s="133" t="s">
        <v>91</v>
      </c>
      <c r="I19" s="133" t="s">
        <v>4</v>
      </c>
      <c r="J19" s="133" t="s">
        <v>92</v>
      </c>
      <c r="K19" s="27" t="s">
        <v>93</v>
      </c>
      <c r="L19" s="27" t="s">
        <v>93</v>
      </c>
      <c r="M19" s="27">
        <v>365</v>
      </c>
      <c r="N19" s="27">
        <v>0</v>
      </c>
      <c r="O19" s="27" t="s">
        <v>94</v>
      </c>
      <c r="P19" s="27">
        <v>0</v>
      </c>
    </row>
    <row r="20" spans="2:16" ht="36" x14ac:dyDescent="0.3">
      <c r="B20" s="133">
        <v>17</v>
      </c>
      <c r="C20" s="133" t="s">
        <v>798</v>
      </c>
      <c r="D20" s="134">
        <v>41205</v>
      </c>
      <c r="E20" s="134">
        <v>42699</v>
      </c>
      <c r="F20" s="133" t="s">
        <v>799</v>
      </c>
      <c r="G20" s="135" t="s">
        <v>444</v>
      </c>
      <c r="H20" s="133" t="s">
        <v>91</v>
      </c>
      <c r="I20" s="133" t="s">
        <v>4</v>
      </c>
      <c r="J20" s="133" t="s">
        <v>92</v>
      </c>
      <c r="K20" s="27" t="s">
        <v>93</v>
      </c>
      <c r="L20" s="27" t="s">
        <v>93</v>
      </c>
      <c r="M20" s="27">
        <v>365</v>
      </c>
      <c r="N20" s="27">
        <v>0</v>
      </c>
      <c r="O20" s="27" t="s">
        <v>94</v>
      </c>
      <c r="P20" s="27">
        <v>0</v>
      </c>
    </row>
    <row r="21" spans="2:16" ht="36" x14ac:dyDescent="0.3">
      <c r="B21" s="133">
        <v>18</v>
      </c>
      <c r="C21" s="133" t="s">
        <v>800</v>
      </c>
      <c r="D21" s="134">
        <v>41204</v>
      </c>
      <c r="E21" s="134">
        <v>42699</v>
      </c>
      <c r="F21" s="133" t="s">
        <v>801</v>
      </c>
      <c r="G21" s="135" t="s">
        <v>444</v>
      </c>
      <c r="H21" s="133" t="s">
        <v>91</v>
      </c>
      <c r="I21" s="133" t="s">
        <v>4</v>
      </c>
      <c r="J21" s="133" t="s">
        <v>92</v>
      </c>
      <c r="K21" s="27" t="s">
        <v>93</v>
      </c>
      <c r="L21" s="27" t="s">
        <v>93</v>
      </c>
      <c r="M21" s="27">
        <v>365</v>
      </c>
      <c r="N21" s="27">
        <v>0</v>
      </c>
      <c r="O21" s="27" t="s">
        <v>94</v>
      </c>
      <c r="P21" s="27">
        <v>0</v>
      </c>
    </row>
    <row r="22" spans="2:16" ht="36" x14ac:dyDescent="0.3">
      <c r="B22" s="133">
        <v>19</v>
      </c>
      <c r="C22" s="133" t="s">
        <v>802</v>
      </c>
      <c r="D22" s="134">
        <v>41204</v>
      </c>
      <c r="E22" s="134">
        <v>42699</v>
      </c>
      <c r="F22" s="133" t="s">
        <v>803</v>
      </c>
      <c r="G22" s="135" t="s">
        <v>444</v>
      </c>
      <c r="H22" s="133" t="s">
        <v>91</v>
      </c>
      <c r="I22" s="133" t="s">
        <v>4</v>
      </c>
      <c r="J22" s="133" t="s">
        <v>92</v>
      </c>
      <c r="K22" s="27" t="s">
        <v>93</v>
      </c>
      <c r="L22" s="27" t="s">
        <v>93</v>
      </c>
      <c r="M22" s="27">
        <v>365</v>
      </c>
      <c r="N22" s="27">
        <v>0</v>
      </c>
      <c r="O22" s="27" t="s">
        <v>94</v>
      </c>
      <c r="P22" s="27">
        <v>0</v>
      </c>
    </row>
    <row r="23" spans="2:16" ht="36" x14ac:dyDescent="0.3">
      <c r="B23" s="133">
        <v>20</v>
      </c>
      <c r="C23" s="133" t="s">
        <v>804</v>
      </c>
      <c r="D23" s="134">
        <v>41204</v>
      </c>
      <c r="E23" s="134">
        <v>42699</v>
      </c>
      <c r="F23" s="133" t="s">
        <v>805</v>
      </c>
      <c r="G23" s="135" t="s">
        <v>444</v>
      </c>
      <c r="H23" s="133" t="s">
        <v>91</v>
      </c>
      <c r="I23" s="133" t="s">
        <v>4</v>
      </c>
      <c r="J23" s="133" t="s">
        <v>92</v>
      </c>
      <c r="K23" s="27" t="s">
        <v>93</v>
      </c>
      <c r="L23" s="27" t="s">
        <v>93</v>
      </c>
      <c r="M23" s="27">
        <v>365</v>
      </c>
      <c r="N23" s="27">
        <v>0</v>
      </c>
      <c r="O23" s="27" t="s">
        <v>94</v>
      </c>
      <c r="P23" s="27">
        <v>0</v>
      </c>
    </row>
    <row r="24" spans="2:16" ht="36" x14ac:dyDescent="0.3">
      <c r="B24" s="133">
        <v>21</v>
      </c>
      <c r="C24" s="133" t="s">
        <v>806</v>
      </c>
      <c r="D24" s="134">
        <v>41204</v>
      </c>
      <c r="E24" s="134">
        <v>42699</v>
      </c>
      <c r="F24" s="133" t="s">
        <v>807</v>
      </c>
      <c r="G24" s="135" t="s">
        <v>444</v>
      </c>
      <c r="H24" s="133" t="s">
        <v>91</v>
      </c>
      <c r="I24" s="133" t="s">
        <v>4</v>
      </c>
      <c r="J24" s="133" t="s">
        <v>92</v>
      </c>
      <c r="K24" s="27" t="s">
        <v>93</v>
      </c>
      <c r="L24" s="27" t="s">
        <v>93</v>
      </c>
      <c r="M24" s="27">
        <v>365</v>
      </c>
      <c r="N24" s="27">
        <v>0</v>
      </c>
      <c r="O24" s="27" t="s">
        <v>94</v>
      </c>
      <c r="P24" s="27">
        <v>0</v>
      </c>
    </row>
    <row r="25" spans="2:16" ht="36" x14ac:dyDescent="0.3">
      <c r="B25" s="133">
        <v>22</v>
      </c>
      <c r="C25" s="133" t="s">
        <v>808</v>
      </c>
      <c r="D25" s="134">
        <v>41204</v>
      </c>
      <c r="E25" s="134">
        <v>42699</v>
      </c>
      <c r="F25" s="133" t="s">
        <v>809</v>
      </c>
      <c r="G25" s="135" t="s">
        <v>444</v>
      </c>
      <c r="H25" s="133" t="s">
        <v>91</v>
      </c>
      <c r="I25" s="133" t="s">
        <v>4</v>
      </c>
      <c r="J25" s="133" t="s">
        <v>92</v>
      </c>
      <c r="K25" s="27" t="s">
        <v>93</v>
      </c>
      <c r="L25" s="27" t="s">
        <v>93</v>
      </c>
      <c r="M25" s="27">
        <v>365</v>
      </c>
      <c r="N25" s="27">
        <v>0</v>
      </c>
      <c r="O25" s="27" t="s">
        <v>94</v>
      </c>
      <c r="P25" s="27">
        <v>0</v>
      </c>
    </row>
    <row r="26" spans="2:16" ht="36" x14ac:dyDescent="0.3">
      <c r="B26" s="133">
        <v>23</v>
      </c>
      <c r="C26" s="133" t="s">
        <v>810</v>
      </c>
      <c r="D26" s="134">
        <v>41204</v>
      </c>
      <c r="E26" s="134">
        <v>42699</v>
      </c>
      <c r="F26" s="133" t="s">
        <v>811</v>
      </c>
      <c r="G26" s="135" t="s">
        <v>444</v>
      </c>
      <c r="H26" s="133" t="s">
        <v>91</v>
      </c>
      <c r="I26" s="133" t="s">
        <v>4</v>
      </c>
      <c r="J26" s="133" t="s">
        <v>92</v>
      </c>
      <c r="K26" s="27" t="s">
        <v>93</v>
      </c>
      <c r="L26" s="27" t="s">
        <v>93</v>
      </c>
      <c r="M26" s="27">
        <v>365</v>
      </c>
      <c r="N26" s="27">
        <v>0</v>
      </c>
      <c r="O26" s="27" t="s">
        <v>94</v>
      </c>
      <c r="P26" s="27">
        <v>0</v>
      </c>
    </row>
    <row r="27" spans="2:16" ht="36" x14ac:dyDescent="0.3">
      <c r="B27" s="133">
        <v>24</v>
      </c>
      <c r="C27" s="133" t="s">
        <v>812</v>
      </c>
      <c r="D27" s="134">
        <v>41205</v>
      </c>
      <c r="E27" s="134">
        <v>42699</v>
      </c>
      <c r="F27" s="133" t="s">
        <v>813</v>
      </c>
      <c r="G27" s="135" t="s">
        <v>444</v>
      </c>
      <c r="H27" s="133" t="s">
        <v>91</v>
      </c>
      <c r="I27" s="133" t="s">
        <v>4</v>
      </c>
      <c r="J27" s="133" t="s">
        <v>92</v>
      </c>
      <c r="K27" s="27" t="s">
        <v>93</v>
      </c>
      <c r="L27" s="27" t="s">
        <v>93</v>
      </c>
      <c r="M27" s="27">
        <v>365</v>
      </c>
      <c r="N27" s="27">
        <v>0</v>
      </c>
      <c r="O27" s="27" t="s">
        <v>94</v>
      </c>
      <c r="P27" s="27">
        <v>0</v>
      </c>
    </row>
    <row r="28" spans="2:16" ht="36" x14ac:dyDescent="0.3">
      <c r="B28" s="133">
        <v>25</v>
      </c>
      <c r="C28" s="133" t="s">
        <v>814</v>
      </c>
      <c r="D28" s="134">
        <v>41204</v>
      </c>
      <c r="E28" s="134">
        <v>42699</v>
      </c>
      <c r="F28" s="133" t="s">
        <v>815</v>
      </c>
      <c r="G28" s="135" t="s">
        <v>444</v>
      </c>
      <c r="H28" s="133" t="s">
        <v>91</v>
      </c>
      <c r="I28" s="133" t="s">
        <v>4</v>
      </c>
      <c r="J28" s="133" t="s">
        <v>92</v>
      </c>
      <c r="K28" s="27" t="s">
        <v>93</v>
      </c>
      <c r="L28" s="27" t="s">
        <v>93</v>
      </c>
      <c r="M28" s="27">
        <v>365</v>
      </c>
      <c r="N28" s="27">
        <v>0</v>
      </c>
      <c r="O28" s="27" t="s">
        <v>94</v>
      </c>
      <c r="P28" s="27">
        <v>0</v>
      </c>
    </row>
    <row r="29" spans="2:16" ht="36" x14ac:dyDescent="0.3">
      <c r="B29" s="133">
        <v>26</v>
      </c>
      <c r="C29" s="133" t="s">
        <v>816</v>
      </c>
      <c r="D29" s="134">
        <v>41204</v>
      </c>
      <c r="E29" s="134">
        <v>42699</v>
      </c>
      <c r="F29" s="133" t="s">
        <v>817</v>
      </c>
      <c r="G29" s="135" t="s">
        <v>444</v>
      </c>
      <c r="H29" s="133" t="s">
        <v>91</v>
      </c>
      <c r="I29" s="133" t="s">
        <v>4</v>
      </c>
      <c r="J29" s="133" t="s">
        <v>92</v>
      </c>
      <c r="K29" s="27" t="s">
        <v>93</v>
      </c>
      <c r="L29" s="27" t="s">
        <v>93</v>
      </c>
      <c r="M29" s="27">
        <v>365</v>
      </c>
      <c r="N29" s="27">
        <v>0</v>
      </c>
      <c r="O29" s="27" t="s">
        <v>94</v>
      </c>
      <c r="P29" s="27">
        <v>0</v>
      </c>
    </row>
    <row r="30" spans="2:16" ht="36" x14ac:dyDescent="0.3">
      <c r="B30" s="133">
        <v>27</v>
      </c>
      <c r="C30" s="133" t="s">
        <v>818</v>
      </c>
      <c r="D30" s="134">
        <v>41205</v>
      </c>
      <c r="E30" s="134">
        <v>42699</v>
      </c>
      <c r="F30" s="133" t="s">
        <v>819</v>
      </c>
      <c r="G30" s="135" t="s">
        <v>444</v>
      </c>
      <c r="H30" s="133" t="s">
        <v>91</v>
      </c>
      <c r="I30" s="133" t="s">
        <v>4</v>
      </c>
      <c r="J30" s="133" t="s">
        <v>92</v>
      </c>
      <c r="K30" s="27" t="s">
        <v>93</v>
      </c>
      <c r="L30" s="27" t="s">
        <v>93</v>
      </c>
      <c r="M30" s="27">
        <v>365</v>
      </c>
      <c r="N30" s="27">
        <v>0</v>
      </c>
      <c r="O30" s="27" t="s">
        <v>94</v>
      </c>
      <c r="P30" s="27">
        <v>0</v>
      </c>
    </row>
    <row r="31" spans="2:16" ht="36" x14ac:dyDescent="0.3">
      <c r="B31" s="133">
        <v>28</v>
      </c>
      <c r="C31" s="133" t="s">
        <v>820</v>
      </c>
      <c r="D31" s="134">
        <v>41204</v>
      </c>
      <c r="E31" s="134">
        <v>42699</v>
      </c>
      <c r="F31" s="133" t="s">
        <v>821</v>
      </c>
      <c r="G31" s="135" t="s">
        <v>444</v>
      </c>
      <c r="H31" s="133" t="s">
        <v>91</v>
      </c>
      <c r="I31" s="133" t="s">
        <v>4</v>
      </c>
      <c r="J31" s="133" t="s">
        <v>92</v>
      </c>
      <c r="K31" s="27" t="s">
        <v>93</v>
      </c>
      <c r="L31" s="27" t="s">
        <v>93</v>
      </c>
      <c r="M31" s="27">
        <v>365</v>
      </c>
      <c r="N31" s="27">
        <v>0</v>
      </c>
      <c r="O31" s="27" t="s">
        <v>94</v>
      </c>
      <c r="P31" s="27">
        <v>0</v>
      </c>
    </row>
    <row r="32" spans="2:16" ht="36" x14ac:dyDescent="0.3">
      <c r="B32" s="133">
        <v>29</v>
      </c>
      <c r="C32" s="133" t="s">
        <v>822</v>
      </c>
      <c r="D32" s="134">
        <v>41205</v>
      </c>
      <c r="E32" s="134">
        <v>42699</v>
      </c>
      <c r="F32" s="133" t="s">
        <v>823</v>
      </c>
      <c r="G32" s="135" t="s">
        <v>444</v>
      </c>
      <c r="H32" s="133" t="s">
        <v>91</v>
      </c>
      <c r="I32" s="133" t="s">
        <v>4</v>
      </c>
      <c r="J32" s="133" t="s">
        <v>92</v>
      </c>
      <c r="K32" s="27" t="s">
        <v>93</v>
      </c>
      <c r="L32" s="27" t="s">
        <v>93</v>
      </c>
      <c r="M32" s="27">
        <v>365</v>
      </c>
      <c r="N32" s="27">
        <v>0</v>
      </c>
      <c r="O32" s="27" t="s">
        <v>94</v>
      </c>
      <c r="P32" s="27">
        <v>0</v>
      </c>
    </row>
    <row r="33" spans="2:16" ht="36" x14ac:dyDescent="0.3">
      <c r="B33" s="133">
        <v>30</v>
      </c>
      <c r="C33" s="133" t="s">
        <v>824</v>
      </c>
      <c r="D33" s="134">
        <v>41205</v>
      </c>
      <c r="E33" s="134">
        <v>42699</v>
      </c>
      <c r="F33" s="133" t="s">
        <v>825</v>
      </c>
      <c r="G33" s="135" t="s">
        <v>444</v>
      </c>
      <c r="H33" s="133" t="s">
        <v>91</v>
      </c>
      <c r="I33" s="133" t="s">
        <v>4</v>
      </c>
      <c r="J33" s="133" t="s">
        <v>92</v>
      </c>
      <c r="K33" s="27" t="s">
        <v>93</v>
      </c>
      <c r="L33" s="27" t="s">
        <v>93</v>
      </c>
      <c r="M33" s="27">
        <v>365</v>
      </c>
      <c r="N33" s="27">
        <v>0</v>
      </c>
      <c r="O33" s="27" t="s">
        <v>94</v>
      </c>
      <c r="P33" s="27">
        <v>0</v>
      </c>
    </row>
    <row r="34" spans="2:16" ht="36" x14ac:dyDescent="0.3">
      <c r="B34" s="133">
        <v>31</v>
      </c>
      <c r="C34" s="133" t="s">
        <v>826</v>
      </c>
      <c r="D34" s="134">
        <v>41204</v>
      </c>
      <c r="E34" s="134">
        <v>42699</v>
      </c>
      <c r="F34" s="133" t="s">
        <v>827</v>
      </c>
      <c r="G34" s="135" t="s">
        <v>444</v>
      </c>
      <c r="H34" s="133" t="s">
        <v>91</v>
      </c>
      <c r="I34" s="133" t="s">
        <v>4</v>
      </c>
      <c r="J34" s="133" t="s">
        <v>92</v>
      </c>
      <c r="K34" s="27" t="s">
        <v>93</v>
      </c>
      <c r="L34" s="27" t="s">
        <v>93</v>
      </c>
      <c r="M34" s="27">
        <v>365</v>
      </c>
      <c r="N34" s="27">
        <v>0</v>
      </c>
      <c r="O34" s="27" t="s">
        <v>94</v>
      </c>
      <c r="P34" s="27">
        <v>0</v>
      </c>
    </row>
    <row r="35" spans="2:16" ht="36" x14ac:dyDescent="0.3">
      <c r="B35" s="133">
        <v>32</v>
      </c>
      <c r="C35" s="133" t="s">
        <v>828</v>
      </c>
      <c r="D35" s="134">
        <v>41205</v>
      </c>
      <c r="E35" s="134">
        <v>42699</v>
      </c>
      <c r="F35" s="133" t="s">
        <v>829</v>
      </c>
      <c r="G35" s="135" t="s">
        <v>444</v>
      </c>
      <c r="H35" s="133" t="s">
        <v>91</v>
      </c>
      <c r="I35" s="133" t="s">
        <v>4</v>
      </c>
      <c r="J35" s="133" t="s">
        <v>92</v>
      </c>
      <c r="K35" s="27" t="s">
        <v>93</v>
      </c>
      <c r="L35" s="27" t="s">
        <v>93</v>
      </c>
      <c r="M35" s="27">
        <v>365</v>
      </c>
      <c r="N35" s="27">
        <v>0</v>
      </c>
      <c r="O35" s="27" t="s">
        <v>94</v>
      </c>
      <c r="P35" s="27">
        <v>0</v>
      </c>
    </row>
    <row r="36" spans="2:16" ht="36" x14ac:dyDescent="0.3">
      <c r="B36" s="133">
        <v>33</v>
      </c>
      <c r="C36" s="133" t="s">
        <v>830</v>
      </c>
      <c r="D36" s="134">
        <v>41204</v>
      </c>
      <c r="E36" s="134">
        <v>42699</v>
      </c>
      <c r="F36" s="133" t="s">
        <v>831</v>
      </c>
      <c r="G36" s="135" t="s">
        <v>444</v>
      </c>
      <c r="H36" s="133" t="s">
        <v>91</v>
      </c>
      <c r="I36" s="133" t="s">
        <v>4</v>
      </c>
      <c r="J36" s="133" t="s">
        <v>92</v>
      </c>
      <c r="K36" s="27" t="s">
        <v>93</v>
      </c>
      <c r="L36" s="27" t="s">
        <v>93</v>
      </c>
      <c r="M36" s="27">
        <v>365</v>
      </c>
      <c r="N36" s="27">
        <v>0</v>
      </c>
      <c r="O36" s="27" t="s">
        <v>94</v>
      </c>
      <c r="P36" s="27">
        <v>0</v>
      </c>
    </row>
    <row r="37" spans="2:16" ht="36" x14ac:dyDescent="0.3">
      <c r="B37" s="133">
        <v>34</v>
      </c>
      <c r="C37" s="133" t="s">
        <v>832</v>
      </c>
      <c r="D37" s="134">
        <v>41204</v>
      </c>
      <c r="E37" s="134">
        <v>42699</v>
      </c>
      <c r="F37" s="133" t="s">
        <v>833</v>
      </c>
      <c r="G37" s="135" t="s">
        <v>444</v>
      </c>
      <c r="H37" s="133" t="s">
        <v>91</v>
      </c>
      <c r="I37" s="133" t="s">
        <v>4</v>
      </c>
      <c r="J37" s="133" t="s">
        <v>92</v>
      </c>
      <c r="K37" s="27" t="s">
        <v>93</v>
      </c>
      <c r="L37" s="27" t="s">
        <v>93</v>
      </c>
      <c r="M37" s="27">
        <v>365</v>
      </c>
      <c r="N37" s="27">
        <v>0</v>
      </c>
      <c r="O37" s="27" t="s">
        <v>94</v>
      </c>
      <c r="P37" s="27">
        <v>0</v>
      </c>
    </row>
    <row r="38" spans="2:16" ht="36" x14ac:dyDescent="0.3">
      <c r="B38" s="133">
        <v>35</v>
      </c>
      <c r="C38" s="133" t="s">
        <v>834</v>
      </c>
      <c r="D38" s="134">
        <v>41204</v>
      </c>
      <c r="E38" s="134">
        <v>42699</v>
      </c>
      <c r="F38" s="133" t="s">
        <v>835</v>
      </c>
      <c r="G38" s="135" t="s">
        <v>444</v>
      </c>
      <c r="H38" s="133" t="s">
        <v>91</v>
      </c>
      <c r="I38" s="133" t="s">
        <v>4</v>
      </c>
      <c r="J38" s="133" t="s">
        <v>92</v>
      </c>
      <c r="K38" s="27" t="s">
        <v>93</v>
      </c>
      <c r="L38" s="27" t="s">
        <v>93</v>
      </c>
      <c r="M38" s="27">
        <v>365</v>
      </c>
      <c r="N38" s="27">
        <v>0</v>
      </c>
      <c r="O38" s="27" t="s">
        <v>94</v>
      </c>
      <c r="P38" s="27">
        <v>0</v>
      </c>
    </row>
    <row r="39" spans="2:16" ht="36" x14ac:dyDescent="0.3">
      <c r="B39" s="133">
        <v>36</v>
      </c>
      <c r="C39" s="133" t="s">
        <v>836</v>
      </c>
      <c r="D39" s="134">
        <v>41205</v>
      </c>
      <c r="E39" s="134">
        <v>42699</v>
      </c>
      <c r="F39" s="133" t="s">
        <v>837</v>
      </c>
      <c r="G39" s="135" t="s">
        <v>444</v>
      </c>
      <c r="H39" s="133" t="s">
        <v>91</v>
      </c>
      <c r="I39" s="133" t="s">
        <v>4</v>
      </c>
      <c r="J39" s="133" t="s">
        <v>92</v>
      </c>
      <c r="K39" s="27" t="s">
        <v>93</v>
      </c>
      <c r="L39" s="27" t="s">
        <v>93</v>
      </c>
      <c r="M39" s="27">
        <v>365</v>
      </c>
      <c r="N39" s="27">
        <v>0</v>
      </c>
      <c r="O39" s="27" t="s">
        <v>94</v>
      </c>
      <c r="P39" s="27">
        <v>0</v>
      </c>
    </row>
    <row r="40" spans="2:16" ht="36" x14ac:dyDescent="0.3">
      <c r="B40" s="133">
        <v>37</v>
      </c>
      <c r="C40" s="133" t="s">
        <v>838</v>
      </c>
      <c r="D40" s="134">
        <v>41205</v>
      </c>
      <c r="E40" s="134">
        <v>42699</v>
      </c>
      <c r="F40" s="133" t="s">
        <v>839</v>
      </c>
      <c r="G40" s="135" t="s">
        <v>444</v>
      </c>
      <c r="H40" s="133" t="s">
        <v>91</v>
      </c>
      <c r="I40" s="133" t="s">
        <v>4</v>
      </c>
      <c r="J40" s="133" t="s">
        <v>92</v>
      </c>
      <c r="K40" s="27" t="s">
        <v>93</v>
      </c>
      <c r="L40" s="27" t="s">
        <v>93</v>
      </c>
      <c r="M40" s="27">
        <v>365</v>
      </c>
      <c r="N40" s="27">
        <v>0</v>
      </c>
      <c r="O40" s="27" t="s">
        <v>94</v>
      </c>
      <c r="P40" s="27">
        <v>0</v>
      </c>
    </row>
    <row r="41" spans="2:16" ht="36" x14ac:dyDescent="0.3">
      <c r="B41" s="133">
        <v>38</v>
      </c>
      <c r="C41" s="133" t="s">
        <v>840</v>
      </c>
      <c r="D41" s="134">
        <v>41205</v>
      </c>
      <c r="E41" s="134">
        <v>42699</v>
      </c>
      <c r="F41" s="133" t="s">
        <v>841</v>
      </c>
      <c r="G41" s="135" t="s">
        <v>444</v>
      </c>
      <c r="H41" s="133" t="s">
        <v>91</v>
      </c>
      <c r="I41" s="133" t="s">
        <v>4</v>
      </c>
      <c r="J41" s="133" t="s">
        <v>92</v>
      </c>
      <c r="K41" s="27" t="s">
        <v>93</v>
      </c>
      <c r="L41" s="27" t="s">
        <v>93</v>
      </c>
      <c r="M41" s="27">
        <v>365</v>
      </c>
      <c r="N41" s="27">
        <v>0</v>
      </c>
      <c r="O41" s="27" t="s">
        <v>94</v>
      </c>
      <c r="P41" s="27">
        <v>0</v>
      </c>
    </row>
    <row r="42" spans="2:16" ht="36" x14ac:dyDescent="0.3">
      <c r="B42" s="133">
        <v>39</v>
      </c>
      <c r="C42" s="133" t="s">
        <v>842</v>
      </c>
      <c r="D42" s="134">
        <v>41205</v>
      </c>
      <c r="E42" s="134">
        <v>42699</v>
      </c>
      <c r="F42" s="133" t="s">
        <v>843</v>
      </c>
      <c r="G42" s="135" t="s">
        <v>444</v>
      </c>
      <c r="H42" s="133" t="s">
        <v>91</v>
      </c>
      <c r="I42" s="133" t="s">
        <v>4</v>
      </c>
      <c r="J42" s="133" t="s">
        <v>92</v>
      </c>
      <c r="K42" s="27" t="s">
        <v>93</v>
      </c>
      <c r="L42" s="27" t="s">
        <v>93</v>
      </c>
      <c r="M42" s="27">
        <v>365</v>
      </c>
      <c r="N42" s="27">
        <v>0</v>
      </c>
      <c r="O42" s="27" t="s">
        <v>94</v>
      </c>
      <c r="P42" s="27">
        <v>0</v>
      </c>
    </row>
    <row r="43" spans="2:16" ht="36" x14ac:dyDescent="0.3">
      <c r="B43" s="133">
        <v>40</v>
      </c>
      <c r="C43" s="133" t="s">
        <v>844</v>
      </c>
      <c r="D43" s="134">
        <v>41205</v>
      </c>
      <c r="E43" s="134">
        <v>42699</v>
      </c>
      <c r="F43" s="133" t="s">
        <v>845</v>
      </c>
      <c r="G43" s="135" t="s">
        <v>444</v>
      </c>
      <c r="H43" s="133" t="s">
        <v>91</v>
      </c>
      <c r="I43" s="133" t="s">
        <v>4</v>
      </c>
      <c r="J43" s="133" t="s">
        <v>92</v>
      </c>
      <c r="K43" s="27" t="s">
        <v>93</v>
      </c>
      <c r="L43" s="27" t="s">
        <v>93</v>
      </c>
      <c r="M43" s="27">
        <v>365</v>
      </c>
      <c r="N43" s="27">
        <v>0</v>
      </c>
      <c r="O43" s="27" t="s">
        <v>94</v>
      </c>
      <c r="P43" s="27">
        <v>0</v>
      </c>
    </row>
    <row r="44" spans="2:16" ht="36" x14ac:dyDescent="0.3">
      <c r="B44" s="133">
        <v>41</v>
      </c>
      <c r="C44" s="133" t="s">
        <v>846</v>
      </c>
      <c r="D44" s="134">
        <v>41204</v>
      </c>
      <c r="E44" s="134">
        <v>42700</v>
      </c>
      <c r="F44" s="133" t="s">
        <v>847</v>
      </c>
      <c r="G44" s="135" t="s">
        <v>444</v>
      </c>
      <c r="H44" s="133" t="s">
        <v>91</v>
      </c>
      <c r="I44" s="133" t="s">
        <v>4</v>
      </c>
      <c r="J44" s="133" t="s">
        <v>92</v>
      </c>
      <c r="K44" s="27" t="s">
        <v>93</v>
      </c>
      <c r="L44" s="27" t="s">
        <v>93</v>
      </c>
      <c r="M44" s="27">
        <v>365</v>
      </c>
      <c r="N44" s="27">
        <v>0</v>
      </c>
      <c r="O44" s="27" t="s">
        <v>94</v>
      </c>
      <c r="P44" s="27">
        <v>0</v>
      </c>
    </row>
    <row r="45" spans="2:16" ht="36" x14ac:dyDescent="0.3">
      <c r="B45" s="133">
        <v>42</v>
      </c>
      <c r="C45" s="133" t="s">
        <v>848</v>
      </c>
      <c r="D45" s="134">
        <v>41205</v>
      </c>
      <c r="E45" s="134">
        <v>42700</v>
      </c>
      <c r="F45" s="133" t="s">
        <v>849</v>
      </c>
      <c r="G45" s="135" t="s">
        <v>444</v>
      </c>
      <c r="H45" s="133" t="s">
        <v>91</v>
      </c>
      <c r="I45" s="133" t="s">
        <v>4</v>
      </c>
      <c r="J45" s="133" t="s">
        <v>92</v>
      </c>
      <c r="K45" s="27" t="s">
        <v>94</v>
      </c>
      <c r="L45" s="27" t="s">
        <v>94</v>
      </c>
      <c r="M45" s="27">
        <v>0</v>
      </c>
      <c r="N45" s="27" t="s">
        <v>281</v>
      </c>
      <c r="O45" s="27" t="s">
        <v>94</v>
      </c>
      <c r="P45" s="27" t="s">
        <v>281</v>
      </c>
    </row>
    <row r="46" spans="2:16" ht="36" x14ac:dyDescent="0.3">
      <c r="B46" s="133">
        <v>43</v>
      </c>
      <c r="C46" s="133" t="s">
        <v>850</v>
      </c>
      <c r="D46" s="134">
        <v>41205</v>
      </c>
      <c r="E46" s="134">
        <v>42700</v>
      </c>
      <c r="F46" s="133" t="s">
        <v>851</v>
      </c>
      <c r="G46" s="135" t="s">
        <v>444</v>
      </c>
      <c r="H46" s="133" t="s">
        <v>91</v>
      </c>
      <c r="I46" s="133" t="s">
        <v>4</v>
      </c>
      <c r="J46" s="133" t="s">
        <v>92</v>
      </c>
      <c r="K46" s="27" t="s">
        <v>93</v>
      </c>
      <c r="L46" s="27" t="s">
        <v>93</v>
      </c>
      <c r="M46" s="27">
        <v>365</v>
      </c>
      <c r="N46" s="27">
        <v>0</v>
      </c>
      <c r="O46" s="27" t="s">
        <v>94</v>
      </c>
      <c r="P46" s="27">
        <v>0</v>
      </c>
    </row>
    <row r="47" spans="2:16" ht="36" x14ac:dyDescent="0.3">
      <c r="B47" s="133">
        <v>44</v>
      </c>
      <c r="C47" s="133" t="s">
        <v>852</v>
      </c>
      <c r="D47" s="134">
        <v>41205</v>
      </c>
      <c r="E47" s="134">
        <v>42700</v>
      </c>
      <c r="F47" s="133" t="s">
        <v>853</v>
      </c>
      <c r="G47" s="135" t="s">
        <v>444</v>
      </c>
      <c r="H47" s="133" t="s">
        <v>91</v>
      </c>
      <c r="I47" s="133" t="s">
        <v>4</v>
      </c>
      <c r="J47" s="133" t="s">
        <v>92</v>
      </c>
      <c r="K47" s="27" t="s">
        <v>93</v>
      </c>
      <c r="L47" s="27" t="s">
        <v>93</v>
      </c>
      <c r="M47" s="27">
        <v>365</v>
      </c>
      <c r="N47" s="27">
        <v>0</v>
      </c>
      <c r="O47" s="27" t="s">
        <v>94</v>
      </c>
      <c r="P47" s="27">
        <v>0</v>
      </c>
    </row>
    <row r="48" spans="2:16" ht="36" x14ac:dyDescent="0.3">
      <c r="B48" s="133">
        <v>45</v>
      </c>
      <c r="C48" s="133" t="s">
        <v>854</v>
      </c>
      <c r="D48" s="134">
        <v>41205</v>
      </c>
      <c r="E48" s="134">
        <v>42700</v>
      </c>
      <c r="F48" s="133" t="s">
        <v>855</v>
      </c>
      <c r="G48" s="135" t="s">
        <v>444</v>
      </c>
      <c r="H48" s="133" t="s">
        <v>91</v>
      </c>
      <c r="I48" s="133" t="s">
        <v>4</v>
      </c>
      <c r="J48" s="133" t="s">
        <v>92</v>
      </c>
      <c r="K48" s="27" t="s">
        <v>93</v>
      </c>
      <c r="L48" s="27" t="s">
        <v>93</v>
      </c>
      <c r="M48" s="27">
        <v>365</v>
      </c>
      <c r="N48" s="27">
        <v>0</v>
      </c>
      <c r="O48" s="27" t="s">
        <v>94</v>
      </c>
      <c r="P48" s="27">
        <v>0</v>
      </c>
    </row>
    <row r="49" spans="2:16" ht="36" x14ac:dyDescent="0.3">
      <c r="B49" s="133">
        <v>46</v>
      </c>
      <c r="C49" s="133" t="s">
        <v>856</v>
      </c>
      <c r="D49" s="134">
        <v>41204</v>
      </c>
      <c r="E49" s="134">
        <v>42700</v>
      </c>
      <c r="F49" s="133" t="s">
        <v>857</v>
      </c>
      <c r="G49" s="135" t="s">
        <v>444</v>
      </c>
      <c r="H49" s="133" t="s">
        <v>91</v>
      </c>
      <c r="I49" s="133" t="s">
        <v>4</v>
      </c>
      <c r="J49" s="133" t="s">
        <v>92</v>
      </c>
      <c r="K49" s="27" t="s">
        <v>93</v>
      </c>
      <c r="L49" s="27" t="s">
        <v>93</v>
      </c>
      <c r="M49" s="27">
        <v>365</v>
      </c>
      <c r="N49" s="27">
        <v>0</v>
      </c>
      <c r="O49" s="27" t="s">
        <v>94</v>
      </c>
      <c r="P49" s="27">
        <v>0</v>
      </c>
    </row>
    <row r="50" spans="2:16" ht="36" x14ac:dyDescent="0.3">
      <c r="B50" s="133">
        <v>47</v>
      </c>
      <c r="C50" s="133" t="s">
        <v>858</v>
      </c>
      <c r="D50" s="134">
        <v>41205</v>
      </c>
      <c r="E50" s="134">
        <v>42700</v>
      </c>
      <c r="F50" s="133" t="s">
        <v>859</v>
      </c>
      <c r="G50" s="135" t="s">
        <v>444</v>
      </c>
      <c r="H50" s="133" t="s">
        <v>91</v>
      </c>
      <c r="I50" s="133" t="s">
        <v>4</v>
      </c>
      <c r="J50" s="133" t="s">
        <v>92</v>
      </c>
      <c r="K50" s="27" t="s">
        <v>93</v>
      </c>
      <c r="L50" s="27" t="s">
        <v>93</v>
      </c>
      <c r="M50" s="27">
        <v>365</v>
      </c>
      <c r="N50" s="27">
        <v>0</v>
      </c>
      <c r="O50" s="27" t="s">
        <v>94</v>
      </c>
      <c r="P50" s="27">
        <v>0</v>
      </c>
    </row>
    <row r="51" spans="2:16" ht="36" x14ac:dyDescent="0.3">
      <c r="B51" s="133">
        <v>48</v>
      </c>
      <c r="C51" s="133" t="s">
        <v>860</v>
      </c>
      <c r="D51" s="134">
        <v>41204</v>
      </c>
      <c r="E51" s="134">
        <v>42700</v>
      </c>
      <c r="F51" s="133" t="s">
        <v>861</v>
      </c>
      <c r="G51" s="135" t="s">
        <v>444</v>
      </c>
      <c r="H51" s="133" t="s">
        <v>91</v>
      </c>
      <c r="I51" s="133" t="s">
        <v>4</v>
      </c>
      <c r="J51" s="133" t="s">
        <v>92</v>
      </c>
      <c r="K51" s="27" t="s">
        <v>93</v>
      </c>
      <c r="L51" s="27" t="s">
        <v>93</v>
      </c>
      <c r="M51" s="27">
        <v>365</v>
      </c>
      <c r="N51" s="27">
        <v>0</v>
      </c>
      <c r="O51" s="27" t="s">
        <v>94</v>
      </c>
      <c r="P51" s="27">
        <v>0</v>
      </c>
    </row>
    <row r="52" spans="2:16" ht="36" x14ac:dyDescent="0.3">
      <c r="B52" s="133">
        <v>49</v>
      </c>
      <c r="C52" s="133" t="s">
        <v>862</v>
      </c>
      <c r="D52" s="134">
        <v>41204</v>
      </c>
      <c r="E52" s="134">
        <v>42700</v>
      </c>
      <c r="F52" s="133" t="s">
        <v>863</v>
      </c>
      <c r="G52" s="135" t="s">
        <v>444</v>
      </c>
      <c r="H52" s="133" t="s">
        <v>91</v>
      </c>
      <c r="I52" s="133" t="s">
        <v>4</v>
      </c>
      <c r="J52" s="133" t="s">
        <v>92</v>
      </c>
      <c r="K52" s="27" t="s">
        <v>93</v>
      </c>
      <c r="L52" s="27" t="s">
        <v>93</v>
      </c>
      <c r="M52" s="27">
        <v>365</v>
      </c>
      <c r="N52" s="27">
        <v>0</v>
      </c>
      <c r="O52" s="27" t="s">
        <v>94</v>
      </c>
      <c r="P52" s="27">
        <v>0</v>
      </c>
    </row>
    <row r="53" spans="2:16" ht="36" x14ac:dyDescent="0.3">
      <c r="B53" s="133">
        <v>50</v>
      </c>
      <c r="C53" s="133" t="s">
        <v>864</v>
      </c>
      <c r="D53" s="134">
        <v>41205</v>
      </c>
      <c r="E53" s="134">
        <v>42700</v>
      </c>
      <c r="F53" s="133" t="s">
        <v>865</v>
      </c>
      <c r="G53" s="135" t="s">
        <v>444</v>
      </c>
      <c r="H53" s="133" t="s">
        <v>91</v>
      </c>
      <c r="I53" s="133" t="s">
        <v>4</v>
      </c>
      <c r="J53" s="133" t="s">
        <v>92</v>
      </c>
      <c r="K53" s="27" t="s">
        <v>93</v>
      </c>
      <c r="L53" s="27" t="s">
        <v>93</v>
      </c>
      <c r="M53" s="27">
        <v>365</v>
      </c>
      <c r="N53" s="27">
        <v>0</v>
      </c>
      <c r="O53" s="27" t="s">
        <v>94</v>
      </c>
      <c r="P53" s="27">
        <v>0</v>
      </c>
    </row>
    <row r="54" spans="2:16" ht="36" x14ac:dyDescent="0.3">
      <c r="B54" s="133">
        <v>51</v>
      </c>
      <c r="C54" s="133" t="s">
        <v>866</v>
      </c>
      <c r="D54" s="134">
        <v>41205</v>
      </c>
      <c r="E54" s="134">
        <v>42700</v>
      </c>
      <c r="F54" s="133" t="s">
        <v>867</v>
      </c>
      <c r="G54" s="135" t="s">
        <v>444</v>
      </c>
      <c r="H54" s="133" t="s">
        <v>91</v>
      </c>
      <c r="I54" s="133" t="s">
        <v>4</v>
      </c>
      <c r="J54" s="133" t="s">
        <v>92</v>
      </c>
      <c r="K54" s="27" t="s">
        <v>93</v>
      </c>
      <c r="L54" s="27" t="s">
        <v>93</v>
      </c>
      <c r="M54" s="27">
        <v>365</v>
      </c>
      <c r="N54" s="27">
        <v>0</v>
      </c>
      <c r="O54" s="27" t="s">
        <v>94</v>
      </c>
      <c r="P54" s="27">
        <v>0</v>
      </c>
    </row>
    <row r="55" spans="2:16" ht="36" x14ac:dyDescent="0.3">
      <c r="B55" s="133">
        <v>52</v>
      </c>
      <c r="C55" s="133" t="s">
        <v>868</v>
      </c>
      <c r="D55" s="134">
        <v>41204</v>
      </c>
      <c r="E55" s="134">
        <v>42700</v>
      </c>
      <c r="F55" s="133" t="s">
        <v>869</v>
      </c>
      <c r="G55" s="135" t="s">
        <v>444</v>
      </c>
      <c r="H55" s="133" t="s">
        <v>91</v>
      </c>
      <c r="I55" s="133" t="s">
        <v>4</v>
      </c>
      <c r="J55" s="133" t="s">
        <v>92</v>
      </c>
      <c r="K55" s="27" t="s">
        <v>93</v>
      </c>
      <c r="L55" s="27" t="s">
        <v>93</v>
      </c>
      <c r="M55" s="27">
        <v>365</v>
      </c>
      <c r="N55" s="27">
        <v>0</v>
      </c>
      <c r="O55" s="27" t="s">
        <v>94</v>
      </c>
      <c r="P55" s="27">
        <v>0</v>
      </c>
    </row>
    <row r="56" spans="2:16" ht="36" x14ac:dyDescent="0.3">
      <c r="B56" s="133">
        <v>53</v>
      </c>
      <c r="C56" s="133" t="s">
        <v>870</v>
      </c>
      <c r="D56" s="134">
        <v>41205</v>
      </c>
      <c r="E56" s="134">
        <v>42700</v>
      </c>
      <c r="F56" s="133" t="s">
        <v>871</v>
      </c>
      <c r="G56" s="135" t="s">
        <v>444</v>
      </c>
      <c r="H56" s="133" t="s">
        <v>91</v>
      </c>
      <c r="I56" s="133" t="s">
        <v>4</v>
      </c>
      <c r="J56" s="133" t="s">
        <v>92</v>
      </c>
      <c r="K56" s="27" t="s">
        <v>93</v>
      </c>
      <c r="L56" s="27" t="s">
        <v>93</v>
      </c>
      <c r="M56" s="27">
        <v>365</v>
      </c>
      <c r="N56" s="27">
        <v>0</v>
      </c>
      <c r="O56" s="27" t="s">
        <v>94</v>
      </c>
      <c r="P56" s="27">
        <v>0</v>
      </c>
    </row>
    <row r="57" spans="2:16" ht="36" x14ac:dyDescent="0.3">
      <c r="B57" s="133">
        <v>54</v>
      </c>
      <c r="C57" s="133" t="s">
        <v>872</v>
      </c>
      <c r="D57" s="134">
        <v>41204</v>
      </c>
      <c r="E57" s="134">
        <v>42700</v>
      </c>
      <c r="F57" s="133" t="s">
        <v>873</v>
      </c>
      <c r="G57" s="135" t="s">
        <v>444</v>
      </c>
      <c r="H57" s="133" t="s">
        <v>91</v>
      </c>
      <c r="I57" s="133" t="s">
        <v>4</v>
      </c>
      <c r="J57" s="133" t="s">
        <v>92</v>
      </c>
      <c r="K57" s="27" t="s">
        <v>94</v>
      </c>
      <c r="L57" s="27" t="s">
        <v>94</v>
      </c>
      <c r="M57" s="27">
        <v>0</v>
      </c>
      <c r="N57" s="27" t="s">
        <v>281</v>
      </c>
      <c r="O57" s="27" t="s">
        <v>94</v>
      </c>
      <c r="P57" s="27" t="s">
        <v>281</v>
      </c>
    </row>
    <row r="58" spans="2:16" ht="36" x14ac:dyDescent="0.3">
      <c r="B58" s="133">
        <v>55</v>
      </c>
      <c r="C58" s="133" t="s">
        <v>874</v>
      </c>
      <c r="D58" s="134">
        <v>41204</v>
      </c>
      <c r="E58" s="134">
        <v>42700</v>
      </c>
      <c r="F58" s="133" t="s">
        <v>875</v>
      </c>
      <c r="G58" s="135" t="s">
        <v>444</v>
      </c>
      <c r="H58" s="133" t="s">
        <v>91</v>
      </c>
      <c r="I58" s="133" t="s">
        <v>4</v>
      </c>
      <c r="J58" s="133" t="s">
        <v>92</v>
      </c>
      <c r="K58" s="27" t="s">
        <v>93</v>
      </c>
      <c r="L58" s="27" t="s">
        <v>93</v>
      </c>
      <c r="M58" s="27">
        <v>365</v>
      </c>
      <c r="N58" s="27">
        <v>0</v>
      </c>
      <c r="O58" s="27" t="s">
        <v>94</v>
      </c>
      <c r="P58" s="27">
        <v>0</v>
      </c>
    </row>
    <row r="59" spans="2:16" ht="36" x14ac:dyDescent="0.3">
      <c r="B59" s="133">
        <v>56</v>
      </c>
      <c r="C59" s="133" t="s">
        <v>876</v>
      </c>
      <c r="D59" s="134">
        <v>41205</v>
      </c>
      <c r="E59" s="134">
        <v>42700</v>
      </c>
      <c r="F59" s="133" t="s">
        <v>877</v>
      </c>
      <c r="G59" s="135" t="s">
        <v>444</v>
      </c>
      <c r="H59" s="133" t="s">
        <v>91</v>
      </c>
      <c r="I59" s="133" t="s">
        <v>4</v>
      </c>
      <c r="J59" s="133" t="s">
        <v>92</v>
      </c>
      <c r="K59" s="27" t="s">
        <v>93</v>
      </c>
      <c r="L59" s="27" t="s">
        <v>93</v>
      </c>
      <c r="M59" s="27">
        <v>365</v>
      </c>
      <c r="N59" s="27">
        <v>0</v>
      </c>
      <c r="O59" s="27" t="s">
        <v>94</v>
      </c>
      <c r="P59" s="27">
        <v>0</v>
      </c>
    </row>
    <row r="60" spans="2:16" ht="36" x14ac:dyDescent="0.3">
      <c r="B60" s="133">
        <v>57</v>
      </c>
      <c r="C60" s="133" t="s">
        <v>878</v>
      </c>
      <c r="D60" s="134">
        <v>41205</v>
      </c>
      <c r="E60" s="134">
        <v>42700</v>
      </c>
      <c r="F60" s="133" t="s">
        <v>879</v>
      </c>
      <c r="G60" s="135" t="s">
        <v>444</v>
      </c>
      <c r="H60" s="133" t="s">
        <v>91</v>
      </c>
      <c r="I60" s="133" t="s">
        <v>4</v>
      </c>
      <c r="J60" s="133" t="s">
        <v>92</v>
      </c>
      <c r="K60" s="27" t="s">
        <v>93</v>
      </c>
      <c r="L60" s="27" t="s">
        <v>93</v>
      </c>
      <c r="M60" s="27">
        <v>365</v>
      </c>
      <c r="N60" s="27">
        <v>0</v>
      </c>
      <c r="O60" s="27" t="s">
        <v>94</v>
      </c>
      <c r="P60" s="27">
        <v>0</v>
      </c>
    </row>
    <row r="61" spans="2:16" ht="36" x14ac:dyDescent="0.3">
      <c r="B61" s="133">
        <v>58</v>
      </c>
      <c r="C61" s="133" t="s">
        <v>880</v>
      </c>
      <c r="D61" s="134">
        <v>41204</v>
      </c>
      <c r="E61" s="134">
        <v>42700</v>
      </c>
      <c r="F61" s="133" t="s">
        <v>881</v>
      </c>
      <c r="G61" s="135" t="s">
        <v>444</v>
      </c>
      <c r="H61" s="133" t="s">
        <v>91</v>
      </c>
      <c r="I61" s="133" t="s">
        <v>4</v>
      </c>
      <c r="J61" s="133" t="s">
        <v>92</v>
      </c>
      <c r="K61" s="27" t="s">
        <v>93</v>
      </c>
      <c r="L61" s="27" t="s">
        <v>93</v>
      </c>
      <c r="M61" s="27">
        <v>365</v>
      </c>
      <c r="N61" s="27">
        <v>0</v>
      </c>
      <c r="O61" s="27" t="s">
        <v>94</v>
      </c>
      <c r="P61" s="27">
        <v>0</v>
      </c>
    </row>
    <row r="62" spans="2:16" ht="36" x14ac:dyDescent="0.3">
      <c r="B62" s="133">
        <v>59</v>
      </c>
      <c r="C62" s="133" t="s">
        <v>882</v>
      </c>
      <c r="D62" s="134">
        <v>41204</v>
      </c>
      <c r="E62" s="134">
        <v>42700</v>
      </c>
      <c r="F62" s="133" t="s">
        <v>883</v>
      </c>
      <c r="G62" s="135" t="s">
        <v>444</v>
      </c>
      <c r="H62" s="133" t="s">
        <v>91</v>
      </c>
      <c r="I62" s="133" t="s">
        <v>4</v>
      </c>
      <c r="J62" s="133" t="s">
        <v>92</v>
      </c>
      <c r="K62" s="27" t="s">
        <v>93</v>
      </c>
      <c r="L62" s="27" t="s">
        <v>93</v>
      </c>
      <c r="M62" s="27">
        <v>365</v>
      </c>
      <c r="N62" s="27">
        <v>0</v>
      </c>
      <c r="O62" s="27" t="s">
        <v>94</v>
      </c>
      <c r="P62" s="27">
        <v>0</v>
      </c>
    </row>
    <row r="63" spans="2:16" ht="36" x14ac:dyDescent="0.3">
      <c r="B63" s="133">
        <v>60</v>
      </c>
      <c r="C63" s="133" t="s">
        <v>884</v>
      </c>
      <c r="D63" s="134">
        <v>41204</v>
      </c>
      <c r="E63" s="134">
        <v>42700</v>
      </c>
      <c r="F63" s="133" t="s">
        <v>885</v>
      </c>
      <c r="G63" s="135" t="s">
        <v>444</v>
      </c>
      <c r="H63" s="133" t="s">
        <v>91</v>
      </c>
      <c r="I63" s="133" t="s">
        <v>4</v>
      </c>
      <c r="J63" s="133" t="s">
        <v>92</v>
      </c>
      <c r="K63" s="27" t="s">
        <v>93</v>
      </c>
      <c r="L63" s="27" t="s">
        <v>93</v>
      </c>
      <c r="M63" s="27">
        <v>365</v>
      </c>
      <c r="N63" s="27">
        <v>0</v>
      </c>
      <c r="O63" s="27" t="s">
        <v>94</v>
      </c>
      <c r="P63" s="27">
        <v>0</v>
      </c>
    </row>
    <row r="64" spans="2:16" ht="36" x14ac:dyDescent="0.3">
      <c r="B64" s="133">
        <v>61</v>
      </c>
      <c r="C64" s="133" t="s">
        <v>886</v>
      </c>
      <c r="D64" s="134">
        <v>41204</v>
      </c>
      <c r="E64" s="134">
        <v>42700</v>
      </c>
      <c r="F64" s="133" t="s">
        <v>887</v>
      </c>
      <c r="G64" s="135" t="s">
        <v>444</v>
      </c>
      <c r="H64" s="133" t="s">
        <v>91</v>
      </c>
      <c r="I64" s="133" t="s">
        <v>4</v>
      </c>
      <c r="J64" s="133" t="s">
        <v>92</v>
      </c>
      <c r="K64" s="27" t="s">
        <v>93</v>
      </c>
      <c r="L64" s="27" t="s">
        <v>93</v>
      </c>
      <c r="M64" s="27">
        <v>365</v>
      </c>
      <c r="N64" s="27">
        <v>0</v>
      </c>
      <c r="O64" s="27" t="s">
        <v>94</v>
      </c>
      <c r="P64" s="27">
        <v>0</v>
      </c>
    </row>
    <row r="65" spans="2:16" ht="36" x14ac:dyDescent="0.3">
      <c r="B65" s="133">
        <v>62</v>
      </c>
      <c r="C65" s="133" t="s">
        <v>888</v>
      </c>
      <c r="D65" s="134">
        <v>41204</v>
      </c>
      <c r="E65" s="134">
        <v>42700</v>
      </c>
      <c r="F65" s="133" t="s">
        <v>889</v>
      </c>
      <c r="G65" s="135" t="s">
        <v>444</v>
      </c>
      <c r="H65" s="133" t="s">
        <v>91</v>
      </c>
      <c r="I65" s="133" t="s">
        <v>4</v>
      </c>
      <c r="J65" s="133" t="s">
        <v>92</v>
      </c>
      <c r="K65" s="27" t="s">
        <v>93</v>
      </c>
      <c r="L65" s="27" t="s">
        <v>93</v>
      </c>
      <c r="M65" s="27">
        <v>365</v>
      </c>
      <c r="N65" s="27">
        <v>0</v>
      </c>
      <c r="O65" s="27" t="s">
        <v>94</v>
      </c>
      <c r="P65" s="27">
        <v>0</v>
      </c>
    </row>
    <row r="66" spans="2:16" ht="36" x14ac:dyDescent="0.3">
      <c r="B66" s="133">
        <v>63</v>
      </c>
      <c r="C66" s="133" t="s">
        <v>890</v>
      </c>
      <c r="D66" s="134">
        <v>41204</v>
      </c>
      <c r="E66" s="134">
        <v>42700</v>
      </c>
      <c r="F66" s="133" t="s">
        <v>891</v>
      </c>
      <c r="G66" s="135" t="s">
        <v>444</v>
      </c>
      <c r="H66" s="133" t="s">
        <v>91</v>
      </c>
      <c r="I66" s="133" t="s">
        <v>4</v>
      </c>
      <c r="J66" s="133" t="s">
        <v>92</v>
      </c>
      <c r="K66" s="27" t="s">
        <v>93</v>
      </c>
      <c r="L66" s="27" t="s">
        <v>93</v>
      </c>
      <c r="M66" s="27">
        <v>365</v>
      </c>
      <c r="N66" s="27">
        <v>0</v>
      </c>
      <c r="O66" s="27" t="s">
        <v>94</v>
      </c>
      <c r="P66" s="27">
        <v>0</v>
      </c>
    </row>
    <row r="67" spans="2:16" ht="36" x14ac:dyDescent="0.3">
      <c r="B67" s="133">
        <v>64</v>
      </c>
      <c r="C67" s="133" t="s">
        <v>892</v>
      </c>
      <c r="D67" s="134">
        <v>41205</v>
      </c>
      <c r="E67" s="134">
        <v>42700</v>
      </c>
      <c r="F67" s="133" t="s">
        <v>893</v>
      </c>
      <c r="G67" s="135" t="s">
        <v>444</v>
      </c>
      <c r="H67" s="133" t="s">
        <v>91</v>
      </c>
      <c r="I67" s="133" t="s">
        <v>4</v>
      </c>
      <c r="J67" s="133" t="s">
        <v>92</v>
      </c>
      <c r="K67" s="27" t="s">
        <v>93</v>
      </c>
      <c r="L67" s="27" t="s">
        <v>93</v>
      </c>
      <c r="M67" s="27">
        <v>365</v>
      </c>
      <c r="N67" s="27">
        <v>0</v>
      </c>
      <c r="O67" s="27" t="s">
        <v>94</v>
      </c>
      <c r="P67" s="27">
        <v>0</v>
      </c>
    </row>
    <row r="68" spans="2:16" ht="36" x14ac:dyDescent="0.3">
      <c r="B68" s="133">
        <v>65</v>
      </c>
      <c r="C68" s="133" t="s">
        <v>894</v>
      </c>
      <c r="D68" s="134">
        <v>41205</v>
      </c>
      <c r="E68" s="134">
        <v>42700</v>
      </c>
      <c r="F68" s="133" t="s">
        <v>895</v>
      </c>
      <c r="G68" s="135" t="s">
        <v>444</v>
      </c>
      <c r="H68" s="133" t="s">
        <v>91</v>
      </c>
      <c r="I68" s="133" t="s">
        <v>4</v>
      </c>
      <c r="J68" s="133" t="s">
        <v>92</v>
      </c>
      <c r="K68" s="27" t="s">
        <v>93</v>
      </c>
      <c r="L68" s="27" t="s">
        <v>93</v>
      </c>
      <c r="M68" s="27">
        <v>365</v>
      </c>
      <c r="N68" s="27">
        <v>0</v>
      </c>
      <c r="O68" s="27" t="s">
        <v>94</v>
      </c>
      <c r="P68" s="27">
        <v>0</v>
      </c>
    </row>
    <row r="69" spans="2:16" ht="36" x14ac:dyDescent="0.3">
      <c r="B69" s="133">
        <v>66</v>
      </c>
      <c r="C69" s="133" t="s">
        <v>896</v>
      </c>
      <c r="D69" s="134">
        <v>41204</v>
      </c>
      <c r="E69" s="134">
        <v>42700</v>
      </c>
      <c r="F69" s="133" t="s">
        <v>897</v>
      </c>
      <c r="G69" s="135" t="s">
        <v>444</v>
      </c>
      <c r="H69" s="133" t="s">
        <v>91</v>
      </c>
      <c r="I69" s="133" t="s">
        <v>4</v>
      </c>
      <c r="J69" s="133" t="s">
        <v>92</v>
      </c>
      <c r="K69" s="27" t="s">
        <v>94</v>
      </c>
      <c r="L69" s="27" t="s">
        <v>94</v>
      </c>
      <c r="M69" s="27">
        <v>0</v>
      </c>
      <c r="N69" s="27" t="s">
        <v>281</v>
      </c>
      <c r="O69" s="27" t="s">
        <v>94</v>
      </c>
      <c r="P69" s="27" t="s">
        <v>281</v>
      </c>
    </row>
    <row r="70" spans="2:16" ht="36" x14ac:dyDescent="0.3">
      <c r="B70" s="133">
        <v>67</v>
      </c>
      <c r="C70" s="133" t="s">
        <v>898</v>
      </c>
      <c r="D70" s="134">
        <v>41204</v>
      </c>
      <c r="E70" s="134">
        <v>42700</v>
      </c>
      <c r="F70" s="133" t="s">
        <v>899</v>
      </c>
      <c r="G70" s="135" t="s">
        <v>444</v>
      </c>
      <c r="H70" s="133" t="s">
        <v>91</v>
      </c>
      <c r="I70" s="133" t="s">
        <v>4</v>
      </c>
      <c r="J70" s="133" t="s">
        <v>92</v>
      </c>
      <c r="K70" s="27" t="s">
        <v>93</v>
      </c>
      <c r="L70" s="27" t="s">
        <v>93</v>
      </c>
      <c r="M70" s="27">
        <v>365</v>
      </c>
      <c r="N70" s="27">
        <v>0</v>
      </c>
      <c r="O70" s="27" t="s">
        <v>94</v>
      </c>
      <c r="P70" s="27">
        <v>0</v>
      </c>
    </row>
    <row r="71" spans="2:16" ht="36" x14ac:dyDescent="0.3">
      <c r="B71" s="133">
        <v>68</v>
      </c>
      <c r="C71" s="133" t="s">
        <v>900</v>
      </c>
      <c r="D71" s="134">
        <v>41205</v>
      </c>
      <c r="E71" s="134">
        <v>42700</v>
      </c>
      <c r="F71" s="133" t="s">
        <v>901</v>
      </c>
      <c r="G71" s="135" t="s">
        <v>444</v>
      </c>
      <c r="H71" s="133" t="s">
        <v>91</v>
      </c>
      <c r="I71" s="133" t="s">
        <v>4</v>
      </c>
      <c r="J71" s="133" t="s">
        <v>92</v>
      </c>
      <c r="K71" s="27" t="s">
        <v>93</v>
      </c>
      <c r="L71" s="27" t="s">
        <v>93</v>
      </c>
      <c r="M71" s="27">
        <v>365</v>
      </c>
      <c r="N71" s="27">
        <v>0</v>
      </c>
      <c r="O71" s="27" t="s">
        <v>94</v>
      </c>
      <c r="P71" s="27">
        <v>0</v>
      </c>
    </row>
    <row r="72" spans="2:16" ht="36" x14ac:dyDescent="0.3">
      <c r="B72" s="133">
        <v>69</v>
      </c>
      <c r="C72" s="133" t="s">
        <v>902</v>
      </c>
      <c r="D72" s="134">
        <v>41205</v>
      </c>
      <c r="E72" s="134">
        <v>42700</v>
      </c>
      <c r="F72" s="133" t="s">
        <v>903</v>
      </c>
      <c r="G72" s="135" t="s">
        <v>444</v>
      </c>
      <c r="H72" s="133" t="s">
        <v>91</v>
      </c>
      <c r="I72" s="133" t="s">
        <v>4</v>
      </c>
      <c r="J72" s="133" t="s">
        <v>92</v>
      </c>
      <c r="K72" s="27" t="s">
        <v>93</v>
      </c>
      <c r="L72" s="27" t="s">
        <v>93</v>
      </c>
      <c r="M72" s="27">
        <v>365</v>
      </c>
      <c r="N72" s="27">
        <v>0</v>
      </c>
      <c r="O72" s="27" t="s">
        <v>94</v>
      </c>
      <c r="P72" s="27">
        <v>0</v>
      </c>
    </row>
    <row r="73" spans="2:16" ht="36" x14ac:dyDescent="0.3">
      <c r="B73" s="133">
        <v>70</v>
      </c>
      <c r="C73" s="133" t="s">
        <v>904</v>
      </c>
      <c r="D73" s="134">
        <v>41205</v>
      </c>
      <c r="E73" s="134">
        <v>42700</v>
      </c>
      <c r="F73" s="133" t="s">
        <v>905</v>
      </c>
      <c r="G73" s="135" t="s">
        <v>444</v>
      </c>
      <c r="H73" s="133" t="s">
        <v>91</v>
      </c>
      <c r="I73" s="133" t="s">
        <v>4</v>
      </c>
      <c r="J73" s="133" t="s">
        <v>92</v>
      </c>
      <c r="K73" s="27" t="s">
        <v>93</v>
      </c>
      <c r="L73" s="27" t="s">
        <v>93</v>
      </c>
      <c r="M73" s="27">
        <v>365</v>
      </c>
      <c r="N73" s="27">
        <v>0</v>
      </c>
      <c r="O73" s="27" t="s">
        <v>94</v>
      </c>
      <c r="P73" s="27">
        <v>0</v>
      </c>
    </row>
    <row r="74" spans="2:16" ht="36" x14ac:dyDescent="0.3">
      <c r="B74" s="133">
        <v>71</v>
      </c>
      <c r="C74" s="133" t="s">
        <v>906</v>
      </c>
      <c r="D74" s="134">
        <v>41205</v>
      </c>
      <c r="E74" s="134">
        <v>42700</v>
      </c>
      <c r="F74" s="133" t="s">
        <v>907</v>
      </c>
      <c r="G74" s="135" t="s">
        <v>444</v>
      </c>
      <c r="H74" s="133" t="s">
        <v>91</v>
      </c>
      <c r="I74" s="133" t="s">
        <v>4</v>
      </c>
      <c r="J74" s="133" t="s">
        <v>92</v>
      </c>
      <c r="K74" s="27" t="s">
        <v>93</v>
      </c>
      <c r="L74" s="27" t="s">
        <v>93</v>
      </c>
      <c r="M74" s="27">
        <v>365</v>
      </c>
      <c r="N74" s="27">
        <v>0</v>
      </c>
      <c r="O74" s="27" t="s">
        <v>94</v>
      </c>
      <c r="P74" s="27">
        <v>0</v>
      </c>
    </row>
    <row r="75" spans="2:16" ht="36" x14ac:dyDescent="0.3">
      <c r="B75" s="133">
        <v>72</v>
      </c>
      <c r="C75" s="133" t="s">
        <v>908</v>
      </c>
      <c r="D75" s="134">
        <v>41205</v>
      </c>
      <c r="E75" s="134">
        <v>42700</v>
      </c>
      <c r="F75" s="133" t="s">
        <v>909</v>
      </c>
      <c r="G75" s="135" t="s">
        <v>444</v>
      </c>
      <c r="H75" s="133" t="s">
        <v>91</v>
      </c>
      <c r="I75" s="133" t="s">
        <v>4</v>
      </c>
      <c r="J75" s="133" t="s">
        <v>92</v>
      </c>
      <c r="K75" s="27" t="s">
        <v>93</v>
      </c>
      <c r="L75" s="27" t="s">
        <v>93</v>
      </c>
      <c r="M75" s="27">
        <v>365</v>
      </c>
      <c r="N75" s="27">
        <v>0</v>
      </c>
      <c r="O75" s="27" t="s">
        <v>94</v>
      </c>
      <c r="P75" s="27">
        <v>0</v>
      </c>
    </row>
    <row r="76" spans="2:16" ht="36" x14ac:dyDescent="0.3">
      <c r="B76" s="133">
        <v>73</v>
      </c>
      <c r="C76" s="133" t="s">
        <v>910</v>
      </c>
      <c r="D76" s="134">
        <v>41205</v>
      </c>
      <c r="E76" s="134">
        <v>42700</v>
      </c>
      <c r="F76" s="133" t="s">
        <v>911</v>
      </c>
      <c r="G76" s="135" t="s">
        <v>444</v>
      </c>
      <c r="H76" s="133" t="s">
        <v>91</v>
      </c>
      <c r="I76" s="133" t="s">
        <v>4</v>
      </c>
      <c r="J76" s="133" t="s">
        <v>92</v>
      </c>
      <c r="K76" s="27" t="s">
        <v>93</v>
      </c>
      <c r="L76" s="27" t="s">
        <v>93</v>
      </c>
      <c r="M76" s="27">
        <v>365</v>
      </c>
      <c r="N76" s="27">
        <v>0</v>
      </c>
      <c r="O76" s="27" t="s">
        <v>94</v>
      </c>
      <c r="P76" s="27">
        <v>0</v>
      </c>
    </row>
    <row r="77" spans="2:16" ht="36" x14ac:dyDescent="0.3">
      <c r="B77" s="133">
        <v>74</v>
      </c>
      <c r="C77" s="133" t="s">
        <v>912</v>
      </c>
      <c r="D77" s="134">
        <v>41205</v>
      </c>
      <c r="E77" s="134">
        <v>42700</v>
      </c>
      <c r="F77" s="133" t="s">
        <v>913</v>
      </c>
      <c r="G77" s="135" t="s">
        <v>444</v>
      </c>
      <c r="H77" s="133" t="s">
        <v>91</v>
      </c>
      <c r="I77" s="133" t="s">
        <v>4</v>
      </c>
      <c r="J77" s="133" t="s">
        <v>92</v>
      </c>
      <c r="K77" s="27" t="s">
        <v>93</v>
      </c>
      <c r="L77" s="27" t="s">
        <v>93</v>
      </c>
      <c r="M77" s="27">
        <v>365</v>
      </c>
      <c r="N77" s="27">
        <v>0</v>
      </c>
      <c r="O77" s="27" t="s">
        <v>94</v>
      </c>
      <c r="P77" s="27">
        <v>0</v>
      </c>
    </row>
    <row r="78" spans="2:16" ht="36" x14ac:dyDescent="0.3">
      <c r="B78" s="133">
        <v>75</v>
      </c>
      <c r="C78" s="133" t="s">
        <v>914</v>
      </c>
      <c r="D78" s="134">
        <v>41204</v>
      </c>
      <c r="E78" s="134">
        <v>42700</v>
      </c>
      <c r="F78" s="133" t="s">
        <v>915</v>
      </c>
      <c r="G78" s="135" t="s">
        <v>444</v>
      </c>
      <c r="H78" s="133" t="s">
        <v>91</v>
      </c>
      <c r="I78" s="133" t="s">
        <v>4</v>
      </c>
      <c r="J78" s="133" t="s">
        <v>92</v>
      </c>
      <c r="K78" s="27" t="s">
        <v>93</v>
      </c>
      <c r="L78" s="27" t="s">
        <v>93</v>
      </c>
      <c r="M78" s="27">
        <v>365</v>
      </c>
      <c r="N78" s="27">
        <v>0</v>
      </c>
      <c r="O78" s="27" t="s">
        <v>94</v>
      </c>
      <c r="P78" s="27">
        <v>0</v>
      </c>
    </row>
    <row r="79" spans="2:16" ht="36" x14ac:dyDescent="0.3">
      <c r="B79" s="133">
        <v>76</v>
      </c>
      <c r="C79" s="133" t="s">
        <v>916</v>
      </c>
      <c r="D79" s="134">
        <v>41204</v>
      </c>
      <c r="E79" s="134">
        <v>42700</v>
      </c>
      <c r="F79" s="133" t="s">
        <v>917</v>
      </c>
      <c r="G79" s="135" t="s">
        <v>444</v>
      </c>
      <c r="H79" s="133" t="s">
        <v>91</v>
      </c>
      <c r="I79" s="133" t="s">
        <v>4</v>
      </c>
      <c r="J79" s="133" t="s">
        <v>92</v>
      </c>
      <c r="K79" s="27" t="s">
        <v>93</v>
      </c>
      <c r="L79" s="27" t="s">
        <v>93</v>
      </c>
      <c r="M79" s="27">
        <v>365</v>
      </c>
      <c r="N79" s="27">
        <v>0</v>
      </c>
      <c r="O79" s="27" t="s">
        <v>94</v>
      </c>
      <c r="P79" s="27">
        <v>0</v>
      </c>
    </row>
    <row r="80" spans="2:16" ht="36" x14ac:dyDescent="0.3">
      <c r="B80" s="133">
        <v>77</v>
      </c>
      <c r="C80" s="133" t="s">
        <v>918</v>
      </c>
      <c r="D80" s="134">
        <v>41205</v>
      </c>
      <c r="E80" s="134">
        <v>42700</v>
      </c>
      <c r="F80" s="133" t="s">
        <v>919</v>
      </c>
      <c r="G80" s="135" t="s">
        <v>444</v>
      </c>
      <c r="H80" s="133" t="s">
        <v>91</v>
      </c>
      <c r="I80" s="133" t="s">
        <v>4</v>
      </c>
      <c r="J80" s="133" t="s">
        <v>92</v>
      </c>
      <c r="K80" s="27" t="s">
        <v>93</v>
      </c>
      <c r="L80" s="27" t="s">
        <v>93</v>
      </c>
      <c r="M80" s="27">
        <v>365</v>
      </c>
      <c r="N80" s="27">
        <v>0</v>
      </c>
      <c r="O80" s="27" t="s">
        <v>94</v>
      </c>
      <c r="P80" s="27">
        <v>0</v>
      </c>
    </row>
    <row r="81" spans="2:16" ht="36" x14ac:dyDescent="0.3">
      <c r="B81" s="133">
        <v>78</v>
      </c>
      <c r="C81" s="133" t="s">
        <v>920</v>
      </c>
      <c r="D81" s="134">
        <v>41205</v>
      </c>
      <c r="E81" s="134">
        <v>42700</v>
      </c>
      <c r="F81" s="133" t="s">
        <v>921</v>
      </c>
      <c r="G81" s="135" t="s">
        <v>444</v>
      </c>
      <c r="H81" s="133" t="s">
        <v>91</v>
      </c>
      <c r="I81" s="133" t="s">
        <v>4</v>
      </c>
      <c r="J81" s="133" t="s">
        <v>92</v>
      </c>
      <c r="K81" s="27" t="s">
        <v>93</v>
      </c>
      <c r="L81" s="27" t="s">
        <v>93</v>
      </c>
      <c r="M81" s="27">
        <v>365</v>
      </c>
      <c r="N81" s="27">
        <v>0</v>
      </c>
      <c r="O81" s="27" t="s">
        <v>94</v>
      </c>
      <c r="P81" s="27">
        <v>0</v>
      </c>
    </row>
    <row r="82" spans="2:16" ht="36" x14ac:dyDescent="0.3">
      <c r="B82" s="133">
        <v>79</v>
      </c>
      <c r="C82" s="133" t="s">
        <v>922</v>
      </c>
      <c r="D82" s="134">
        <v>41205</v>
      </c>
      <c r="E82" s="134">
        <v>42700</v>
      </c>
      <c r="F82" s="133" t="s">
        <v>923</v>
      </c>
      <c r="G82" s="135" t="s">
        <v>444</v>
      </c>
      <c r="H82" s="133" t="s">
        <v>91</v>
      </c>
      <c r="I82" s="133" t="s">
        <v>4</v>
      </c>
      <c r="J82" s="133" t="s">
        <v>92</v>
      </c>
      <c r="K82" s="27" t="s">
        <v>93</v>
      </c>
      <c r="L82" s="27" t="s">
        <v>93</v>
      </c>
      <c r="M82" s="27">
        <v>365</v>
      </c>
      <c r="N82" s="27">
        <v>0</v>
      </c>
      <c r="O82" s="27" t="s">
        <v>94</v>
      </c>
      <c r="P82" s="27">
        <v>0</v>
      </c>
    </row>
    <row r="83" spans="2:16" ht="36" x14ac:dyDescent="0.3">
      <c r="B83" s="133">
        <v>80</v>
      </c>
      <c r="C83" s="133" t="s">
        <v>924</v>
      </c>
      <c r="D83" s="134">
        <v>41204</v>
      </c>
      <c r="E83" s="134">
        <v>42700</v>
      </c>
      <c r="F83" s="133" t="s">
        <v>925</v>
      </c>
      <c r="G83" s="135" t="s">
        <v>444</v>
      </c>
      <c r="H83" s="133" t="s">
        <v>91</v>
      </c>
      <c r="I83" s="133" t="s">
        <v>4</v>
      </c>
      <c r="J83" s="133" t="s">
        <v>92</v>
      </c>
      <c r="K83" s="27" t="s">
        <v>93</v>
      </c>
      <c r="L83" s="27" t="s">
        <v>93</v>
      </c>
      <c r="M83" s="27">
        <v>365</v>
      </c>
      <c r="N83" s="27">
        <v>0</v>
      </c>
      <c r="O83" s="27" t="s">
        <v>94</v>
      </c>
      <c r="P83" s="27">
        <v>0</v>
      </c>
    </row>
    <row r="84" spans="2:16" ht="36" x14ac:dyDescent="0.3">
      <c r="B84" s="133">
        <v>81</v>
      </c>
      <c r="C84" s="133" t="s">
        <v>1405</v>
      </c>
      <c r="D84" s="136">
        <v>41227</v>
      </c>
      <c r="E84" s="138">
        <v>42724</v>
      </c>
      <c r="F84" s="133" t="s">
        <v>1404</v>
      </c>
      <c r="G84" s="135" t="s">
        <v>445</v>
      </c>
      <c r="H84" s="133" t="s">
        <v>91</v>
      </c>
      <c r="I84" s="133" t="s">
        <v>4</v>
      </c>
      <c r="J84" s="133" t="s">
        <v>92</v>
      </c>
      <c r="K84" s="27" t="s">
        <v>93</v>
      </c>
      <c r="L84" s="27" t="s">
        <v>93</v>
      </c>
      <c r="M84" s="27">
        <v>365</v>
      </c>
      <c r="N84" s="27">
        <v>0</v>
      </c>
      <c r="O84" s="27" t="s">
        <v>94</v>
      </c>
      <c r="P84" s="27">
        <v>0</v>
      </c>
    </row>
    <row r="85" spans="2:16" ht="36" x14ac:dyDescent="0.3">
      <c r="B85" s="133">
        <v>82</v>
      </c>
      <c r="C85" s="133" t="s">
        <v>1403</v>
      </c>
      <c r="D85" s="136">
        <v>41227</v>
      </c>
      <c r="E85" s="138">
        <v>42724</v>
      </c>
      <c r="F85" s="133" t="s">
        <v>1402</v>
      </c>
      <c r="G85" s="135" t="s">
        <v>445</v>
      </c>
      <c r="H85" s="133" t="s">
        <v>91</v>
      </c>
      <c r="I85" s="133" t="s">
        <v>4</v>
      </c>
      <c r="J85" s="133" t="s">
        <v>92</v>
      </c>
      <c r="K85" s="27" t="s">
        <v>94</v>
      </c>
      <c r="L85" s="27" t="s">
        <v>94</v>
      </c>
      <c r="M85" s="27">
        <v>0</v>
      </c>
      <c r="N85" s="27" t="s">
        <v>281</v>
      </c>
      <c r="O85" s="27" t="s">
        <v>94</v>
      </c>
      <c r="P85" s="27" t="s">
        <v>281</v>
      </c>
    </row>
    <row r="86" spans="2:16" ht="36" x14ac:dyDescent="0.3">
      <c r="B86" s="133">
        <v>83</v>
      </c>
      <c r="C86" s="133" t="s">
        <v>1401</v>
      </c>
      <c r="D86" s="136">
        <v>41227</v>
      </c>
      <c r="E86" s="138">
        <v>42724</v>
      </c>
      <c r="F86" s="133" t="s">
        <v>1400</v>
      </c>
      <c r="G86" s="135" t="s">
        <v>445</v>
      </c>
      <c r="H86" s="133" t="s">
        <v>91</v>
      </c>
      <c r="I86" s="133" t="s">
        <v>4</v>
      </c>
      <c r="J86" s="133" t="s">
        <v>92</v>
      </c>
      <c r="K86" s="27" t="s">
        <v>93</v>
      </c>
      <c r="L86" s="27" t="s">
        <v>93</v>
      </c>
      <c r="M86" s="27">
        <v>365</v>
      </c>
      <c r="N86" s="27">
        <v>0</v>
      </c>
      <c r="O86" s="27" t="s">
        <v>94</v>
      </c>
      <c r="P86" s="27">
        <v>0</v>
      </c>
    </row>
    <row r="87" spans="2:16" ht="36" x14ac:dyDescent="0.3">
      <c r="B87" s="133">
        <v>84</v>
      </c>
      <c r="C87" s="133" t="s">
        <v>1399</v>
      </c>
      <c r="D87" s="136">
        <v>41227</v>
      </c>
      <c r="E87" s="138">
        <v>42724</v>
      </c>
      <c r="F87" s="133" t="s">
        <v>1398</v>
      </c>
      <c r="G87" s="135" t="s">
        <v>445</v>
      </c>
      <c r="H87" s="133" t="s">
        <v>91</v>
      </c>
      <c r="I87" s="133" t="s">
        <v>4</v>
      </c>
      <c r="J87" s="133" t="s">
        <v>92</v>
      </c>
      <c r="K87" s="27" t="s">
        <v>93</v>
      </c>
      <c r="L87" s="27" t="s">
        <v>93</v>
      </c>
      <c r="M87" s="27">
        <v>365</v>
      </c>
      <c r="N87" s="27">
        <v>0</v>
      </c>
      <c r="O87" s="27" t="s">
        <v>94</v>
      </c>
      <c r="P87" s="27">
        <v>0</v>
      </c>
    </row>
    <row r="88" spans="2:16" ht="36" x14ac:dyDescent="0.3">
      <c r="B88" s="133">
        <v>85</v>
      </c>
      <c r="C88" s="133" t="s">
        <v>1397</v>
      </c>
      <c r="D88" s="136">
        <v>41227</v>
      </c>
      <c r="E88" s="138">
        <v>42724</v>
      </c>
      <c r="F88" s="133" t="s">
        <v>1396</v>
      </c>
      <c r="G88" s="135" t="s">
        <v>445</v>
      </c>
      <c r="H88" s="133" t="s">
        <v>91</v>
      </c>
      <c r="I88" s="133" t="s">
        <v>4</v>
      </c>
      <c r="J88" s="133" t="s">
        <v>92</v>
      </c>
      <c r="K88" s="27" t="s">
        <v>93</v>
      </c>
      <c r="L88" s="27" t="s">
        <v>93</v>
      </c>
      <c r="M88" s="27">
        <v>365</v>
      </c>
      <c r="N88" s="27">
        <v>0</v>
      </c>
      <c r="O88" s="27" t="s">
        <v>94</v>
      </c>
      <c r="P88" s="27">
        <v>0</v>
      </c>
    </row>
    <row r="89" spans="2:16" ht="36" x14ac:dyDescent="0.3">
      <c r="B89" s="133">
        <v>86</v>
      </c>
      <c r="C89" s="133" t="s">
        <v>1395</v>
      </c>
      <c r="D89" s="136">
        <v>41227</v>
      </c>
      <c r="E89" s="138">
        <v>42724</v>
      </c>
      <c r="F89" s="133" t="s">
        <v>1394</v>
      </c>
      <c r="G89" s="135" t="s">
        <v>445</v>
      </c>
      <c r="H89" s="133" t="s">
        <v>91</v>
      </c>
      <c r="I89" s="133" t="s">
        <v>4</v>
      </c>
      <c r="J89" s="133" t="s">
        <v>92</v>
      </c>
      <c r="K89" s="27" t="s">
        <v>93</v>
      </c>
      <c r="L89" s="27" t="s">
        <v>93</v>
      </c>
      <c r="M89" s="27">
        <v>365</v>
      </c>
      <c r="N89" s="27">
        <v>0</v>
      </c>
      <c r="O89" s="27" t="s">
        <v>94</v>
      </c>
      <c r="P89" s="27">
        <v>0</v>
      </c>
    </row>
    <row r="90" spans="2:16" ht="36" x14ac:dyDescent="0.3">
      <c r="B90" s="133">
        <v>87</v>
      </c>
      <c r="C90" s="133" t="s">
        <v>1393</v>
      </c>
      <c r="D90" s="136">
        <v>41227</v>
      </c>
      <c r="E90" s="138">
        <v>42724</v>
      </c>
      <c r="F90" s="133" t="s">
        <v>1392</v>
      </c>
      <c r="G90" s="135" t="s">
        <v>445</v>
      </c>
      <c r="H90" s="133" t="s">
        <v>91</v>
      </c>
      <c r="I90" s="133" t="s">
        <v>4</v>
      </c>
      <c r="J90" s="133" t="s">
        <v>92</v>
      </c>
      <c r="K90" s="27" t="s">
        <v>93</v>
      </c>
      <c r="L90" s="27" t="s">
        <v>93</v>
      </c>
      <c r="M90" s="27">
        <v>365</v>
      </c>
      <c r="N90" s="27">
        <v>0</v>
      </c>
      <c r="O90" s="27" t="s">
        <v>94</v>
      </c>
      <c r="P90" s="27">
        <v>0</v>
      </c>
    </row>
    <row r="91" spans="2:16" ht="36" x14ac:dyDescent="0.3">
      <c r="B91" s="133">
        <v>88</v>
      </c>
      <c r="C91" s="133" t="s">
        <v>1391</v>
      </c>
      <c r="D91" s="136">
        <v>41227</v>
      </c>
      <c r="E91" s="138">
        <v>42724</v>
      </c>
      <c r="F91" s="133" t="s">
        <v>1390</v>
      </c>
      <c r="G91" s="135" t="s">
        <v>445</v>
      </c>
      <c r="H91" s="133" t="s">
        <v>91</v>
      </c>
      <c r="I91" s="133" t="s">
        <v>4</v>
      </c>
      <c r="J91" s="133" t="s">
        <v>92</v>
      </c>
      <c r="K91" s="27" t="s">
        <v>93</v>
      </c>
      <c r="L91" s="27" t="s">
        <v>93</v>
      </c>
      <c r="M91" s="27">
        <v>365</v>
      </c>
      <c r="N91" s="27">
        <v>0</v>
      </c>
      <c r="O91" s="27" t="s">
        <v>94</v>
      </c>
      <c r="P91" s="27">
        <v>0</v>
      </c>
    </row>
    <row r="92" spans="2:16" ht="36" x14ac:dyDescent="0.3">
      <c r="B92" s="133">
        <v>89</v>
      </c>
      <c r="C92" s="133" t="s">
        <v>1389</v>
      </c>
      <c r="D92" s="136">
        <v>41227</v>
      </c>
      <c r="E92" s="138">
        <v>42724</v>
      </c>
      <c r="F92" s="133" t="s">
        <v>1388</v>
      </c>
      <c r="G92" s="135" t="s">
        <v>445</v>
      </c>
      <c r="H92" s="133" t="s">
        <v>91</v>
      </c>
      <c r="I92" s="133" t="s">
        <v>4</v>
      </c>
      <c r="J92" s="133" t="s">
        <v>92</v>
      </c>
      <c r="K92" s="27" t="s">
        <v>93</v>
      </c>
      <c r="L92" s="27" t="s">
        <v>93</v>
      </c>
      <c r="M92" s="27">
        <v>365</v>
      </c>
      <c r="N92" s="27">
        <v>0</v>
      </c>
      <c r="O92" s="27" t="s">
        <v>94</v>
      </c>
      <c r="P92" s="27">
        <v>0</v>
      </c>
    </row>
    <row r="93" spans="2:16" ht="36" x14ac:dyDescent="0.3">
      <c r="B93" s="133">
        <v>90</v>
      </c>
      <c r="C93" s="133" t="s">
        <v>1387</v>
      </c>
      <c r="D93" s="136">
        <v>41227</v>
      </c>
      <c r="E93" s="138">
        <v>42724</v>
      </c>
      <c r="F93" s="133" t="s">
        <v>1386</v>
      </c>
      <c r="G93" s="135" t="s">
        <v>445</v>
      </c>
      <c r="H93" s="133" t="s">
        <v>91</v>
      </c>
      <c r="I93" s="133" t="s">
        <v>4</v>
      </c>
      <c r="J93" s="133" t="s">
        <v>92</v>
      </c>
      <c r="K93" s="27" t="s">
        <v>93</v>
      </c>
      <c r="L93" s="27" t="s">
        <v>93</v>
      </c>
      <c r="M93" s="27">
        <v>365</v>
      </c>
      <c r="N93" s="27">
        <v>0</v>
      </c>
      <c r="O93" s="27" t="s">
        <v>94</v>
      </c>
      <c r="P93" s="27">
        <v>0</v>
      </c>
    </row>
    <row r="94" spans="2:16" ht="36" x14ac:dyDescent="0.3">
      <c r="B94" s="133">
        <v>91</v>
      </c>
      <c r="C94" s="133" t="s">
        <v>1385</v>
      </c>
      <c r="D94" s="136">
        <v>41227</v>
      </c>
      <c r="E94" s="138">
        <v>42724</v>
      </c>
      <c r="F94" s="133" t="s">
        <v>1384</v>
      </c>
      <c r="G94" s="135" t="s">
        <v>445</v>
      </c>
      <c r="H94" s="133" t="s">
        <v>91</v>
      </c>
      <c r="I94" s="133" t="s">
        <v>4</v>
      </c>
      <c r="J94" s="133" t="s">
        <v>92</v>
      </c>
      <c r="K94" s="27" t="s">
        <v>93</v>
      </c>
      <c r="L94" s="27" t="s">
        <v>93</v>
      </c>
      <c r="M94" s="27">
        <v>365</v>
      </c>
      <c r="N94" s="27">
        <v>0</v>
      </c>
      <c r="O94" s="27" t="s">
        <v>94</v>
      </c>
      <c r="P94" s="27">
        <v>0</v>
      </c>
    </row>
    <row r="95" spans="2:16" ht="36" x14ac:dyDescent="0.3">
      <c r="B95" s="133">
        <v>92</v>
      </c>
      <c r="C95" s="133" t="s">
        <v>1383</v>
      </c>
      <c r="D95" s="136">
        <v>41227</v>
      </c>
      <c r="E95" s="138">
        <v>42724</v>
      </c>
      <c r="F95" s="133" t="s">
        <v>1382</v>
      </c>
      <c r="G95" s="135" t="s">
        <v>445</v>
      </c>
      <c r="H95" s="133" t="s">
        <v>91</v>
      </c>
      <c r="I95" s="133" t="s">
        <v>4</v>
      </c>
      <c r="J95" s="133" t="s">
        <v>92</v>
      </c>
      <c r="K95" s="27" t="s">
        <v>93</v>
      </c>
      <c r="L95" s="27" t="s">
        <v>93</v>
      </c>
      <c r="M95" s="27">
        <v>365</v>
      </c>
      <c r="N95" s="27">
        <v>0</v>
      </c>
      <c r="O95" s="27" t="s">
        <v>94</v>
      </c>
      <c r="P95" s="27">
        <v>0</v>
      </c>
    </row>
    <row r="96" spans="2:16" ht="36" x14ac:dyDescent="0.3">
      <c r="B96" s="133">
        <v>93</v>
      </c>
      <c r="C96" s="133" t="s">
        <v>1381</v>
      </c>
      <c r="D96" s="136">
        <v>41227</v>
      </c>
      <c r="E96" s="138">
        <v>42724</v>
      </c>
      <c r="F96" s="133" t="s">
        <v>1380</v>
      </c>
      <c r="G96" s="135" t="s">
        <v>445</v>
      </c>
      <c r="H96" s="133" t="s">
        <v>91</v>
      </c>
      <c r="I96" s="133" t="s">
        <v>4</v>
      </c>
      <c r="J96" s="133" t="s">
        <v>92</v>
      </c>
      <c r="K96" s="27" t="s">
        <v>93</v>
      </c>
      <c r="L96" s="27" t="s">
        <v>93</v>
      </c>
      <c r="M96" s="27">
        <v>365</v>
      </c>
      <c r="N96" s="27">
        <v>0</v>
      </c>
      <c r="O96" s="27" t="s">
        <v>94</v>
      </c>
      <c r="P96" s="27">
        <v>0</v>
      </c>
    </row>
    <row r="97" spans="2:16" ht="36" x14ac:dyDescent="0.3">
      <c r="B97" s="133">
        <v>94</v>
      </c>
      <c r="C97" s="133" t="s">
        <v>1379</v>
      </c>
      <c r="D97" s="136">
        <v>41227</v>
      </c>
      <c r="E97" s="138">
        <v>42724</v>
      </c>
      <c r="F97" s="133" t="s">
        <v>1378</v>
      </c>
      <c r="G97" s="135" t="s">
        <v>445</v>
      </c>
      <c r="H97" s="133" t="s">
        <v>91</v>
      </c>
      <c r="I97" s="133" t="s">
        <v>4</v>
      </c>
      <c r="J97" s="133" t="s">
        <v>92</v>
      </c>
      <c r="K97" s="27" t="s">
        <v>93</v>
      </c>
      <c r="L97" s="27" t="s">
        <v>93</v>
      </c>
      <c r="M97" s="27">
        <v>365</v>
      </c>
      <c r="N97" s="27">
        <v>0</v>
      </c>
      <c r="O97" s="27" t="s">
        <v>94</v>
      </c>
      <c r="P97" s="27">
        <v>0</v>
      </c>
    </row>
    <row r="98" spans="2:16" ht="36" x14ac:dyDescent="0.3">
      <c r="B98" s="133">
        <v>95</v>
      </c>
      <c r="C98" s="133" t="s">
        <v>1377</v>
      </c>
      <c r="D98" s="136">
        <v>41227</v>
      </c>
      <c r="E98" s="138">
        <v>42724</v>
      </c>
      <c r="F98" s="133" t="s">
        <v>1376</v>
      </c>
      <c r="G98" s="135" t="s">
        <v>445</v>
      </c>
      <c r="H98" s="133" t="s">
        <v>91</v>
      </c>
      <c r="I98" s="133" t="s">
        <v>4</v>
      </c>
      <c r="J98" s="133" t="s">
        <v>92</v>
      </c>
      <c r="K98" s="27" t="s">
        <v>93</v>
      </c>
      <c r="L98" s="27" t="s">
        <v>93</v>
      </c>
      <c r="M98" s="27">
        <v>365</v>
      </c>
      <c r="N98" s="27">
        <v>0</v>
      </c>
      <c r="O98" s="27" t="s">
        <v>94</v>
      </c>
      <c r="P98" s="27">
        <v>0</v>
      </c>
    </row>
    <row r="99" spans="2:16" ht="36" x14ac:dyDescent="0.3">
      <c r="B99" s="133">
        <v>96</v>
      </c>
      <c r="C99" s="133" t="s">
        <v>1375</v>
      </c>
      <c r="D99" s="136">
        <v>41227</v>
      </c>
      <c r="E99" s="138">
        <v>42724</v>
      </c>
      <c r="F99" s="133" t="s">
        <v>1374</v>
      </c>
      <c r="G99" s="135" t="s">
        <v>445</v>
      </c>
      <c r="H99" s="133" t="s">
        <v>91</v>
      </c>
      <c r="I99" s="133" t="s">
        <v>4</v>
      </c>
      <c r="J99" s="133" t="s">
        <v>92</v>
      </c>
      <c r="K99" s="27" t="s">
        <v>93</v>
      </c>
      <c r="L99" s="27" t="s">
        <v>93</v>
      </c>
      <c r="M99" s="27">
        <v>365</v>
      </c>
      <c r="N99" s="27">
        <v>0</v>
      </c>
      <c r="O99" s="27" t="s">
        <v>94</v>
      </c>
      <c r="P99" s="27">
        <v>0</v>
      </c>
    </row>
    <row r="100" spans="2:16" ht="36" x14ac:dyDescent="0.3">
      <c r="B100" s="133">
        <v>97</v>
      </c>
      <c r="C100" s="133" t="s">
        <v>1373</v>
      </c>
      <c r="D100" s="136">
        <v>41227</v>
      </c>
      <c r="E100" s="138">
        <v>42724</v>
      </c>
      <c r="F100" s="133" t="s">
        <v>1372</v>
      </c>
      <c r="G100" s="135" t="s">
        <v>445</v>
      </c>
      <c r="H100" s="133" t="s">
        <v>91</v>
      </c>
      <c r="I100" s="133" t="s">
        <v>4</v>
      </c>
      <c r="J100" s="133" t="s">
        <v>92</v>
      </c>
      <c r="K100" s="27" t="s">
        <v>93</v>
      </c>
      <c r="L100" s="27" t="s">
        <v>93</v>
      </c>
      <c r="M100" s="27">
        <v>365</v>
      </c>
      <c r="N100" s="27">
        <v>0</v>
      </c>
      <c r="O100" s="27" t="s">
        <v>94</v>
      </c>
      <c r="P100" s="27">
        <v>0</v>
      </c>
    </row>
    <row r="101" spans="2:16" ht="36" x14ac:dyDescent="0.3">
      <c r="B101" s="133">
        <v>98</v>
      </c>
      <c r="C101" s="133" t="s">
        <v>1371</v>
      </c>
      <c r="D101" s="136">
        <v>41227</v>
      </c>
      <c r="E101" s="138">
        <v>42724</v>
      </c>
      <c r="F101" s="133" t="s">
        <v>1370</v>
      </c>
      <c r="G101" s="135" t="s">
        <v>445</v>
      </c>
      <c r="H101" s="133" t="s">
        <v>91</v>
      </c>
      <c r="I101" s="133" t="s">
        <v>4</v>
      </c>
      <c r="J101" s="133" t="s">
        <v>92</v>
      </c>
      <c r="K101" s="27" t="s">
        <v>94</v>
      </c>
      <c r="L101" s="27" t="s">
        <v>94</v>
      </c>
      <c r="M101" s="27">
        <v>0</v>
      </c>
      <c r="N101" s="27" t="s">
        <v>281</v>
      </c>
      <c r="O101" s="27" t="s">
        <v>94</v>
      </c>
      <c r="P101" s="27" t="s">
        <v>281</v>
      </c>
    </row>
    <row r="102" spans="2:16" ht="36" x14ac:dyDescent="0.3">
      <c r="B102" s="133">
        <v>99</v>
      </c>
      <c r="C102" s="133" t="s">
        <v>1369</v>
      </c>
      <c r="D102" s="136">
        <v>41227</v>
      </c>
      <c r="E102" s="138">
        <v>42724</v>
      </c>
      <c r="F102" s="133" t="s">
        <v>1368</v>
      </c>
      <c r="G102" s="135" t="s">
        <v>445</v>
      </c>
      <c r="H102" s="133" t="s">
        <v>91</v>
      </c>
      <c r="I102" s="133" t="s">
        <v>4</v>
      </c>
      <c r="J102" s="133" t="s">
        <v>92</v>
      </c>
      <c r="K102" s="27" t="s">
        <v>93</v>
      </c>
      <c r="L102" s="27" t="s">
        <v>93</v>
      </c>
      <c r="M102" s="27">
        <v>365</v>
      </c>
      <c r="N102" s="27">
        <v>0</v>
      </c>
      <c r="O102" s="27" t="s">
        <v>94</v>
      </c>
      <c r="P102" s="27">
        <v>0</v>
      </c>
    </row>
    <row r="103" spans="2:16" ht="36" x14ac:dyDescent="0.3">
      <c r="B103" s="133">
        <v>100</v>
      </c>
      <c r="C103" s="133" t="s">
        <v>1367</v>
      </c>
      <c r="D103" s="136">
        <v>41227</v>
      </c>
      <c r="E103" s="138">
        <v>42724</v>
      </c>
      <c r="F103" s="133" t="s">
        <v>1366</v>
      </c>
      <c r="G103" s="135" t="s">
        <v>445</v>
      </c>
      <c r="H103" s="133" t="s">
        <v>91</v>
      </c>
      <c r="I103" s="133" t="s">
        <v>4</v>
      </c>
      <c r="J103" s="133" t="s">
        <v>92</v>
      </c>
      <c r="K103" s="27" t="s">
        <v>93</v>
      </c>
      <c r="L103" s="27" t="s">
        <v>93</v>
      </c>
      <c r="M103" s="27">
        <v>365</v>
      </c>
      <c r="N103" s="27">
        <v>0</v>
      </c>
      <c r="O103" s="27" t="s">
        <v>94</v>
      </c>
      <c r="P103" s="27">
        <v>0</v>
      </c>
    </row>
    <row r="104" spans="2:16" ht="36" x14ac:dyDescent="0.3">
      <c r="B104" s="133">
        <v>101</v>
      </c>
      <c r="C104" s="133" t="s">
        <v>1365</v>
      </c>
      <c r="D104" s="136">
        <v>41227</v>
      </c>
      <c r="E104" s="138">
        <v>42724</v>
      </c>
      <c r="F104" s="133" t="s">
        <v>1364</v>
      </c>
      <c r="G104" s="135" t="s">
        <v>445</v>
      </c>
      <c r="H104" s="133" t="s">
        <v>91</v>
      </c>
      <c r="I104" s="133" t="s">
        <v>4</v>
      </c>
      <c r="J104" s="133" t="s">
        <v>92</v>
      </c>
      <c r="K104" s="27" t="s">
        <v>93</v>
      </c>
      <c r="L104" s="27" t="s">
        <v>93</v>
      </c>
      <c r="M104" s="27">
        <v>365</v>
      </c>
      <c r="N104" s="27">
        <v>0</v>
      </c>
      <c r="O104" s="27" t="s">
        <v>94</v>
      </c>
      <c r="P104" s="27">
        <v>0</v>
      </c>
    </row>
    <row r="105" spans="2:16" ht="36" x14ac:dyDescent="0.3">
      <c r="B105" s="133">
        <v>102</v>
      </c>
      <c r="C105" s="133" t="s">
        <v>1363</v>
      </c>
      <c r="D105" s="136">
        <v>41227</v>
      </c>
      <c r="E105" s="138">
        <v>42724</v>
      </c>
      <c r="F105" s="133" t="s">
        <v>1362</v>
      </c>
      <c r="G105" s="135" t="s">
        <v>445</v>
      </c>
      <c r="H105" s="133" t="s">
        <v>91</v>
      </c>
      <c r="I105" s="133" t="s">
        <v>4</v>
      </c>
      <c r="J105" s="133" t="s">
        <v>92</v>
      </c>
      <c r="K105" s="27" t="s">
        <v>93</v>
      </c>
      <c r="L105" s="27" t="s">
        <v>93</v>
      </c>
      <c r="M105" s="27">
        <v>365</v>
      </c>
      <c r="N105" s="27">
        <v>0</v>
      </c>
      <c r="O105" s="27" t="s">
        <v>94</v>
      </c>
      <c r="P105" s="27">
        <v>0</v>
      </c>
    </row>
    <row r="106" spans="2:16" ht="36" x14ac:dyDescent="0.3">
      <c r="B106" s="133">
        <v>103</v>
      </c>
      <c r="C106" s="133" t="s">
        <v>1361</v>
      </c>
      <c r="D106" s="136">
        <v>41227</v>
      </c>
      <c r="E106" s="138">
        <v>42724</v>
      </c>
      <c r="F106" s="133" t="s">
        <v>1360</v>
      </c>
      <c r="G106" s="135" t="s">
        <v>445</v>
      </c>
      <c r="H106" s="133" t="s">
        <v>91</v>
      </c>
      <c r="I106" s="133" t="s">
        <v>4</v>
      </c>
      <c r="J106" s="133" t="s">
        <v>92</v>
      </c>
      <c r="K106" s="27" t="s">
        <v>94</v>
      </c>
      <c r="L106" s="27" t="s">
        <v>94</v>
      </c>
      <c r="M106" s="27">
        <v>0</v>
      </c>
      <c r="N106" s="27" t="s">
        <v>281</v>
      </c>
      <c r="O106" s="27" t="s">
        <v>94</v>
      </c>
      <c r="P106" s="27" t="s">
        <v>281</v>
      </c>
    </row>
    <row r="107" spans="2:16" ht="36" x14ac:dyDescent="0.3">
      <c r="B107" s="133">
        <v>104</v>
      </c>
      <c r="C107" s="133" t="s">
        <v>1359</v>
      </c>
      <c r="D107" s="136">
        <v>41227</v>
      </c>
      <c r="E107" s="138">
        <v>42724</v>
      </c>
      <c r="F107" s="133" t="s">
        <v>1358</v>
      </c>
      <c r="G107" s="135" t="s">
        <v>445</v>
      </c>
      <c r="H107" s="133" t="s">
        <v>91</v>
      </c>
      <c r="I107" s="133" t="s">
        <v>4</v>
      </c>
      <c r="J107" s="133" t="s">
        <v>92</v>
      </c>
      <c r="K107" s="27" t="s">
        <v>93</v>
      </c>
      <c r="L107" s="27" t="s">
        <v>93</v>
      </c>
      <c r="M107" s="27">
        <v>365</v>
      </c>
      <c r="N107" s="27">
        <v>0</v>
      </c>
      <c r="O107" s="27" t="s">
        <v>94</v>
      </c>
      <c r="P107" s="27">
        <v>0</v>
      </c>
    </row>
    <row r="108" spans="2:16" ht="36" x14ac:dyDescent="0.3">
      <c r="B108" s="133">
        <v>105</v>
      </c>
      <c r="C108" s="133" t="s">
        <v>1357</v>
      </c>
      <c r="D108" s="136">
        <v>41227</v>
      </c>
      <c r="E108" s="138">
        <v>42724</v>
      </c>
      <c r="F108" s="133" t="s">
        <v>1356</v>
      </c>
      <c r="G108" s="135" t="s">
        <v>445</v>
      </c>
      <c r="H108" s="133" t="s">
        <v>91</v>
      </c>
      <c r="I108" s="133" t="s">
        <v>4</v>
      </c>
      <c r="J108" s="133" t="s">
        <v>92</v>
      </c>
      <c r="K108" s="27" t="s">
        <v>93</v>
      </c>
      <c r="L108" s="27" t="s">
        <v>93</v>
      </c>
      <c r="M108" s="27">
        <v>365</v>
      </c>
      <c r="N108" s="27">
        <v>0</v>
      </c>
      <c r="O108" s="27" t="s">
        <v>94</v>
      </c>
      <c r="P108" s="27">
        <v>0</v>
      </c>
    </row>
    <row r="109" spans="2:16" ht="36" x14ac:dyDescent="0.3">
      <c r="B109" s="133">
        <v>106</v>
      </c>
      <c r="C109" s="133" t="s">
        <v>1355</v>
      </c>
      <c r="D109" s="136">
        <v>41227</v>
      </c>
      <c r="E109" s="138">
        <v>42724</v>
      </c>
      <c r="F109" s="133" t="s">
        <v>1354</v>
      </c>
      <c r="G109" s="135" t="s">
        <v>445</v>
      </c>
      <c r="H109" s="133" t="s">
        <v>91</v>
      </c>
      <c r="I109" s="133" t="s">
        <v>4</v>
      </c>
      <c r="J109" s="133" t="s">
        <v>92</v>
      </c>
      <c r="K109" s="27" t="s">
        <v>93</v>
      </c>
      <c r="L109" s="27" t="s">
        <v>93</v>
      </c>
      <c r="M109" s="27">
        <v>365</v>
      </c>
      <c r="N109" s="27">
        <v>0</v>
      </c>
      <c r="O109" s="27" t="s">
        <v>94</v>
      </c>
      <c r="P109" s="27">
        <v>0</v>
      </c>
    </row>
    <row r="110" spans="2:16" ht="36" x14ac:dyDescent="0.3">
      <c r="B110" s="133">
        <v>107</v>
      </c>
      <c r="C110" s="133" t="s">
        <v>1353</v>
      </c>
      <c r="D110" s="136">
        <v>41227</v>
      </c>
      <c r="E110" s="138">
        <v>42724</v>
      </c>
      <c r="F110" s="133" t="s">
        <v>1352</v>
      </c>
      <c r="G110" s="135" t="s">
        <v>445</v>
      </c>
      <c r="H110" s="133" t="s">
        <v>91</v>
      </c>
      <c r="I110" s="133" t="s">
        <v>4</v>
      </c>
      <c r="J110" s="133" t="s">
        <v>92</v>
      </c>
      <c r="K110" s="27" t="s">
        <v>93</v>
      </c>
      <c r="L110" s="27" t="s">
        <v>93</v>
      </c>
      <c r="M110" s="27">
        <v>365</v>
      </c>
      <c r="N110" s="27">
        <v>0</v>
      </c>
      <c r="O110" s="27" t="s">
        <v>94</v>
      </c>
      <c r="P110" s="27">
        <v>0</v>
      </c>
    </row>
    <row r="111" spans="2:16" ht="36" x14ac:dyDescent="0.3">
      <c r="B111" s="133">
        <v>108</v>
      </c>
      <c r="C111" s="133" t="s">
        <v>1351</v>
      </c>
      <c r="D111" s="136">
        <v>41227</v>
      </c>
      <c r="E111" s="138">
        <v>42724</v>
      </c>
      <c r="F111" s="133" t="s">
        <v>1350</v>
      </c>
      <c r="G111" s="135" t="s">
        <v>445</v>
      </c>
      <c r="H111" s="133" t="s">
        <v>91</v>
      </c>
      <c r="I111" s="133" t="s">
        <v>4</v>
      </c>
      <c r="J111" s="133" t="s">
        <v>92</v>
      </c>
      <c r="K111" s="27" t="s">
        <v>93</v>
      </c>
      <c r="L111" s="27" t="s">
        <v>93</v>
      </c>
      <c r="M111" s="27">
        <v>365</v>
      </c>
      <c r="N111" s="27">
        <v>0</v>
      </c>
      <c r="O111" s="27" t="s">
        <v>94</v>
      </c>
      <c r="P111" s="27">
        <v>0</v>
      </c>
    </row>
    <row r="112" spans="2:16" ht="36" x14ac:dyDescent="0.3">
      <c r="B112" s="133">
        <v>109</v>
      </c>
      <c r="C112" s="133" t="s">
        <v>1349</v>
      </c>
      <c r="D112" s="136">
        <v>41227</v>
      </c>
      <c r="E112" s="138">
        <v>42724</v>
      </c>
      <c r="F112" s="133" t="s">
        <v>1348</v>
      </c>
      <c r="G112" s="135" t="s">
        <v>445</v>
      </c>
      <c r="H112" s="133" t="s">
        <v>91</v>
      </c>
      <c r="I112" s="133" t="s">
        <v>4</v>
      </c>
      <c r="J112" s="133" t="s">
        <v>92</v>
      </c>
      <c r="K112" s="27" t="s">
        <v>93</v>
      </c>
      <c r="L112" s="27" t="s">
        <v>93</v>
      </c>
      <c r="M112" s="27">
        <v>365</v>
      </c>
      <c r="N112" s="27">
        <v>0</v>
      </c>
      <c r="O112" s="27" t="s">
        <v>94</v>
      </c>
      <c r="P112" s="27">
        <v>0</v>
      </c>
    </row>
    <row r="113" spans="2:16" ht="36" x14ac:dyDescent="0.3">
      <c r="B113" s="133">
        <v>110</v>
      </c>
      <c r="C113" s="133" t="s">
        <v>1347</v>
      </c>
      <c r="D113" s="136">
        <v>41227</v>
      </c>
      <c r="E113" s="138">
        <v>42724</v>
      </c>
      <c r="F113" s="133" t="s">
        <v>1346</v>
      </c>
      <c r="G113" s="135" t="s">
        <v>445</v>
      </c>
      <c r="H113" s="133" t="s">
        <v>91</v>
      </c>
      <c r="I113" s="133" t="s">
        <v>4</v>
      </c>
      <c r="J113" s="133" t="s">
        <v>92</v>
      </c>
      <c r="K113" s="27" t="s">
        <v>93</v>
      </c>
      <c r="L113" s="27" t="s">
        <v>93</v>
      </c>
      <c r="M113" s="27">
        <v>365</v>
      </c>
      <c r="N113" s="27">
        <v>0</v>
      </c>
      <c r="O113" s="27" t="s">
        <v>94</v>
      </c>
      <c r="P113" s="27">
        <v>0</v>
      </c>
    </row>
    <row r="114" spans="2:16" ht="36" x14ac:dyDescent="0.3">
      <c r="B114" s="133">
        <v>111</v>
      </c>
      <c r="C114" s="133" t="s">
        <v>1345</v>
      </c>
      <c r="D114" s="136">
        <v>41227</v>
      </c>
      <c r="E114" s="138">
        <v>42724</v>
      </c>
      <c r="F114" s="133" t="s">
        <v>1344</v>
      </c>
      <c r="G114" s="135" t="s">
        <v>445</v>
      </c>
      <c r="H114" s="133" t="s">
        <v>91</v>
      </c>
      <c r="I114" s="133" t="s">
        <v>4</v>
      </c>
      <c r="J114" s="133" t="s">
        <v>92</v>
      </c>
      <c r="K114" s="27" t="s">
        <v>93</v>
      </c>
      <c r="L114" s="27" t="s">
        <v>93</v>
      </c>
      <c r="M114" s="27">
        <v>365</v>
      </c>
      <c r="N114" s="27">
        <v>0</v>
      </c>
      <c r="O114" s="27" t="s">
        <v>94</v>
      </c>
      <c r="P114" s="27">
        <v>0</v>
      </c>
    </row>
    <row r="115" spans="2:16" ht="36" x14ac:dyDescent="0.3">
      <c r="B115" s="133">
        <v>112</v>
      </c>
      <c r="C115" s="133" t="s">
        <v>1343</v>
      </c>
      <c r="D115" s="136">
        <v>41227</v>
      </c>
      <c r="E115" s="138">
        <v>42724</v>
      </c>
      <c r="F115" s="133" t="s">
        <v>1342</v>
      </c>
      <c r="G115" s="135" t="s">
        <v>445</v>
      </c>
      <c r="H115" s="133" t="s">
        <v>91</v>
      </c>
      <c r="I115" s="133" t="s">
        <v>4</v>
      </c>
      <c r="J115" s="133" t="s">
        <v>92</v>
      </c>
      <c r="K115" s="27" t="s">
        <v>93</v>
      </c>
      <c r="L115" s="27" t="s">
        <v>93</v>
      </c>
      <c r="M115" s="27">
        <v>365</v>
      </c>
      <c r="N115" s="27">
        <v>0</v>
      </c>
      <c r="O115" s="27" t="s">
        <v>94</v>
      </c>
      <c r="P115" s="27">
        <v>0</v>
      </c>
    </row>
    <row r="116" spans="2:16" ht="36" x14ac:dyDescent="0.3">
      <c r="B116" s="133">
        <v>113</v>
      </c>
      <c r="C116" s="133" t="s">
        <v>1341</v>
      </c>
      <c r="D116" s="136">
        <v>41227</v>
      </c>
      <c r="E116" s="138">
        <v>42724</v>
      </c>
      <c r="F116" s="133" t="s">
        <v>1340</v>
      </c>
      <c r="G116" s="135" t="s">
        <v>445</v>
      </c>
      <c r="H116" s="133" t="s">
        <v>91</v>
      </c>
      <c r="I116" s="133" t="s">
        <v>4</v>
      </c>
      <c r="J116" s="133" t="s">
        <v>92</v>
      </c>
      <c r="K116" s="27" t="s">
        <v>93</v>
      </c>
      <c r="L116" s="27" t="s">
        <v>93</v>
      </c>
      <c r="M116" s="27">
        <v>365</v>
      </c>
      <c r="N116" s="27">
        <v>0</v>
      </c>
      <c r="O116" s="27" t="s">
        <v>94</v>
      </c>
      <c r="P116" s="27">
        <v>0</v>
      </c>
    </row>
    <row r="117" spans="2:16" ht="36" x14ac:dyDescent="0.3">
      <c r="B117" s="133">
        <v>114</v>
      </c>
      <c r="C117" s="133" t="s">
        <v>1339</v>
      </c>
      <c r="D117" s="136">
        <v>41227</v>
      </c>
      <c r="E117" s="138">
        <v>42724</v>
      </c>
      <c r="F117" s="133" t="s">
        <v>1338</v>
      </c>
      <c r="G117" s="135" t="s">
        <v>445</v>
      </c>
      <c r="H117" s="133" t="s">
        <v>91</v>
      </c>
      <c r="I117" s="133" t="s">
        <v>4</v>
      </c>
      <c r="J117" s="133" t="s">
        <v>92</v>
      </c>
      <c r="K117" s="27" t="s">
        <v>93</v>
      </c>
      <c r="L117" s="27" t="s">
        <v>93</v>
      </c>
      <c r="M117" s="27">
        <v>365</v>
      </c>
      <c r="N117" s="27">
        <v>0</v>
      </c>
      <c r="O117" s="27" t="s">
        <v>94</v>
      </c>
      <c r="P117" s="27">
        <v>0</v>
      </c>
    </row>
    <row r="118" spans="2:16" ht="36" x14ac:dyDescent="0.3">
      <c r="B118" s="133">
        <v>115</v>
      </c>
      <c r="C118" s="133" t="s">
        <v>1337</v>
      </c>
      <c r="D118" s="136">
        <v>41227</v>
      </c>
      <c r="E118" s="138">
        <v>42724</v>
      </c>
      <c r="F118" s="133" t="s">
        <v>1336</v>
      </c>
      <c r="G118" s="135" t="s">
        <v>445</v>
      </c>
      <c r="H118" s="133" t="s">
        <v>91</v>
      </c>
      <c r="I118" s="133" t="s">
        <v>4</v>
      </c>
      <c r="J118" s="133" t="s">
        <v>92</v>
      </c>
      <c r="K118" s="27" t="s">
        <v>93</v>
      </c>
      <c r="L118" s="27" t="s">
        <v>93</v>
      </c>
      <c r="M118" s="27">
        <v>365</v>
      </c>
      <c r="N118" s="27">
        <v>0</v>
      </c>
      <c r="O118" s="27" t="s">
        <v>94</v>
      </c>
      <c r="P118" s="27">
        <v>0</v>
      </c>
    </row>
    <row r="119" spans="2:16" ht="36" x14ac:dyDescent="0.3">
      <c r="B119" s="133">
        <v>116</v>
      </c>
      <c r="C119" s="133" t="s">
        <v>1335</v>
      </c>
      <c r="D119" s="136">
        <v>41227</v>
      </c>
      <c r="E119" s="138">
        <v>42724</v>
      </c>
      <c r="F119" s="133" t="s">
        <v>1334</v>
      </c>
      <c r="G119" s="135" t="s">
        <v>445</v>
      </c>
      <c r="H119" s="133" t="s">
        <v>91</v>
      </c>
      <c r="I119" s="133" t="s">
        <v>4</v>
      </c>
      <c r="J119" s="133" t="s">
        <v>92</v>
      </c>
      <c r="K119" s="27" t="s">
        <v>93</v>
      </c>
      <c r="L119" s="27" t="s">
        <v>93</v>
      </c>
      <c r="M119" s="27">
        <v>365</v>
      </c>
      <c r="N119" s="27">
        <v>0</v>
      </c>
      <c r="O119" s="27" t="s">
        <v>94</v>
      </c>
      <c r="P119" s="27">
        <v>0</v>
      </c>
    </row>
    <row r="120" spans="2:16" ht="36" x14ac:dyDescent="0.3">
      <c r="B120" s="133">
        <v>117</v>
      </c>
      <c r="C120" s="133" t="s">
        <v>1333</v>
      </c>
      <c r="D120" s="136">
        <v>41227</v>
      </c>
      <c r="E120" s="138">
        <v>42724</v>
      </c>
      <c r="F120" s="133" t="s">
        <v>1332</v>
      </c>
      <c r="G120" s="135" t="s">
        <v>445</v>
      </c>
      <c r="H120" s="133" t="s">
        <v>91</v>
      </c>
      <c r="I120" s="133" t="s">
        <v>4</v>
      </c>
      <c r="J120" s="133" t="s">
        <v>92</v>
      </c>
      <c r="K120" s="27" t="s">
        <v>93</v>
      </c>
      <c r="L120" s="27" t="s">
        <v>93</v>
      </c>
      <c r="M120" s="27">
        <v>365</v>
      </c>
      <c r="N120" s="27">
        <v>0</v>
      </c>
      <c r="O120" s="27" t="s">
        <v>94</v>
      </c>
      <c r="P120" s="27">
        <v>0</v>
      </c>
    </row>
    <row r="121" spans="2:16" ht="36" x14ac:dyDescent="0.3">
      <c r="B121" s="133">
        <v>118</v>
      </c>
      <c r="C121" s="133" t="s">
        <v>1331</v>
      </c>
      <c r="D121" s="136">
        <v>41227</v>
      </c>
      <c r="E121" s="138">
        <v>42724</v>
      </c>
      <c r="F121" s="133" t="s">
        <v>1330</v>
      </c>
      <c r="G121" s="135" t="s">
        <v>445</v>
      </c>
      <c r="H121" s="133" t="s">
        <v>91</v>
      </c>
      <c r="I121" s="133" t="s">
        <v>4</v>
      </c>
      <c r="J121" s="133" t="s">
        <v>92</v>
      </c>
      <c r="K121" s="27" t="s">
        <v>93</v>
      </c>
      <c r="L121" s="27" t="s">
        <v>93</v>
      </c>
      <c r="M121" s="27">
        <v>365</v>
      </c>
      <c r="N121" s="27">
        <v>0</v>
      </c>
      <c r="O121" s="27" t="s">
        <v>94</v>
      </c>
      <c r="P121" s="27">
        <v>0</v>
      </c>
    </row>
    <row r="122" spans="2:16" ht="36" x14ac:dyDescent="0.3">
      <c r="B122" s="133">
        <v>119</v>
      </c>
      <c r="C122" s="133" t="s">
        <v>1329</v>
      </c>
      <c r="D122" s="136">
        <v>41227</v>
      </c>
      <c r="E122" s="138">
        <v>42724</v>
      </c>
      <c r="F122" s="133" t="s">
        <v>1328</v>
      </c>
      <c r="G122" s="135" t="s">
        <v>445</v>
      </c>
      <c r="H122" s="133" t="s">
        <v>91</v>
      </c>
      <c r="I122" s="133" t="s">
        <v>4</v>
      </c>
      <c r="J122" s="133" t="s">
        <v>92</v>
      </c>
      <c r="K122" s="27" t="s">
        <v>93</v>
      </c>
      <c r="L122" s="27" t="s">
        <v>93</v>
      </c>
      <c r="M122" s="27">
        <v>365</v>
      </c>
      <c r="N122" s="27">
        <v>0</v>
      </c>
      <c r="O122" s="27" t="s">
        <v>94</v>
      </c>
      <c r="P122" s="27">
        <v>0</v>
      </c>
    </row>
    <row r="123" spans="2:16" ht="36" x14ac:dyDescent="0.3">
      <c r="B123" s="133">
        <v>120</v>
      </c>
      <c r="C123" s="133" t="s">
        <v>1327</v>
      </c>
      <c r="D123" s="136">
        <v>41227</v>
      </c>
      <c r="E123" s="138">
        <v>42724</v>
      </c>
      <c r="F123" s="133" t="s">
        <v>1326</v>
      </c>
      <c r="G123" s="135" t="s">
        <v>445</v>
      </c>
      <c r="H123" s="133" t="s">
        <v>91</v>
      </c>
      <c r="I123" s="133" t="s">
        <v>4</v>
      </c>
      <c r="J123" s="133" t="s">
        <v>92</v>
      </c>
      <c r="K123" s="27" t="s">
        <v>93</v>
      </c>
      <c r="L123" s="27" t="s">
        <v>93</v>
      </c>
      <c r="M123" s="27">
        <v>365</v>
      </c>
      <c r="N123" s="27">
        <v>0</v>
      </c>
      <c r="O123" s="27" t="s">
        <v>94</v>
      </c>
      <c r="P123" s="27">
        <v>0</v>
      </c>
    </row>
    <row r="124" spans="2:16" ht="36" x14ac:dyDescent="0.3">
      <c r="B124" s="133">
        <v>121</v>
      </c>
      <c r="C124" s="133" t="s">
        <v>1325</v>
      </c>
      <c r="D124" s="136">
        <v>41227</v>
      </c>
      <c r="E124" s="138">
        <v>42725</v>
      </c>
      <c r="F124" s="133" t="s">
        <v>1324</v>
      </c>
      <c r="G124" s="135" t="s">
        <v>445</v>
      </c>
      <c r="H124" s="133" t="s">
        <v>91</v>
      </c>
      <c r="I124" s="133" t="s">
        <v>4</v>
      </c>
      <c r="J124" s="133" t="s">
        <v>92</v>
      </c>
      <c r="K124" s="27" t="s">
        <v>93</v>
      </c>
      <c r="L124" s="27" t="s">
        <v>93</v>
      </c>
      <c r="M124" s="27">
        <v>365</v>
      </c>
      <c r="N124" s="27">
        <v>0</v>
      </c>
      <c r="O124" s="27" t="s">
        <v>94</v>
      </c>
      <c r="P124" s="27">
        <v>0</v>
      </c>
    </row>
    <row r="125" spans="2:16" ht="36" x14ac:dyDescent="0.3">
      <c r="B125" s="133">
        <v>122</v>
      </c>
      <c r="C125" s="133" t="s">
        <v>1323</v>
      </c>
      <c r="D125" s="136">
        <v>41227</v>
      </c>
      <c r="E125" s="138">
        <v>42725</v>
      </c>
      <c r="F125" s="133" t="s">
        <v>1322</v>
      </c>
      <c r="G125" s="135" t="s">
        <v>445</v>
      </c>
      <c r="H125" s="133" t="s">
        <v>91</v>
      </c>
      <c r="I125" s="133" t="s">
        <v>4</v>
      </c>
      <c r="J125" s="133" t="s">
        <v>92</v>
      </c>
      <c r="K125" s="27" t="s">
        <v>93</v>
      </c>
      <c r="L125" s="27" t="s">
        <v>93</v>
      </c>
      <c r="M125" s="27">
        <v>365</v>
      </c>
      <c r="N125" s="27">
        <v>0</v>
      </c>
      <c r="O125" s="27" t="s">
        <v>94</v>
      </c>
      <c r="P125" s="27">
        <v>0</v>
      </c>
    </row>
    <row r="126" spans="2:16" ht="36" x14ac:dyDescent="0.3">
      <c r="B126" s="133">
        <v>123</v>
      </c>
      <c r="C126" s="133" t="s">
        <v>1321</v>
      </c>
      <c r="D126" s="136">
        <v>41227</v>
      </c>
      <c r="E126" s="138">
        <v>42725</v>
      </c>
      <c r="F126" s="133" t="s">
        <v>1320</v>
      </c>
      <c r="G126" s="135" t="s">
        <v>445</v>
      </c>
      <c r="H126" s="133" t="s">
        <v>91</v>
      </c>
      <c r="I126" s="133" t="s">
        <v>4</v>
      </c>
      <c r="J126" s="133" t="s">
        <v>92</v>
      </c>
      <c r="K126" s="27" t="s">
        <v>93</v>
      </c>
      <c r="L126" s="27" t="s">
        <v>93</v>
      </c>
      <c r="M126" s="27">
        <v>365</v>
      </c>
      <c r="N126" s="27">
        <v>0</v>
      </c>
      <c r="O126" s="27" t="s">
        <v>94</v>
      </c>
      <c r="P126" s="27">
        <v>0</v>
      </c>
    </row>
    <row r="127" spans="2:16" ht="36" x14ac:dyDescent="0.3">
      <c r="B127" s="133">
        <v>124</v>
      </c>
      <c r="C127" s="133" t="s">
        <v>1319</v>
      </c>
      <c r="D127" s="136">
        <v>41227</v>
      </c>
      <c r="E127" s="138">
        <v>42725</v>
      </c>
      <c r="F127" s="133" t="s">
        <v>1318</v>
      </c>
      <c r="G127" s="135" t="s">
        <v>445</v>
      </c>
      <c r="H127" s="133" t="s">
        <v>91</v>
      </c>
      <c r="I127" s="133" t="s">
        <v>4</v>
      </c>
      <c r="J127" s="133" t="s">
        <v>92</v>
      </c>
      <c r="K127" s="27" t="s">
        <v>94</v>
      </c>
      <c r="L127" s="27" t="s">
        <v>94</v>
      </c>
      <c r="M127" s="27">
        <v>0</v>
      </c>
      <c r="N127" s="27" t="s">
        <v>281</v>
      </c>
      <c r="O127" s="27" t="s">
        <v>94</v>
      </c>
      <c r="P127" s="27" t="s">
        <v>281</v>
      </c>
    </row>
    <row r="128" spans="2:16" ht="36" x14ac:dyDescent="0.3">
      <c r="B128" s="133">
        <v>125</v>
      </c>
      <c r="C128" s="133" t="s">
        <v>1317</v>
      </c>
      <c r="D128" s="136">
        <v>41227</v>
      </c>
      <c r="E128" s="138">
        <v>42725</v>
      </c>
      <c r="F128" s="133" t="s">
        <v>1316</v>
      </c>
      <c r="G128" s="135" t="s">
        <v>445</v>
      </c>
      <c r="H128" s="133" t="s">
        <v>91</v>
      </c>
      <c r="I128" s="133" t="s">
        <v>4</v>
      </c>
      <c r="J128" s="133" t="s">
        <v>92</v>
      </c>
      <c r="K128" s="27" t="s">
        <v>93</v>
      </c>
      <c r="L128" s="27" t="s">
        <v>93</v>
      </c>
      <c r="M128" s="27">
        <v>365</v>
      </c>
      <c r="N128" s="27">
        <v>0</v>
      </c>
      <c r="O128" s="27" t="s">
        <v>94</v>
      </c>
      <c r="P128" s="27">
        <v>0</v>
      </c>
    </row>
    <row r="129" spans="2:16" ht="36" x14ac:dyDescent="0.3">
      <c r="B129" s="133">
        <v>126</v>
      </c>
      <c r="C129" s="133" t="s">
        <v>1315</v>
      </c>
      <c r="D129" s="136">
        <v>41227</v>
      </c>
      <c r="E129" s="138">
        <v>42725</v>
      </c>
      <c r="F129" s="133" t="s">
        <v>1314</v>
      </c>
      <c r="G129" s="135" t="s">
        <v>445</v>
      </c>
      <c r="H129" s="133" t="s">
        <v>91</v>
      </c>
      <c r="I129" s="133" t="s">
        <v>4</v>
      </c>
      <c r="J129" s="133" t="s">
        <v>92</v>
      </c>
      <c r="K129" s="27" t="s">
        <v>93</v>
      </c>
      <c r="L129" s="27" t="s">
        <v>93</v>
      </c>
      <c r="M129" s="27">
        <v>365</v>
      </c>
      <c r="N129" s="27">
        <v>0</v>
      </c>
      <c r="O129" s="27" t="s">
        <v>94</v>
      </c>
      <c r="P129" s="27">
        <v>0</v>
      </c>
    </row>
    <row r="130" spans="2:16" ht="36" x14ac:dyDescent="0.3">
      <c r="B130" s="133">
        <v>127</v>
      </c>
      <c r="C130" s="133" t="s">
        <v>1313</v>
      </c>
      <c r="D130" s="136">
        <v>41227</v>
      </c>
      <c r="E130" s="138">
        <v>42725</v>
      </c>
      <c r="F130" s="133" t="s">
        <v>1312</v>
      </c>
      <c r="G130" s="135" t="s">
        <v>445</v>
      </c>
      <c r="H130" s="133" t="s">
        <v>91</v>
      </c>
      <c r="I130" s="133" t="s">
        <v>4</v>
      </c>
      <c r="J130" s="133" t="s">
        <v>92</v>
      </c>
      <c r="K130" s="27" t="s">
        <v>93</v>
      </c>
      <c r="L130" s="27" t="s">
        <v>93</v>
      </c>
      <c r="M130" s="27">
        <v>365</v>
      </c>
      <c r="N130" s="27">
        <v>0</v>
      </c>
      <c r="O130" s="27" t="s">
        <v>94</v>
      </c>
      <c r="P130" s="27">
        <v>0</v>
      </c>
    </row>
    <row r="131" spans="2:16" ht="36" x14ac:dyDescent="0.3">
      <c r="B131" s="133">
        <v>128</v>
      </c>
      <c r="C131" s="133" t="s">
        <v>1311</v>
      </c>
      <c r="D131" s="136">
        <v>41227</v>
      </c>
      <c r="E131" s="138">
        <v>42725</v>
      </c>
      <c r="F131" s="133" t="s">
        <v>1310</v>
      </c>
      <c r="G131" s="135" t="s">
        <v>445</v>
      </c>
      <c r="H131" s="133" t="s">
        <v>91</v>
      </c>
      <c r="I131" s="133" t="s">
        <v>4</v>
      </c>
      <c r="J131" s="133" t="s">
        <v>92</v>
      </c>
      <c r="K131" s="27" t="s">
        <v>93</v>
      </c>
      <c r="L131" s="27" t="s">
        <v>93</v>
      </c>
      <c r="M131" s="27">
        <v>365</v>
      </c>
      <c r="N131" s="27">
        <v>0</v>
      </c>
      <c r="O131" s="27" t="s">
        <v>94</v>
      </c>
      <c r="P131" s="27">
        <v>0</v>
      </c>
    </row>
    <row r="132" spans="2:16" ht="36" x14ac:dyDescent="0.3">
      <c r="B132" s="133">
        <v>129</v>
      </c>
      <c r="C132" s="133" t="s">
        <v>1309</v>
      </c>
      <c r="D132" s="136">
        <v>41227</v>
      </c>
      <c r="E132" s="138">
        <v>42725</v>
      </c>
      <c r="F132" s="133" t="s">
        <v>1308</v>
      </c>
      <c r="G132" s="135" t="s">
        <v>445</v>
      </c>
      <c r="H132" s="133" t="s">
        <v>91</v>
      </c>
      <c r="I132" s="133" t="s">
        <v>4</v>
      </c>
      <c r="J132" s="133" t="s">
        <v>92</v>
      </c>
      <c r="K132" s="27" t="s">
        <v>93</v>
      </c>
      <c r="L132" s="27" t="s">
        <v>93</v>
      </c>
      <c r="M132" s="27">
        <v>365</v>
      </c>
      <c r="N132" s="27">
        <v>0</v>
      </c>
      <c r="O132" s="27" t="s">
        <v>94</v>
      </c>
      <c r="P132" s="27">
        <v>0</v>
      </c>
    </row>
    <row r="133" spans="2:16" ht="36" x14ac:dyDescent="0.3">
      <c r="B133" s="133">
        <v>130</v>
      </c>
      <c r="C133" s="133" t="s">
        <v>1307</v>
      </c>
      <c r="D133" s="136">
        <v>41227</v>
      </c>
      <c r="E133" s="138">
        <v>42725</v>
      </c>
      <c r="F133" s="133" t="s">
        <v>1306</v>
      </c>
      <c r="G133" s="135" t="s">
        <v>445</v>
      </c>
      <c r="H133" s="133" t="s">
        <v>91</v>
      </c>
      <c r="I133" s="133" t="s">
        <v>4</v>
      </c>
      <c r="J133" s="133" t="s">
        <v>92</v>
      </c>
      <c r="K133" s="27" t="s">
        <v>93</v>
      </c>
      <c r="L133" s="27" t="s">
        <v>93</v>
      </c>
      <c r="M133" s="27">
        <v>365</v>
      </c>
      <c r="N133" s="27">
        <v>0</v>
      </c>
      <c r="O133" s="27" t="s">
        <v>94</v>
      </c>
      <c r="P133" s="27">
        <v>0</v>
      </c>
    </row>
    <row r="134" spans="2:16" ht="36" x14ac:dyDescent="0.3">
      <c r="B134" s="133">
        <v>131</v>
      </c>
      <c r="C134" s="133" t="s">
        <v>1305</v>
      </c>
      <c r="D134" s="136">
        <v>41227</v>
      </c>
      <c r="E134" s="138">
        <v>42725</v>
      </c>
      <c r="F134" s="133" t="s">
        <v>1304</v>
      </c>
      <c r="G134" s="135" t="s">
        <v>445</v>
      </c>
      <c r="H134" s="133" t="s">
        <v>91</v>
      </c>
      <c r="I134" s="133" t="s">
        <v>4</v>
      </c>
      <c r="J134" s="133" t="s">
        <v>92</v>
      </c>
      <c r="K134" s="27" t="s">
        <v>94</v>
      </c>
      <c r="L134" s="27" t="s">
        <v>94</v>
      </c>
      <c r="M134" s="27">
        <v>0</v>
      </c>
      <c r="N134" s="27" t="s">
        <v>281</v>
      </c>
      <c r="O134" s="27" t="s">
        <v>94</v>
      </c>
      <c r="P134" s="27" t="s">
        <v>281</v>
      </c>
    </row>
    <row r="135" spans="2:16" ht="36" x14ac:dyDescent="0.3">
      <c r="B135" s="133">
        <v>132</v>
      </c>
      <c r="C135" s="133" t="s">
        <v>1303</v>
      </c>
      <c r="D135" s="136">
        <v>41227</v>
      </c>
      <c r="E135" s="138">
        <v>42725</v>
      </c>
      <c r="F135" s="133" t="s">
        <v>1302</v>
      </c>
      <c r="G135" s="135" t="s">
        <v>445</v>
      </c>
      <c r="H135" s="133" t="s">
        <v>91</v>
      </c>
      <c r="I135" s="133" t="s">
        <v>4</v>
      </c>
      <c r="J135" s="133" t="s">
        <v>92</v>
      </c>
      <c r="K135" s="27" t="s">
        <v>93</v>
      </c>
      <c r="L135" s="27" t="s">
        <v>93</v>
      </c>
      <c r="M135" s="27">
        <v>365</v>
      </c>
      <c r="N135" s="27">
        <v>0</v>
      </c>
      <c r="O135" s="27" t="s">
        <v>94</v>
      </c>
      <c r="P135" s="27">
        <v>0</v>
      </c>
    </row>
    <row r="136" spans="2:16" ht="36" x14ac:dyDescent="0.3">
      <c r="B136" s="133">
        <v>133</v>
      </c>
      <c r="C136" s="133" t="s">
        <v>1301</v>
      </c>
      <c r="D136" s="136">
        <v>41227</v>
      </c>
      <c r="E136" s="138">
        <v>42725</v>
      </c>
      <c r="F136" s="133" t="s">
        <v>1300</v>
      </c>
      <c r="G136" s="135" t="s">
        <v>445</v>
      </c>
      <c r="H136" s="133" t="s">
        <v>91</v>
      </c>
      <c r="I136" s="133" t="s">
        <v>4</v>
      </c>
      <c r="J136" s="133" t="s">
        <v>92</v>
      </c>
      <c r="K136" s="27" t="s">
        <v>93</v>
      </c>
      <c r="L136" s="27" t="s">
        <v>93</v>
      </c>
      <c r="M136" s="27">
        <v>365</v>
      </c>
      <c r="N136" s="27">
        <v>0</v>
      </c>
      <c r="O136" s="27" t="s">
        <v>94</v>
      </c>
      <c r="P136" s="27">
        <v>0</v>
      </c>
    </row>
    <row r="137" spans="2:16" ht="36" x14ac:dyDescent="0.3">
      <c r="B137" s="133">
        <v>134</v>
      </c>
      <c r="C137" s="133" t="s">
        <v>1299</v>
      </c>
      <c r="D137" s="136">
        <v>41227</v>
      </c>
      <c r="E137" s="138">
        <v>42725</v>
      </c>
      <c r="F137" s="133" t="s">
        <v>1298</v>
      </c>
      <c r="G137" s="135" t="s">
        <v>445</v>
      </c>
      <c r="H137" s="133" t="s">
        <v>91</v>
      </c>
      <c r="I137" s="133" t="s">
        <v>4</v>
      </c>
      <c r="J137" s="133" t="s">
        <v>92</v>
      </c>
      <c r="K137" s="27" t="s">
        <v>93</v>
      </c>
      <c r="L137" s="27" t="s">
        <v>93</v>
      </c>
      <c r="M137" s="27">
        <v>365</v>
      </c>
      <c r="N137" s="27">
        <v>0</v>
      </c>
      <c r="O137" s="27" t="s">
        <v>94</v>
      </c>
      <c r="P137" s="27">
        <v>0</v>
      </c>
    </row>
    <row r="138" spans="2:16" ht="36" x14ac:dyDescent="0.3">
      <c r="B138" s="133">
        <v>135</v>
      </c>
      <c r="C138" s="133" t="s">
        <v>1297</v>
      </c>
      <c r="D138" s="136">
        <v>41227</v>
      </c>
      <c r="E138" s="138">
        <v>42725</v>
      </c>
      <c r="F138" s="133" t="s">
        <v>1296</v>
      </c>
      <c r="G138" s="135" t="s">
        <v>445</v>
      </c>
      <c r="H138" s="133" t="s">
        <v>91</v>
      </c>
      <c r="I138" s="133" t="s">
        <v>4</v>
      </c>
      <c r="J138" s="133" t="s">
        <v>92</v>
      </c>
      <c r="K138" s="27" t="s">
        <v>94</v>
      </c>
      <c r="L138" s="27" t="s">
        <v>94</v>
      </c>
      <c r="M138" s="27">
        <v>0</v>
      </c>
      <c r="N138" s="27" t="s">
        <v>281</v>
      </c>
      <c r="O138" s="27" t="s">
        <v>94</v>
      </c>
      <c r="P138" s="27" t="s">
        <v>281</v>
      </c>
    </row>
    <row r="139" spans="2:16" ht="36" x14ac:dyDescent="0.3">
      <c r="B139" s="133">
        <v>136</v>
      </c>
      <c r="C139" s="133" t="s">
        <v>1295</v>
      </c>
      <c r="D139" s="136">
        <v>41227</v>
      </c>
      <c r="E139" s="138">
        <v>42725</v>
      </c>
      <c r="F139" s="133" t="s">
        <v>1294</v>
      </c>
      <c r="G139" s="135" t="s">
        <v>445</v>
      </c>
      <c r="H139" s="133" t="s">
        <v>91</v>
      </c>
      <c r="I139" s="133" t="s">
        <v>4</v>
      </c>
      <c r="J139" s="133" t="s">
        <v>92</v>
      </c>
      <c r="K139" s="27" t="s">
        <v>93</v>
      </c>
      <c r="L139" s="27" t="s">
        <v>93</v>
      </c>
      <c r="M139" s="27">
        <v>365</v>
      </c>
      <c r="N139" s="27">
        <v>0</v>
      </c>
      <c r="O139" s="27" t="s">
        <v>94</v>
      </c>
      <c r="P139" s="27">
        <v>0</v>
      </c>
    </row>
    <row r="140" spans="2:16" ht="36" x14ac:dyDescent="0.3">
      <c r="B140" s="133">
        <v>137</v>
      </c>
      <c r="C140" s="133" t="s">
        <v>1293</v>
      </c>
      <c r="D140" s="136">
        <v>41227</v>
      </c>
      <c r="E140" s="138">
        <v>42725</v>
      </c>
      <c r="F140" s="133" t="s">
        <v>1292</v>
      </c>
      <c r="G140" s="135" t="s">
        <v>445</v>
      </c>
      <c r="H140" s="133" t="s">
        <v>91</v>
      </c>
      <c r="I140" s="133" t="s">
        <v>4</v>
      </c>
      <c r="J140" s="133" t="s">
        <v>92</v>
      </c>
      <c r="K140" s="27" t="s">
        <v>93</v>
      </c>
      <c r="L140" s="27" t="s">
        <v>93</v>
      </c>
      <c r="M140" s="27">
        <v>365</v>
      </c>
      <c r="N140" s="27">
        <v>0</v>
      </c>
      <c r="O140" s="27" t="s">
        <v>94</v>
      </c>
      <c r="P140" s="27">
        <v>0</v>
      </c>
    </row>
    <row r="141" spans="2:16" ht="36" x14ac:dyDescent="0.3">
      <c r="B141" s="133">
        <v>138</v>
      </c>
      <c r="C141" s="133" t="s">
        <v>1291</v>
      </c>
      <c r="D141" s="136">
        <v>41227</v>
      </c>
      <c r="E141" s="138">
        <v>42725</v>
      </c>
      <c r="F141" s="133" t="s">
        <v>1290</v>
      </c>
      <c r="G141" s="135" t="s">
        <v>445</v>
      </c>
      <c r="H141" s="133" t="s">
        <v>91</v>
      </c>
      <c r="I141" s="133" t="s">
        <v>4</v>
      </c>
      <c r="J141" s="133" t="s">
        <v>92</v>
      </c>
      <c r="K141" s="27" t="s">
        <v>93</v>
      </c>
      <c r="L141" s="27" t="s">
        <v>93</v>
      </c>
      <c r="M141" s="27">
        <v>365</v>
      </c>
      <c r="N141" s="27">
        <v>0</v>
      </c>
      <c r="O141" s="27" t="s">
        <v>94</v>
      </c>
      <c r="P141" s="27">
        <v>0</v>
      </c>
    </row>
    <row r="142" spans="2:16" ht="36" x14ac:dyDescent="0.3">
      <c r="B142" s="133">
        <v>139</v>
      </c>
      <c r="C142" s="133" t="s">
        <v>1289</v>
      </c>
      <c r="D142" s="136">
        <v>41227</v>
      </c>
      <c r="E142" s="138">
        <v>42725</v>
      </c>
      <c r="F142" s="133" t="s">
        <v>1288</v>
      </c>
      <c r="G142" s="135" t="s">
        <v>445</v>
      </c>
      <c r="H142" s="133" t="s">
        <v>91</v>
      </c>
      <c r="I142" s="133" t="s">
        <v>4</v>
      </c>
      <c r="J142" s="133" t="s">
        <v>92</v>
      </c>
      <c r="K142" s="27" t="s">
        <v>93</v>
      </c>
      <c r="L142" s="27" t="s">
        <v>93</v>
      </c>
      <c r="M142" s="27">
        <v>365</v>
      </c>
      <c r="N142" s="27">
        <v>0</v>
      </c>
      <c r="O142" s="27" t="s">
        <v>94</v>
      </c>
      <c r="P142" s="27">
        <v>0</v>
      </c>
    </row>
    <row r="143" spans="2:16" ht="36" x14ac:dyDescent="0.3">
      <c r="B143" s="133">
        <v>140</v>
      </c>
      <c r="C143" s="133" t="s">
        <v>1287</v>
      </c>
      <c r="D143" s="136">
        <v>41227</v>
      </c>
      <c r="E143" s="138">
        <v>42725</v>
      </c>
      <c r="F143" s="133" t="s">
        <v>1286</v>
      </c>
      <c r="G143" s="135" t="s">
        <v>445</v>
      </c>
      <c r="H143" s="133" t="s">
        <v>91</v>
      </c>
      <c r="I143" s="133" t="s">
        <v>4</v>
      </c>
      <c r="J143" s="133" t="s">
        <v>92</v>
      </c>
      <c r="K143" s="27" t="s">
        <v>93</v>
      </c>
      <c r="L143" s="27" t="s">
        <v>93</v>
      </c>
      <c r="M143" s="27">
        <v>365</v>
      </c>
      <c r="N143" s="27">
        <v>0</v>
      </c>
      <c r="O143" s="27" t="s">
        <v>94</v>
      </c>
      <c r="P143" s="27">
        <v>0</v>
      </c>
    </row>
    <row r="144" spans="2:16" ht="36" x14ac:dyDescent="0.3">
      <c r="B144" s="133">
        <v>141</v>
      </c>
      <c r="C144" s="133" t="s">
        <v>1285</v>
      </c>
      <c r="D144" s="136">
        <v>41227</v>
      </c>
      <c r="E144" s="138">
        <v>42725</v>
      </c>
      <c r="F144" s="133" t="s">
        <v>1284</v>
      </c>
      <c r="G144" s="135" t="s">
        <v>445</v>
      </c>
      <c r="H144" s="133" t="s">
        <v>91</v>
      </c>
      <c r="I144" s="133" t="s">
        <v>4</v>
      </c>
      <c r="J144" s="133" t="s">
        <v>92</v>
      </c>
      <c r="K144" s="27" t="s">
        <v>93</v>
      </c>
      <c r="L144" s="27" t="s">
        <v>93</v>
      </c>
      <c r="M144" s="27">
        <v>365</v>
      </c>
      <c r="N144" s="27">
        <v>0</v>
      </c>
      <c r="O144" s="27" t="s">
        <v>94</v>
      </c>
      <c r="P144" s="27">
        <v>0</v>
      </c>
    </row>
    <row r="145" spans="2:16" ht="36" x14ac:dyDescent="0.3">
      <c r="B145" s="133">
        <v>142</v>
      </c>
      <c r="C145" s="133" t="s">
        <v>1283</v>
      </c>
      <c r="D145" s="136">
        <v>41227</v>
      </c>
      <c r="E145" s="138">
        <v>42725</v>
      </c>
      <c r="F145" s="133" t="s">
        <v>1282</v>
      </c>
      <c r="G145" s="135" t="s">
        <v>445</v>
      </c>
      <c r="H145" s="133" t="s">
        <v>91</v>
      </c>
      <c r="I145" s="133" t="s">
        <v>4</v>
      </c>
      <c r="J145" s="133" t="s">
        <v>92</v>
      </c>
      <c r="K145" s="27" t="s">
        <v>93</v>
      </c>
      <c r="L145" s="27" t="s">
        <v>93</v>
      </c>
      <c r="M145" s="27">
        <v>365</v>
      </c>
      <c r="N145" s="27">
        <v>0</v>
      </c>
      <c r="O145" s="27" t="s">
        <v>94</v>
      </c>
      <c r="P145" s="27">
        <v>0</v>
      </c>
    </row>
    <row r="146" spans="2:16" ht="36" x14ac:dyDescent="0.3">
      <c r="B146" s="133">
        <v>143</v>
      </c>
      <c r="C146" s="133" t="s">
        <v>1281</v>
      </c>
      <c r="D146" s="136">
        <v>41227</v>
      </c>
      <c r="E146" s="138">
        <v>42725</v>
      </c>
      <c r="F146" s="133" t="s">
        <v>1280</v>
      </c>
      <c r="G146" s="135" t="s">
        <v>445</v>
      </c>
      <c r="H146" s="133" t="s">
        <v>91</v>
      </c>
      <c r="I146" s="133" t="s">
        <v>4</v>
      </c>
      <c r="J146" s="133" t="s">
        <v>92</v>
      </c>
      <c r="K146" s="27" t="s">
        <v>93</v>
      </c>
      <c r="L146" s="27" t="s">
        <v>93</v>
      </c>
      <c r="M146" s="27">
        <v>365</v>
      </c>
      <c r="N146" s="27">
        <v>0</v>
      </c>
      <c r="O146" s="27" t="s">
        <v>94</v>
      </c>
      <c r="P146" s="27">
        <v>0</v>
      </c>
    </row>
    <row r="147" spans="2:16" ht="36" x14ac:dyDescent="0.3">
      <c r="B147" s="133">
        <v>144</v>
      </c>
      <c r="C147" s="133" t="s">
        <v>1279</v>
      </c>
      <c r="D147" s="136">
        <v>41227</v>
      </c>
      <c r="E147" s="138">
        <v>42725</v>
      </c>
      <c r="F147" s="133" t="s">
        <v>1278</v>
      </c>
      <c r="G147" s="135" t="s">
        <v>445</v>
      </c>
      <c r="H147" s="133" t="s">
        <v>91</v>
      </c>
      <c r="I147" s="133" t="s">
        <v>4</v>
      </c>
      <c r="J147" s="133" t="s">
        <v>92</v>
      </c>
      <c r="K147" s="27" t="s">
        <v>93</v>
      </c>
      <c r="L147" s="27" t="s">
        <v>93</v>
      </c>
      <c r="M147" s="27">
        <v>365</v>
      </c>
      <c r="N147" s="27">
        <v>0</v>
      </c>
      <c r="O147" s="27" t="s">
        <v>94</v>
      </c>
      <c r="P147" s="27">
        <v>0</v>
      </c>
    </row>
    <row r="148" spans="2:16" ht="36" x14ac:dyDescent="0.3">
      <c r="B148" s="133">
        <v>145</v>
      </c>
      <c r="C148" s="133" t="s">
        <v>1277</v>
      </c>
      <c r="D148" s="136">
        <v>41227</v>
      </c>
      <c r="E148" s="138">
        <v>42725</v>
      </c>
      <c r="F148" s="133" t="s">
        <v>1276</v>
      </c>
      <c r="G148" s="135" t="s">
        <v>445</v>
      </c>
      <c r="H148" s="133" t="s">
        <v>91</v>
      </c>
      <c r="I148" s="133" t="s">
        <v>4</v>
      </c>
      <c r="J148" s="133" t="s">
        <v>92</v>
      </c>
      <c r="K148" s="27" t="s">
        <v>93</v>
      </c>
      <c r="L148" s="27" t="s">
        <v>93</v>
      </c>
      <c r="M148" s="27">
        <v>365</v>
      </c>
      <c r="N148" s="27">
        <v>0</v>
      </c>
      <c r="O148" s="27" t="s">
        <v>94</v>
      </c>
      <c r="P148" s="27">
        <v>0</v>
      </c>
    </row>
    <row r="149" spans="2:16" ht="36" x14ac:dyDescent="0.3">
      <c r="B149" s="133">
        <v>146</v>
      </c>
      <c r="C149" s="133" t="s">
        <v>1275</v>
      </c>
      <c r="D149" s="136">
        <v>41227</v>
      </c>
      <c r="E149" s="138">
        <v>42725</v>
      </c>
      <c r="F149" s="133" t="s">
        <v>1274</v>
      </c>
      <c r="G149" s="135" t="s">
        <v>445</v>
      </c>
      <c r="H149" s="133" t="s">
        <v>91</v>
      </c>
      <c r="I149" s="133" t="s">
        <v>4</v>
      </c>
      <c r="J149" s="133" t="s">
        <v>92</v>
      </c>
      <c r="K149" s="27" t="s">
        <v>93</v>
      </c>
      <c r="L149" s="27" t="s">
        <v>93</v>
      </c>
      <c r="M149" s="27">
        <v>365</v>
      </c>
      <c r="N149" s="27">
        <v>0</v>
      </c>
      <c r="O149" s="27" t="s">
        <v>94</v>
      </c>
      <c r="P149" s="27">
        <v>0</v>
      </c>
    </row>
    <row r="150" spans="2:16" ht="36" x14ac:dyDescent="0.3">
      <c r="B150" s="133">
        <v>147</v>
      </c>
      <c r="C150" s="133" t="s">
        <v>1273</v>
      </c>
      <c r="D150" s="136">
        <v>41227</v>
      </c>
      <c r="E150" s="138">
        <v>42725</v>
      </c>
      <c r="F150" s="133" t="s">
        <v>1272</v>
      </c>
      <c r="G150" s="135" t="s">
        <v>445</v>
      </c>
      <c r="H150" s="133" t="s">
        <v>91</v>
      </c>
      <c r="I150" s="133" t="s">
        <v>4</v>
      </c>
      <c r="J150" s="133" t="s">
        <v>92</v>
      </c>
      <c r="K150" s="27" t="s">
        <v>93</v>
      </c>
      <c r="L150" s="27" t="s">
        <v>93</v>
      </c>
      <c r="M150" s="27">
        <v>365</v>
      </c>
      <c r="N150" s="27">
        <v>0</v>
      </c>
      <c r="O150" s="27" t="s">
        <v>94</v>
      </c>
      <c r="P150" s="27">
        <v>0</v>
      </c>
    </row>
    <row r="151" spans="2:16" ht="36" x14ac:dyDescent="0.3">
      <c r="B151" s="133">
        <v>148</v>
      </c>
      <c r="C151" s="133" t="s">
        <v>1271</v>
      </c>
      <c r="D151" s="136">
        <v>41227</v>
      </c>
      <c r="E151" s="138">
        <v>42725</v>
      </c>
      <c r="F151" s="133" t="s">
        <v>1270</v>
      </c>
      <c r="G151" s="135" t="s">
        <v>445</v>
      </c>
      <c r="H151" s="133" t="s">
        <v>91</v>
      </c>
      <c r="I151" s="133" t="s">
        <v>4</v>
      </c>
      <c r="J151" s="133" t="s">
        <v>92</v>
      </c>
      <c r="K151" s="27" t="s">
        <v>93</v>
      </c>
      <c r="L151" s="27" t="s">
        <v>93</v>
      </c>
      <c r="M151" s="27">
        <v>365</v>
      </c>
      <c r="N151" s="27">
        <v>0</v>
      </c>
      <c r="O151" s="27" t="s">
        <v>94</v>
      </c>
      <c r="P151" s="27">
        <v>0</v>
      </c>
    </row>
    <row r="152" spans="2:16" ht="36" x14ac:dyDescent="0.3">
      <c r="B152" s="133">
        <v>149</v>
      </c>
      <c r="C152" s="133" t="s">
        <v>1269</v>
      </c>
      <c r="D152" s="136">
        <v>41227</v>
      </c>
      <c r="E152" s="138">
        <v>42725</v>
      </c>
      <c r="F152" s="133" t="s">
        <v>1268</v>
      </c>
      <c r="G152" s="135" t="s">
        <v>445</v>
      </c>
      <c r="H152" s="133" t="s">
        <v>91</v>
      </c>
      <c r="I152" s="133" t="s">
        <v>4</v>
      </c>
      <c r="J152" s="133" t="s">
        <v>92</v>
      </c>
      <c r="K152" s="27" t="s">
        <v>93</v>
      </c>
      <c r="L152" s="27" t="s">
        <v>93</v>
      </c>
      <c r="M152" s="27">
        <v>365</v>
      </c>
      <c r="N152" s="27">
        <v>0</v>
      </c>
      <c r="O152" s="27" t="s">
        <v>94</v>
      </c>
      <c r="P152" s="27">
        <v>0</v>
      </c>
    </row>
    <row r="153" spans="2:16" ht="36" x14ac:dyDescent="0.3">
      <c r="B153" s="133">
        <v>150</v>
      </c>
      <c r="C153" s="133" t="s">
        <v>1267</v>
      </c>
      <c r="D153" s="136">
        <v>41227</v>
      </c>
      <c r="E153" s="138">
        <v>42725</v>
      </c>
      <c r="F153" s="133" t="s">
        <v>1266</v>
      </c>
      <c r="G153" s="135" t="s">
        <v>445</v>
      </c>
      <c r="H153" s="133" t="s">
        <v>91</v>
      </c>
      <c r="I153" s="133" t="s">
        <v>4</v>
      </c>
      <c r="J153" s="133" t="s">
        <v>92</v>
      </c>
      <c r="K153" s="27" t="s">
        <v>93</v>
      </c>
      <c r="L153" s="27" t="s">
        <v>93</v>
      </c>
      <c r="M153" s="27">
        <v>365</v>
      </c>
      <c r="N153" s="27">
        <v>0</v>
      </c>
      <c r="O153" s="27" t="s">
        <v>94</v>
      </c>
      <c r="P153" s="27">
        <v>0</v>
      </c>
    </row>
    <row r="154" spans="2:16" ht="36" x14ac:dyDescent="0.3">
      <c r="B154" s="133">
        <v>151</v>
      </c>
      <c r="C154" s="133" t="s">
        <v>1265</v>
      </c>
      <c r="D154" s="136">
        <v>41227</v>
      </c>
      <c r="E154" s="138">
        <v>42725</v>
      </c>
      <c r="F154" s="133" t="s">
        <v>1264</v>
      </c>
      <c r="G154" s="135" t="s">
        <v>445</v>
      </c>
      <c r="H154" s="133" t="s">
        <v>91</v>
      </c>
      <c r="I154" s="133" t="s">
        <v>4</v>
      </c>
      <c r="J154" s="133" t="s">
        <v>92</v>
      </c>
      <c r="K154" s="27" t="s">
        <v>93</v>
      </c>
      <c r="L154" s="27" t="s">
        <v>93</v>
      </c>
      <c r="M154" s="27">
        <v>365</v>
      </c>
      <c r="N154" s="27">
        <v>0</v>
      </c>
      <c r="O154" s="27" t="s">
        <v>94</v>
      </c>
      <c r="P154" s="27">
        <v>0</v>
      </c>
    </row>
    <row r="155" spans="2:16" ht="36" x14ac:dyDescent="0.3">
      <c r="B155" s="133">
        <v>152</v>
      </c>
      <c r="C155" s="133" t="s">
        <v>1263</v>
      </c>
      <c r="D155" s="136">
        <v>41227</v>
      </c>
      <c r="E155" s="138">
        <v>42725</v>
      </c>
      <c r="F155" s="133" t="s">
        <v>1262</v>
      </c>
      <c r="G155" s="135" t="s">
        <v>445</v>
      </c>
      <c r="H155" s="133" t="s">
        <v>91</v>
      </c>
      <c r="I155" s="133" t="s">
        <v>4</v>
      </c>
      <c r="J155" s="133" t="s">
        <v>92</v>
      </c>
      <c r="K155" s="27" t="s">
        <v>93</v>
      </c>
      <c r="L155" s="27" t="s">
        <v>93</v>
      </c>
      <c r="M155" s="27">
        <v>365</v>
      </c>
      <c r="N155" s="27">
        <v>0</v>
      </c>
      <c r="O155" s="27" t="s">
        <v>94</v>
      </c>
      <c r="P155" s="27">
        <v>0</v>
      </c>
    </row>
    <row r="156" spans="2:16" ht="36" x14ac:dyDescent="0.3">
      <c r="B156" s="133">
        <v>153</v>
      </c>
      <c r="C156" s="133" t="s">
        <v>1261</v>
      </c>
      <c r="D156" s="136">
        <v>41227</v>
      </c>
      <c r="E156" s="138">
        <v>42725</v>
      </c>
      <c r="F156" s="133" t="s">
        <v>1260</v>
      </c>
      <c r="G156" s="135" t="s">
        <v>445</v>
      </c>
      <c r="H156" s="133" t="s">
        <v>91</v>
      </c>
      <c r="I156" s="133" t="s">
        <v>4</v>
      </c>
      <c r="J156" s="133" t="s">
        <v>92</v>
      </c>
      <c r="K156" s="27" t="s">
        <v>93</v>
      </c>
      <c r="L156" s="27" t="s">
        <v>93</v>
      </c>
      <c r="M156" s="27">
        <v>365</v>
      </c>
      <c r="N156" s="27">
        <v>0</v>
      </c>
      <c r="O156" s="27" t="s">
        <v>94</v>
      </c>
      <c r="P156" s="27">
        <v>0</v>
      </c>
    </row>
    <row r="157" spans="2:16" ht="36" x14ac:dyDescent="0.3">
      <c r="B157" s="133">
        <v>154</v>
      </c>
      <c r="C157" s="133" t="s">
        <v>1259</v>
      </c>
      <c r="D157" s="136">
        <v>41227</v>
      </c>
      <c r="E157" s="138">
        <v>42725</v>
      </c>
      <c r="F157" s="133" t="s">
        <v>1258</v>
      </c>
      <c r="G157" s="135" t="s">
        <v>445</v>
      </c>
      <c r="H157" s="133" t="s">
        <v>91</v>
      </c>
      <c r="I157" s="133" t="s">
        <v>4</v>
      </c>
      <c r="J157" s="133" t="s">
        <v>92</v>
      </c>
      <c r="K157" s="27" t="s">
        <v>94</v>
      </c>
      <c r="L157" s="27" t="s">
        <v>94</v>
      </c>
      <c r="M157" s="27">
        <v>0</v>
      </c>
      <c r="N157" s="27" t="s">
        <v>281</v>
      </c>
      <c r="O157" s="27" t="s">
        <v>94</v>
      </c>
      <c r="P157" s="27" t="s">
        <v>281</v>
      </c>
    </row>
    <row r="158" spans="2:16" ht="36" x14ac:dyDescent="0.3">
      <c r="B158" s="133">
        <v>155</v>
      </c>
      <c r="C158" s="133" t="s">
        <v>1257</v>
      </c>
      <c r="D158" s="136">
        <v>41227</v>
      </c>
      <c r="E158" s="138">
        <v>42725</v>
      </c>
      <c r="F158" s="133" t="s">
        <v>1256</v>
      </c>
      <c r="G158" s="135" t="s">
        <v>445</v>
      </c>
      <c r="H158" s="133" t="s">
        <v>91</v>
      </c>
      <c r="I158" s="133" t="s">
        <v>4</v>
      </c>
      <c r="J158" s="133" t="s">
        <v>92</v>
      </c>
      <c r="K158" s="27" t="s">
        <v>94</v>
      </c>
      <c r="L158" s="27" t="s">
        <v>94</v>
      </c>
      <c r="M158" s="27">
        <v>0</v>
      </c>
      <c r="N158" s="27" t="s">
        <v>281</v>
      </c>
      <c r="O158" s="27" t="s">
        <v>94</v>
      </c>
      <c r="P158" s="27" t="s">
        <v>281</v>
      </c>
    </row>
    <row r="159" spans="2:16" ht="36" x14ac:dyDescent="0.3">
      <c r="B159" s="133">
        <v>156</v>
      </c>
      <c r="C159" s="133" t="s">
        <v>1255</v>
      </c>
      <c r="D159" s="136">
        <v>41227</v>
      </c>
      <c r="E159" s="138">
        <v>42725</v>
      </c>
      <c r="F159" s="133" t="s">
        <v>1254</v>
      </c>
      <c r="G159" s="135" t="s">
        <v>445</v>
      </c>
      <c r="H159" s="133" t="s">
        <v>91</v>
      </c>
      <c r="I159" s="133" t="s">
        <v>4</v>
      </c>
      <c r="J159" s="133" t="s">
        <v>92</v>
      </c>
      <c r="K159" s="27" t="s">
        <v>93</v>
      </c>
      <c r="L159" s="27" t="s">
        <v>93</v>
      </c>
      <c r="M159" s="27">
        <v>365</v>
      </c>
      <c r="N159" s="27">
        <v>0</v>
      </c>
      <c r="O159" s="27" t="s">
        <v>94</v>
      </c>
      <c r="P159" s="27">
        <v>0</v>
      </c>
    </row>
    <row r="160" spans="2:16" ht="36" x14ac:dyDescent="0.3">
      <c r="B160" s="133">
        <v>157</v>
      </c>
      <c r="C160" s="133" t="s">
        <v>1253</v>
      </c>
      <c r="D160" s="136">
        <v>41227</v>
      </c>
      <c r="E160" s="138">
        <v>42725</v>
      </c>
      <c r="F160" s="133" t="s">
        <v>1252</v>
      </c>
      <c r="G160" s="135" t="s">
        <v>445</v>
      </c>
      <c r="H160" s="133" t="s">
        <v>91</v>
      </c>
      <c r="I160" s="133" t="s">
        <v>4</v>
      </c>
      <c r="J160" s="133" t="s">
        <v>92</v>
      </c>
      <c r="K160" s="27" t="s">
        <v>93</v>
      </c>
      <c r="L160" s="27" t="s">
        <v>93</v>
      </c>
      <c r="M160" s="27">
        <v>365</v>
      </c>
      <c r="N160" s="27">
        <v>0</v>
      </c>
      <c r="O160" s="27" t="s">
        <v>94</v>
      </c>
      <c r="P160" s="27">
        <v>0</v>
      </c>
    </row>
    <row r="161" spans="2:16" ht="36" x14ac:dyDescent="0.3">
      <c r="B161" s="133">
        <v>158</v>
      </c>
      <c r="C161" s="133" t="s">
        <v>1251</v>
      </c>
      <c r="D161" s="136">
        <v>41227</v>
      </c>
      <c r="E161" s="138">
        <v>42725</v>
      </c>
      <c r="F161" s="133" t="s">
        <v>1250</v>
      </c>
      <c r="G161" s="135" t="s">
        <v>445</v>
      </c>
      <c r="H161" s="133" t="s">
        <v>91</v>
      </c>
      <c r="I161" s="133" t="s">
        <v>4</v>
      </c>
      <c r="J161" s="133" t="s">
        <v>92</v>
      </c>
      <c r="K161" s="27" t="s">
        <v>93</v>
      </c>
      <c r="L161" s="27" t="s">
        <v>93</v>
      </c>
      <c r="M161" s="27">
        <v>365</v>
      </c>
      <c r="N161" s="27">
        <v>0</v>
      </c>
      <c r="O161" s="27" t="s">
        <v>94</v>
      </c>
      <c r="P161" s="27">
        <v>0</v>
      </c>
    </row>
    <row r="162" spans="2:16" ht="36" x14ac:dyDescent="0.3">
      <c r="B162" s="133">
        <v>159</v>
      </c>
      <c r="C162" s="133" t="s">
        <v>1249</v>
      </c>
      <c r="D162" s="136">
        <v>41227</v>
      </c>
      <c r="E162" s="138">
        <v>42725</v>
      </c>
      <c r="F162" s="133" t="s">
        <v>1248</v>
      </c>
      <c r="G162" s="135" t="s">
        <v>445</v>
      </c>
      <c r="H162" s="133" t="s">
        <v>91</v>
      </c>
      <c r="I162" s="133" t="s">
        <v>4</v>
      </c>
      <c r="J162" s="133" t="s">
        <v>92</v>
      </c>
      <c r="K162" s="27" t="s">
        <v>93</v>
      </c>
      <c r="L162" s="27" t="s">
        <v>93</v>
      </c>
      <c r="M162" s="27">
        <v>365</v>
      </c>
      <c r="N162" s="27">
        <v>0</v>
      </c>
      <c r="O162" s="27" t="s">
        <v>94</v>
      </c>
      <c r="P162" s="27">
        <v>0</v>
      </c>
    </row>
    <row r="163" spans="2:16" ht="36" x14ac:dyDescent="0.3">
      <c r="B163" s="133">
        <v>160</v>
      </c>
      <c r="C163" s="133" t="s">
        <v>1247</v>
      </c>
      <c r="D163" s="136">
        <v>41227</v>
      </c>
      <c r="E163" s="138">
        <v>42725</v>
      </c>
      <c r="F163" s="133" t="s">
        <v>1246</v>
      </c>
      <c r="G163" s="135" t="s">
        <v>445</v>
      </c>
      <c r="H163" s="133" t="s">
        <v>91</v>
      </c>
      <c r="I163" s="133" t="s">
        <v>4</v>
      </c>
      <c r="J163" s="133" t="s">
        <v>92</v>
      </c>
      <c r="K163" s="27" t="s">
        <v>93</v>
      </c>
      <c r="L163" s="27" t="s">
        <v>93</v>
      </c>
      <c r="M163" s="27">
        <v>365</v>
      </c>
      <c r="N163" s="27">
        <v>0</v>
      </c>
      <c r="O163" s="27" t="s">
        <v>94</v>
      </c>
      <c r="P163" s="27">
        <v>0</v>
      </c>
    </row>
  </sheetData>
  <autoFilter ref="B2:P163" xr:uid="{00000000-0009-0000-0000-00000B000000}"/>
  <mergeCells count="15">
    <mergeCell ref="G2:G3"/>
    <mergeCell ref="B2:B3"/>
    <mergeCell ref="C2:C3"/>
    <mergeCell ref="D2:D3"/>
    <mergeCell ref="E2:E3"/>
    <mergeCell ref="F2:F3"/>
    <mergeCell ref="N2:N3"/>
    <mergeCell ref="O2:O3"/>
    <mergeCell ref="P2:P3"/>
    <mergeCell ref="H2:H3"/>
    <mergeCell ref="I2:I3"/>
    <mergeCell ref="J2:J3"/>
    <mergeCell ref="K2:K3"/>
    <mergeCell ref="L2:L3"/>
    <mergeCell ref="M2:M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2:P163"/>
  <sheetViews>
    <sheetView workbookViewId="0">
      <selection activeCell="J168" sqref="J168"/>
    </sheetView>
  </sheetViews>
  <sheetFormatPr defaultColWidth="9.109375" defaultRowHeight="12" x14ac:dyDescent="0.3"/>
  <cols>
    <col min="1" max="1" width="5.33203125" style="132" customWidth="1"/>
    <col min="2" max="2" width="6.88671875" style="132" customWidth="1"/>
    <col min="3" max="3" width="16.88671875" style="132" customWidth="1"/>
    <col min="4" max="4" width="13" style="132" customWidth="1"/>
    <col min="5" max="5" width="12.44140625" style="137" customWidth="1"/>
    <col min="6" max="6" width="23.109375" style="132" customWidth="1"/>
    <col min="7" max="7" width="11.44140625" style="132" customWidth="1"/>
    <col min="8" max="8" width="16" style="132" customWidth="1"/>
    <col min="9" max="9" width="51.6640625" style="132" customWidth="1"/>
    <col min="10" max="10" width="14.5546875" style="132" customWidth="1"/>
    <col min="11" max="13" width="13.44140625" style="132" customWidth="1"/>
    <col min="14" max="14" width="16.109375" style="132" customWidth="1"/>
    <col min="15" max="15" width="13.88671875" style="132" customWidth="1"/>
    <col min="16" max="16" width="18.5546875" style="132" customWidth="1"/>
    <col min="17" max="16384" width="9.109375" style="132"/>
  </cols>
  <sheetData>
    <row r="2" spans="2:16" ht="25.5" customHeight="1" x14ac:dyDescent="0.3">
      <c r="B2" s="161" t="s">
        <v>76</v>
      </c>
      <c r="C2" s="161" t="s">
        <v>77</v>
      </c>
      <c r="D2" s="161" t="s">
        <v>78</v>
      </c>
      <c r="E2" s="162" t="s">
        <v>79</v>
      </c>
      <c r="F2" s="161" t="s">
        <v>80</v>
      </c>
      <c r="G2" s="161" t="s">
        <v>81</v>
      </c>
      <c r="H2" s="161" t="s">
        <v>82</v>
      </c>
      <c r="I2" s="161" t="s">
        <v>83</v>
      </c>
      <c r="J2" s="161" t="s">
        <v>84</v>
      </c>
      <c r="K2" s="161" t="s">
        <v>85</v>
      </c>
      <c r="L2" s="161" t="s">
        <v>86</v>
      </c>
      <c r="M2" s="161" t="s">
        <v>87</v>
      </c>
      <c r="N2" s="161" t="s">
        <v>88</v>
      </c>
      <c r="O2" s="161" t="s">
        <v>89</v>
      </c>
      <c r="P2" s="161" t="s">
        <v>90</v>
      </c>
    </row>
    <row r="3" spans="2:16" x14ac:dyDescent="0.3">
      <c r="B3" s="161"/>
      <c r="C3" s="161"/>
      <c r="D3" s="161"/>
      <c r="E3" s="162"/>
      <c r="F3" s="161"/>
      <c r="G3" s="161"/>
      <c r="H3" s="161"/>
      <c r="I3" s="161"/>
      <c r="J3" s="161"/>
      <c r="K3" s="161"/>
      <c r="L3" s="161"/>
      <c r="M3" s="161"/>
      <c r="N3" s="161"/>
      <c r="O3" s="161"/>
      <c r="P3" s="161"/>
    </row>
    <row r="4" spans="2:16" ht="36" x14ac:dyDescent="0.3">
      <c r="B4" s="133">
        <v>1</v>
      </c>
      <c r="C4" s="133" t="s">
        <v>926</v>
      </c>
      <c r="D4" s="134">
        <v>41205</v>
      </c>
      <c r="E4" s="134">
        <v>43067</v>
      </c>
      <c r="F4" s="133" t="s">
        <v>927</v>
      </c>
      <c r="G4" s="135" t="s">
        <v>444</v>
      </c>
      <c r="H4" s="133" t="s">
        <v>91</v>
      </c>
      <c r="I4" s="133" t="s">
        <v>4</v>
      </c>
      <c r="J4" s="133" t="s">
        <v>92</v>
      </c>
      <c r="K4" s="27" t="s">
        <v>93</v>
      </c>
      <c r="L4" s="27" t="s">
        <v>93</v>
      </c>
      <c r="M4" s="27">
        <v>365</v>
      </c>
      <c r="N4" s="27">
        <v>0</v>
      </c>
      <c r="O4" s="27" t="s">
        <v>94</v>
      </c>
      <c r="P4" s="27">
        <v>0</v>
      </c>
    </row>
    <row r="5" spans="2:16" ht="36" x14ac:dyDescent="0.3">
      <c r="B5" s="133">
        <v>2</v>
      </c>
      <c r="C5" s="133" t="s">
        <v>928</v>
      </c>
      <c r="D5" s="134">
        <v>41204</v>
      </c>
      <c r="E5" s="134">
        <v>43067</v>
      </c>
      <c r="F5" s="133" t="s">
        <v>929</v>
      </c>
      <c r="G5" s="135" t="s">
        <v>444</v>
      </c>
      <c r="H5" s="133" t="s">
        <v>91</v>
      </c>
      <c r="I5" s="133" t="s">
        <v>4</v>
      </c>
      <c r="J5" s="133" t="s">
        <v>92</v>
      </c>
      <c r="K5" s="27" t="s">
        <v>93</v>
      </c>
      <c r="L5" s="27" t="s">
        <v>93</v>
      </c>
      <c r="M5" s="27">
        <v>365</v>
      </c>
      <c r="N5" s="27">
        <v>0</v>
      </c>
      <c r="O5" s="27" t="s">
        <v>94</v>
      </c>
      <c r="P5" s="27">
        <v>0</v>
      </c>
    </row>
    <row r="6" spans="2:16" ht="36" x14ac:dyDescent="0.3">
      <c r="B6" s="133">
        <v>3</v>
      </c>
      <c r="C6" s="133" t="s">
        <v>930</v>
      </c>
      <c r="D6" s="134">
        <v>41205</v>
      </c>
      <c r="E6" s="134">
        <v>43067</v>
      </c>
      <c r="F6" s="133" t="s">
        <v>931</v>
      </c>
      <c r="G6" s="135" t="s">
        <v>444</v>
      </c>
      <c r="H6" s="133" t="s">
        <v>91</v>
      </c>
      <c r="I6" s="133" t="s">
        <v>4</v>
      </c>
      <c r="J6" s="133" t="s">
        <v>92</v>
      </c>
      <c r="K6" s="27" t="s">
        <v>93</v>
      </c>
      <c r="L6" s="27" t="s">
        <v>93</v>
      </c>
      <c r="M6" s="27">
        <v>365</v>
      </c>
      <c r="N6" s="27">
        <v>0</v>
      </c>
      <c r="O6" s="27" t="s">
        <v>94</v>
      </c>
      <c r="P6" s="27">
        <v>0</v>
      </c>
    </row>
    <row r="7" spans="2:16" ht="36" x14ac:dyDescent="0.3">
      <c r="B7" s="133">
        <v>4</v>
      </c>
      <c r="C7" s="133" t="s">
        <v>932</v>
      </c>
      <c r="D7" s="134">
        <v>41204</v>
      </c>
      <c r="E7" s="134">
        <v>43067</v>
      </c>
      <c r="F7" s="133" t="s">
        <v>933</v>
      </c>
      <c r="G7" s="135" t="s">
        <v>444</v>
      </c>
      <c r="H7" s="133" t="s">
        <v>91</v>
      </c>
      <c r="I7" s="133" t="s">
        <v>4</v>
      </c>
      <c r="J7" s="133" t="s">
        <v>92</v>
      </c>
      <c r="K7" s="27" t="s">
        <v>93</v>
      </c>
      <c r="L7" s="27" t="s">
        <v>93</v>
      </c>
      <c r="M7" s="27">
        <v>365</v>
      </c>
      <c r="N7" s="27">
        <v>0</v>
      </c>
      <c r="O7" s="27" t="s">
        <v>94</v>
      </c>
      <c r="P7" s="27">
        <v>0</v>
      </c>
    </row>
    <row r="8" spans="2:16" ht="36" x14ac:dyDescent="0.3">
      <c r="B8" s="133">
        <v>5</v>
      </c>
      <c r="C8" s="133" t="s">
        <v>934</v>
      </c>
      <c r="D8" s="134">
        <v>41204</v>
      </c>
      <c r="E8" s="134">
        <v>43067</v>
      </c>
      <c r="F8" s="133" t="s">
        <v>935</v>
      </c>
      <c r="G8" s="135" t="s">
        <v>444</v>
      </c>
      <c r="H8" s="133" t="s">
        <v>91</v>
      </c>
      <c r="I8" s="133" t="s">
        <v>4</v>
      </c>
      <c r="J8" s="133" t="s">
        <v>92</v>
      </c>
      <c r="K8" s="27" t="s">
        <v>93</v>
      </c>
      <c r="L8" s="27" t="s">
        <v>93</v>
      </c>
      <c r="M8" s="27">
        <v>365</v>
      </c>
      <c r="N8" s="27">
        <v>0</v>
      </c>
      <c r="O8" s="27" t="s">
        <v>94</v>
      </c>
      <c r="P8" s="27">
        <v>0</v>
      </c>
    </row>
    <row r="9" spans="2:16" ht="36" x14ac:dyDescent="0.3">
      <c r="B9" s="133">
        <v>6</v>
      </c>
      <c r="C9" s="133" t="s">
        <v>936</v>
      </c>
      <c r="D9" s="134">
        <v>41205</v>
      </c>
      <c r="E9" s="134">
        <v>43067</v>
      </c>
      <c r="F9" s="133" t="s">
        <v>937</v>
      </c>
      <c r="G9" s="135" t="s">
        <v>444</v>
      </c>
      <c r="H9" s="133" t="s">
        <v>91</v>
      </c>
      <c r="I9" s="133" t="s">
        <v>4</v>
      </c>
      <c r="J9" s="133" t="s">
        <v>92</v>
      </c>
      <c r="K9" s="27" t="s">
        <v>94</v>
      </c>
      <c r="L9" s="27" t="s">
        <v>94</v>
      </c>
      <c r="M9" s="27">
        <v>0</v>
      </c>
      <c r="N9" s="27" t="s">
        <v>281</v>
      </c>
      <c r="O9" s="27" t="s">
        <v>94</v>
      </c>
      <c r="P9" s="27" t="s">
        <v>281</v>
      </c>
    </row>
    <row r="10" spans="2:16" ht="36" x14ac:dyDescent="0.3">
      <c r="B10" s="133">
        <v>7</v>
      </c>
      <c r="C10" s="133" t="s">
        <v>938</v>
      </c>
      <c r="D10" s="134">
        <v>41205</v>
      </c>
      <c r="E10" s="134">
        <v>43067</v>
      </c>
      <c r="F10" s="133" t="s">
        <v>939</v>
      </c>
      <c r="G10" s="135" t="s">
        <v>444</v>
      </c>
      <c r="H10" s="133" t="s">
        <v>91</v>
      </c>
      <c r="I10" s="133" t="s">
        <v>4</v>
      </c>
      <c r="J10" s="133" t="s">
        <v>92</v>
      </c>
      <c r="K10" s="27" t="s">
        <v>93</v>
      </c>
      <c r="L10" s="27" t="s">
        <v>93</v>
      </c>
      <c r="M10" s="27">
        <v>365</v>
      </c>
      <c r="N10" s="27">
        <v>0</v>
      </c>
      <c r="O10" s="27" t="s">
        <v>94</v>
      </c>
      <c r="P10" s="27">
        <v>0</v>
      </c>
    </row>
    <row r="11" spans="2:16" ht="36" x14ac:dyDescent="0.3">
      <c r="B11" s="133">
        <v>8</v>
      </c>
      <c r="C11" s="133" t="s">
        <v>940</v>
      </c>
      <c r="D11" s="134">
        <v>41204</v>
      </c>
      <c r="E11" s="134">
        <v>43067</v>
      </c>
      <c r="F11" s="133" t="s">
        <v>941</v>
      </c>
      <c r="G11" s="135" t="s">
        <v>444</v>
      </c>
      <c r="H11" s="133" t="s">
        <v>91</v>
      </c>
      <c r="I11" s="133" t="s">
        <v>4</v>
      </c>
      <c r="J11" s="133" t="s">
        <v>92</v>
      </c>
      <c r="K11" s="27" t="s">
        <v>93</v>
      </c>
      <c r="L11" s="27" t="s">
        <v>93</v>
      </c>
      <c r="M11" s="27">
        <v>365</v>
      </c>
      <c r="N11" s="27">
        <v>0</v>
      </c>
      <c r="O11" s="27" t="s">
        <v>94</v>
      </c>
      <c r="P11" s="27">
        <v>0</v>
      </c>
    </row>
    <row r="12" spans="2:16" ht="36" x14ac:dyDescent="0.3">
      <c r="B12" s="133">
        <v>9</v>
      </c>
      <c r="C12" s="133" t="s">
        <v>942</v>
      </c>
      <c r="D12" s="134">
        <v>41205</v>
      </c>
      <c r="E12" s="134">
        <v>43067</v>
      </c>
      <c r="F12" s="133" t="s">
        <v>943</v>
      </c>
      <c r="G12" s="135" t="s">
        <v>444</v>
      </c>
      <c r="H12" s="133" t="s">
        <v>91</v>
      </c>
      <c r="I12" s="133" t="s">
        <v>4</v>
      </c>
      <c r="J12" s="133" t="s">
        <v>92</v>
      </c>
      <c r="K12" s="27" t="s">
        <v>93</v>
      </c>
      <c r="L12" s="27" t="s">
        <v>93</v>
      </c>
      <c r="M12" s="27">
        <v>365</v>
      </c>
      <c r="N12" s="27">
        <v>0</v>
      </c>
      <c r="O12" s="27" t="s">
        <v>94</v>
      </c>
      <c r="P12" s="27">
        <v>0</v>
      </c>
    </row>
    <row r="13" spans="2:16" ht="36" x14ac:dyDescent="0.3">
      <c r="B13" s="133">
        <v>10</v>
      </c>
      <c r="C13" s="133" t="s">
        <v>944</v>
      </c>
      <c r="D13" s="134">
        <v>41205</v>
      </c>
      <c r="E13" s="134">
        <v>43067</v>
      </c>
      <c r="F13" s="133" t="s">
        <v>945</v>
      </c>
      <c r="G13" s="135" t="s">
        <v>444</v>
      </c>
      <c r="H13" s="133" t="s">
        <v>91</v>
      </c>
      <c r="I13" s="133" t="s">
        <v>4</v>
      </c>
      <c r="J13" s="133" t="s">
        <v>92</v>
      </c>
      <c r="K13" s="27" t="s">
        <v>93</v>
      </c>
      <c r="L13" s="27" t="s">
        <v>93</v>
      </c>
      <c r="M13" s="27">
        <v>365</v>
      </c>
      <c r="N13" s="27">
        <v>0</v>
      </c>
      <c r="O13" s="27" t="s">
        <v>94</v>
      </c>
      <c r="P13" s="27">
        <v>0</v>
      </c>
    </row>
    <row r="14" spans="2:16" ht="36" x14ac:dyDescent="0.3">
      <c r="B14" s="133">
        <v>11</v>
      </c>
      <c r="C14" s="133" t="s">
        <v>946</v>
      </c>
      <c r="D14" s="134">
        <v>41205</v>
      </c>
      <c r="E14" s="134">
        <v>43067</v>
      </c>
      <c r="F14" s="133" t="s">
        <v>947</v>
      </c>
      <c r="G14" s="135" t="s">
        <v>444</v>
      </c>
      <c r="H14" s="133" t="s">
        <v>91</v>
      </c>
      <c r="I14" s="133" t="s">
        <v>4</v>
      </c>
      <c r="J14" s="133" t="s">
        <v>92</v>
      </c>
      <c r="K14" s="27" t="s">
        <v>93</v>
      </c>
      <c r="L14" s="27" t="s">
        <v>93</v>
      </c>
      <c r="M14" s="27">
        <v>365</v>
      </c>
      <c r="N14" s="27">
        <v>0</v>
      </c>
      <c r="O14" s="27" t="s">
        <v>94</v>
      </c>
      <c r="P14" s="27">
        <v>0</v>
      </c>
    </row>
    <row r="15" spans="2:16" ht="36" x14ac:dyDescent="0.3">
      <c r="B15" s="133">
        <v>12</v>
      </c>
      <c r="C15" s="133" t="s">
        <v>948</v>
      </c>
      <c r="D15" s="134">
        <v>41205</v>
      </c>
      <c r="E15" s="134">
        <v>43067</v>
      </c>
      <c r="F15" s="133" t="s">
        <v>949</v>
      </c>
      <c r="G15" s="135" t="s">
        <v>444</v>
      </c>
      <c r="H15" s="133" t="s">
        <v>91</v>
      </c>
      <c r="I15" s="133" t="s">
        <v>4</v>
      </c>
      <c r="J15" s="133" t="s">
        <v>92</v>
      </c>
      <c r="K15" s="27" t="s">
        <v>93</v>
      </c>
      <c r="L15" s="27" t="s">
        <v>93</v>
      </c>
      <c r="M15" s="27">
        <v>365</v>
      </c>
      <c r="N15" s="27">
        <v>0</v>
      </c>
      <c r="O15" s="27" t="s">
        <v>94</v>
      </c>
      <c r="P15" s="27">
        <v>0</v>
      </c>
    </row>
    <row r="16" spans="2:16" ht="36" x14ac:dyDescent="0.3">
      <c r="B16" s="133">
        <v>13</v>
      </c>
      <c r="C16" s="133" t="s">
        <v>950</v>
      </c>
      <c r="D16" s="134">
        <v>41205</v>
      </c>
      <c r="E16" s="134">
        <v>43067</v>
      </c>
      <c r="F16" s="133" t="s">
        <v>951</v>
      </c>
      <c r="G16" s="135" t="s">
        <v>444</v>
      </c>
      <c r="H16" s="133" t="s">
        <v>91</v>
      </c>
      <c r="I16" s="133" t="s">
        <v>4</v>
      </c>
      <c r="J16" s="133" t="s">
        <v>92</v>
      </c>
      <c r="K16" s="27" t="s">
        <v>93</v>
      </c>
      <c r="L16" s="27" t="s">
        <v>93</v>
      </c>
      <c r="M16" s="27">
        <v>365</v>
      </c>
      <c r="N16" s="27">
        <v>0</v>
      </c>
      <c r="O16" s="27" t="s">
        <v>94</v>
      </c>
      <c r="P16" s="27">
        <v>0</v>
      </c>
    </row>
    <row r="17" spans="2:16" ht="36" x14ac:dyDescent="0.3">
      <c r="B17" s="133">
        <v>14</v>
      </c>
      <c r="C17" s="133" t="s">
        <v>952</v>
      </c>
      <c r="D17" s="134">
        <v>41204</v>
      </c>
      <c r="E17" s="134">
        <v>43067</v>
      </c>
      <c r="F17" s="133" t="s">
        <v>953</v>
      </c>
      <c r="G17" s="135" t="s">
        <v>444</v>
      </c>
      <c r="H17" s="133" t="s">
        <v>91</v>
      </c>
      <c r="I17" s="133" t="s">
        <v>4</v>
      </c>
      <c r="J17" s="133" t="s">
        <v>92</v>
      </c>
      <c r="K17" s="27" t="s">
        <v>93</v>
      </c>
      <c r="L17" s="27" t="s">
        <v>93</v>
      </c>
      <c r="M17" s="27">
        <v>365</v>
      </c>
      <c r="N17" s="27">
        <v>0</v>
      </c>
      <c r="O17" s="27" t="s">
        <v>94</v>
      </c>
      <c r="P17" s="27">
        <v>0</v>
      </c>
    </row>
    <row r="18" spans="2:16" ht="36" x14ac:dyDescent="0.3">
      <c r="B18" s="133">
        <v>15</v>
      </c>
      <c r="C18" s="133" t="s">
        <v>954</v>
      </c>
      <c r="D18" s="134">
        <v>41205</v>
      </c>
      <c r="E18" s="134">
        <v>43067</v>
      </c>
      <c r="F18" s="133" t="s">
        <v>955</v>
      </c>
      <c r="G18" s="135" t="s">
        <v>444</v>
      </c>
      <c r="H18" s="133" t="s">
        <v>91</v>
      </c>
      <c r="I18" s="133" t="s">
        <v>4</v>
      </c>
      <c r="J18" s="133" t="s">
        <v>92</v>
      </c>
      <c r="K18" s="27" t="s">
        <v>93</v>
      </c>
      <c r="L18" s="27" t="s">
        <v>93</v>
      </c>
      <c r="M18" s="27">
        <v>365</v>
      </c>
      <c r="N18" s="27">
        <v>0</v>
      </c>
      <c r="O18" s="27" t="s">
        <v>94</v>
      </c>
      <c r="P18" s="27">
        <v>0</v>
      </c>
    </row>
    <row r="19" spans="2:16" ht="36" x14ac:dyDescent="0.3">
      <c r="B19" s="133">
        <v>16</v>
      </c>
      <c r="C19" s="133" t="s">
        <v>956</v>
      </c>
      <c r="D19" s="134">
        <v>41204</v>
      </c>
      <c r="E19" s="134">
        <v>43067</v>
      </c>
      <c r="F19" s="133" t="s">
        <v>957</v>
      </c>
      <c r="G19" s="135" t="s">
        <v>444</v>
      </c>
      <c r="H19" s="133" t="s">
        <v>91</v>
      </c>
      <c r="I19" s="133" t="s">
        <v>4</v>
      </c>
      <c r="J19" s="133" t="s">
        <v>92</v>
      </c>
      <c r="K19" s="27" t="s">
        <v>93</v>
      </c>
      <c r="L19" s="27" t="s">
        <v>93</v>
      </c>
      <c r="M19" s="27">
        <v>365</v>
      </c>
      <c r="N19" s="27">
        <v>0</v>
      </c>
      <c r="O19" s="27" t="s">
        <v>94</v>
      </c>
      <c r="P19" s="27">
        <v>0</v>
      </c>
    </row>
    <row r="20" spans="2:16" ht="36" x14ac:dyDescent="0.3">
      <c r="B20" s="133">
        <v>17</v>
      </c>
      <c r="C20" s="133" t="s">
        <v>958</v>
      </c>
      <c r="D20" s="134">
        <v>41205</v>
      </c>
      <c r="E20" s="134">
        <v>43067</v>
      </c>
      <c r="F20" s="133" t="s">
        <v>959</v>
      </c>
      <c r="G20" s="135" t="s">
        <v>444</v>
      </c>
      <c r="H20" s="133" t="s">
        <v>91</v>
      </c>
      <c r="I20" s="133" t="s">
        <v>4</v>
      </c>
      <c r="J20" s="133" t="s">
        <v>92</v>
      </c>
      <c r="K20" s="27" t="s">
        <v>93</v>
      </c>
      <c r="L20" s="27" t="s">
        <v>93</v>
      </c>
      <c r="M20" s="27">
        <v>365</v>
      </c>
      <c r="N20" s="27">
        <v>0</v>
      </c>
      <c r="O20" s="27" t="s">
        <v>94</v>
      </c>
      <c r="P20" s="27">
        <v>0</v>
      </c>
    </row>
    <row r="21" spans="2:16" ht="36" x14ac:dyDescent="0.3">
      <c r="B21" s="133">
        <v>18</v>
      </c>
      <c r="C21" s="133" t="s">
        <v>960</v>
      </c>
      <c r="D21" s="134">
        <v>41204</v>
      </c>
      <c r="E21" s="134">
        <v>43067</v>
      </c>
      <c r="F21" s="133" t="s">
        <v>961</v>
      </c>
      <c r="G21" s="135" t="s">
        <v>444</v>
      </c>
      <c r="H21" s="133" t="s">
        <v>91</v>
      </c>
      <c r="I21" s="133" t="s">
        <v>4</v>
      </c>
      <c r="J21" s="133" t="s">
        <v>92</v>
      </c>
      <c r="K21" s="27" t="s">
        <v>94</v>
      </c>
      <c r="L21" s="27" t="s">
        <v>94</v>
      </c>
      <c r="M21" s="27">
        <v>0</v>
      </c>
      <c r="N21" s="27" t="s">
        <v>281</v>
      </c>
      <c r="O21" s="27" t="s">
        <v>94</v>
      </c>
      <c r="P21" s="27" t="s">
        <v>281</v>
      </c>
    </row>
    <row r="22" spans="2:16" ht="36" x14ac:dyDescent="0.3">
      <c r="B22" s="133">
        <v>19</v>
      </c>
      <c r="C22" s="133" t="s">
        <v>962</v>
      </c>
      <c r="D22" s="134">
        <v>41204</v>
      </c>
      <c r="E22" s="134">
        <v>43067</v>
      </c>
      <c r="F22" s="133" t="s">
        <v>963</v>
      </c>
      <c r="G22" s="135" t="s">
        <v>444</v>
      </c>
      <c r="H22" s="133" t="s">
        <v>91</v>
      </c>
      <c r="I22" s="133" t="s">
        <v>4</v>
      </c>
      <c r="J22" s="133" t="s">
        <v>92</v>
      </c>
      <c r="K22" s="27" t="s">
        <v>93</v>
      </c>
      <c r="L22" s="27" t="s">
        <v>93</v>
      </c>
      <c r="M22" s="27">
        <v>365</v>
      </c>
      <c r="N22" s="27">
        <v>0</v>
      </c>
      <c r="O22" s="27" t="s">
        <v>94</v>
      </c>
      <c r="P22" s="27">
        <v>0</v>
      </c>
    </row>
    <row r="23" spans="2:16" ht="36" x14ac:dyDescent="0.3">
      <c r="B23" s="133">
        <v>20</v>
      </c>
      <c r="C23" s="133" t="s">
        <v>964</v>
      </c>
      <c r="D23" s="134">
        <v>41205</v>
      </c>
      <c r="E23" s="134">
        <v>43067</v>
      </c>
      <c r="F23" s="133" t="s">
        <v>965</v>
      </c>
      <c r="G23" s="135" t="s">
        <v>444</v>
      </c>
      <c r="H23" s="133" t="s">
        <v>91</v>
      </c>
      <c r="I23" s="133" t="s">
        <v>4</v>
      </c>
      <c r="J23" s="133" t="s">
        <v>92</v>
      </c>
      <c r="K23" s="27" t="s">
        <v>93</v>
      </c>
      <c r="L23" s="27" t="s">
        <v>93</v>
      </c>
      <c r="M23" s="27">
        <v>365</v>
      </c>
      <c r="N23" s="27">
        <v>0</v>
      </c>
      <c r="O23" s="27" t="s">
        <v>94</v>
      </c>
      <c r="P23" s="27">
        <v>0</v>
      </c>
    </row>
    <row r="24" spans="2:16" ht="36" x14ac:dyDescent="0.3">
      <c r="B24" s="133">
        <v>21</v>
      </c>
      <c r="C24" s="133" t="s">
        <v>966</v>
      </c>
      <c r="D24" s="134">
        <v>41204</v>
      </c>
      <c r="E24" s="134">
        <v>43067</v>
      </c>
      <c r="F24" s="133" t="s">
        <v>967</v>
      </c>
      <c r="G24" s="135" t="s">
        <v>444</v>
      </c>
      <c r="H24" s="133" t="s">
        <v>91</v>
      </c>
      <c r="I24" s="133" t="s">
        <v>4</v>
      </c>
      <c r="J24" s="133" t="s">
        <v>92</v>
      </c>
      <c r="K24" s="27" t="s">
        <v>93</v>
      </c>
      <c r="L24" s="27" t="s">
        <v>93</v>
      </c>
      <c r="M24" s="27">
        <v>365</v>
      </c>
      <c r="N24" s="27">
        <v>0</v>
      </c>
      <c r="O24" s="27" t="s">
        <v>94</v>
      </c>
      <c r="P24" s="27">
        <v>0</v>
      </c>
    </row>
    <row r="25" spans="2:16" ht="36" x14ac:dyDescent="0.3">
      <c r="B25" s="133">
        <v>22</v>
      </c>
      <c r="C25" s="133" t="s">
        <v>968</v>
      </c>
      <c r="D25" s="134">
        <v>41204</v>
      </c>
      <c r="E25" s="134">
        <v>43067</v>
      </c>
      <c r="F25" s="133" t="s">
        <v>969</v>
      </c>
      <c r="G25" s="135" t="s">
        <v>444</v>
      </c>
      <c r="H25" s="133" t="s">
        <v>91</v>
      </c>
      <c r="I25" s="133" t="s">
        <v>4</v>
      </c>
      <c r="J25" s="133" t="s">
        <v>92</v>
      </c>
      <c r="K25" s="27" t="s">
        <v>93</v>
      </c>
      <c r="L25" s="27" t="s">
        <v>93</v>
      </c>
      <c r="M25" s="27">
        <v>365</v>
      </c>
      <c r="N25" s="27">
        <v>0</v>
      </c>
      <c r="O25" s="27" t="s">
        <v>94</v>
      </c>
      <c r="P25" s="27">
        <v>0</v>
      </c>
    </row>
    <row r="26" spans="2:16" ht="36" x14ac:dyDescent="0.3">
      <c r="B26" s="133">
        <v>23</v>
      </c>
      <c r="C26" s="133" t="s">
        <v>970</v>
      </c>
      <c r="D26" s="134">
        <v>41205</v>
      </c>
      <c r="E26" s="134">
        <v>43067</v>
      </c>
      <c r="F26" s="133" t="s">
        <v>971</v>
      </c>
      <c r="G26" s="135" t="s">
        <v>444</v>
      </c>
      <c r="H26" s="133" t="s">
        <v>91</v>
      </c>
      <c r="I26" s="133" t="s">
        <v>4</v>
      </c>
      <c r="J26" s="133" t="s">
        <v>92</v>
      </c>
      <c r="K26" s="27" t="s">
        <v>93</v>
      </c>
      <c r="L26" s="27" t="s">
        <v>93</v>
      </c>
      <c r="M26" s="27">
        <v>365</v>
      </c>
      <c r="N26" s="27">
        <v>0</v>
      </c>
      <c r="O26" s="27" t="s">
        <v>94</v>
      </c>
      <c r="P26" s="27">
        <v>0</v>
      </c>
    </row>
    <row r="27" spans="2:16" ht="36" x14ac:dyDescent="0.3">
      <c r="B27" s="133">
        <v>24</v>
      </c>
      <c r="C27" s="133" t="s">
        <v>972</v>
      </c>
      <c r="D27" s="134">
        <v>41204</v>
      </c>
      <c r="E27" s="134">
        <v>43067</v>
      </c>
      <c r="F27" s="133" t="s">
        <v>973</v>
      </c>
      <c r="G27" s="135" t="s">
        <v>444</v>
      </c>
      <c r="H27" s="133" t="s">
        <v>91</v>
      </c>
      <c r="I27" s="133" t="s">
        <v>4</v>
      </c>
      <c r="J27" s="133" t="s">
        <v>92</v>
      </c>
      <c r="K27" s="27" t="s">
        <v>93</v>
      </c>
      <c r="L27" s="27" t="s">
        <v>93</v>
      </c>
      <c r="M27" s="27">
        <v>365</v>
      </c>
      <c r="N27" s="27">
        <v>0</v>
      </c>
      <c r="O27" s="27" t="s">
        <v>94</v>
      </c>
      <c r="P27" s="27">
        <v>0</v>
      </c>
    </row>
    <row r="28" spans="2:16" ht="36" x14ac:dyDescent="0.3">
      <c r="B28" s="133">
        <v>25</v>
      </c>
      <c r="C28" s="133" t="s">
        <v>974</v>
      </c>
      <c r="D28" s="134">
        <v>41204</v>
      </c>
      <c r="E28" s="134">
        <v>43067</v>
      </c>
      <c r="F28" s="133" t="s">
        <v>975</v>
      </c>
      <c r="G28" s="135" t="s">
        <v>444</v>
      </c>
      <c r="H28" s="133" t="s">
        <v>91</v>
      </c>
      <c r="I28" s="133" t="s">
        <v>4</v>
      </c>
      <c r="J28" s="133" t="s">
        <v>92</v>
      </c>
      <c r="K28" s="27" t="s">
        <v>93</v>
      </c>
      <c r="L28" s="27" t="s">
        <v>93</v>
      </c>
      <c r="M28" s="27">
        <v>365</v>
      </c>
      <c r="N28" s="27">
        <v>0</v>
      </c>
      <c r="O28" s="27" t="s">
        <v>94</v>
      </c>
      <c r="P28" s="27">
        <v>0</v>
      </c>
    </row>
    <row r="29" spans="2:16" ht="36" x14ac:dyDescent="0.3">
      <c r="B29" s="133">
        <v>26</v>
      </c>
      <c r="C29" s="133" t="s">
        <v>976</v>
      </c>
      <c r="D29" s="134">
        <v>41205</v>
      </c>
      <c r="E29" s="134">
        <v>43067</v>
      </c>
      <c r="F29" s="133" t="s">
        <v>977</v>
      </c>
      <c r="G29" s="135" t="s">
        <v>444</v>
      </c>
      <c r="H29" s="133" t="s">
        <v>91</v>
      </c>
      <c r="I29" s="133" t="s">
        <v>4</v>
      </c>
      <c r="J29" s="133" t="s">
        <v>92</v>
      </c>
      <c r="K29" s="27" t="s">
        <v>93</v>
      </c>
      <c r="L29" s="27" t="s">
        <v>93</v>
      </c>
      <c r="M29" s="27">
        <v>365</v>
      </c>
      <c r="N29" s="27">
        <v>0</v>
      </c>
      <c r="O29" s="27" t="s">
        <v>94</v>
      </c>
      <c r="P29" s="27">
        <v>0</v>
      </c>
    </row>
    <row r="30" spans="2:16" ht="36" x14ac:dyDescent="0.3">
      <c r="B30" s="133">
        <v>27</v>
      </c>
      <c r="C30" s="133" t="s">
        <v>978</v>
      </c>
      <c r="D30" s="134">
        <v>41205</v>
      </c>
      <c r="E30" s="134">
        <v>43067</v>
      </c>
      <c r="F30" s="133" t="s">
        <v>979</v>
      </c>
      <c r="G30" s="135" t="s">
        <v>444</v>
      </c>
      <c r="H30" s="133" t="s">
        <v>91</v>
      </c>
      <c r="I30" s="133" t="s">
        <v>4</v>
      </c>
      <c r="J30" s="133" t="s">
        <v>92</v>
      </c>
      <c r="K30" s="27" t="s">
        <v>94</v>
      </c>
      <c r="L30" s="27" t="s">
        <v>94</v>
      </c>
      <c r="M30" s="27">
        <v>0</v>
      </c>
      <c r="N30" s="27" t="s">
        <v>281</v>
      </c>
      <c r="O30" s="27" t="s">
        <v>94</v>
      </c>
      <c r="P30" s="27" t="s">
        <v>281</v>
      </c>
    </row>
    <row r="31" spans="2:16" ht="36" x14ac:dyDescent="0.3">
      <c r="B31" s="133">
        <v>28</v>
      </c>
      <c r="C31" s="133" t="s">
        <v>980</v>
      </c>
      <c r="D31" s="134">
        <v>41204</v>
      </c>
      <c r="E31" s="134">
        <v>43067</v>
      </c>
      <c r="F31" s="133" t="s">
        <v>981</v>
      </c>
      <c r="G31" s="135" t="s">
        <v>444</v>
      </c>
      <c r="H31" s="133" t="s">
        <v>91</v>
      </c>
      <c r="I31" s="133" t="s">
        <v>4</v>
      </c>
      <c r="J31" s="133" t="s">
        <v>92</v>
      </c>
      <c r="K31" s="27" t="s">
        <v>93</v>
      </c>
      <c r="L31" s="27" t="s">
        <v>93</v>
      </c>
      <c r="M31" s="27">
        <v>365</v>
      </c>
      <c r="N31" s="27">
        <v>0</v>
      </c>
      <c r="O31" s="27" t="s">
        <v>94</v>
      </c>
      <c r="P31" s="27">
        <v>0</v>
      </c>
    </row>
    <row r="32" spans="2:16" ht="36" x14ac:dyDescent="0.3">
      <c r="B32" s="133">
        <v>29</v>
      </c>
      <c r="C32" s="133" t="s">
        <v>982</v>
      </c>
      <c r="D32" s="134">
        <v>41204</v>
      </c>
      <c r="E32" s="134">
        <v>43067</v>
      </c>
      <c r="F32" s="133" t="s">
        <v>983</v>
      </c>
      <c r="G32" s="135" t="s">
        <v>444</v>
      </c>
      <c r="H32" s="133" t="s">
        <v>91</v>
      </c>
      <c r="I32" s="133" t="s">
        <v>4</v>
      </c>
      <c r="J32" s="133" t="s">
        <v>92</v>
      </c>
      <c r="K32" s="27" t="s">
        <v>93</v>
      </c>
      <c r="L32" s="27" t="s">
        <v>93</v>
      </c>
      <c r="M32" s="27">
        <v>365</v>
      </c>
      <c r="N32" s="27">
        <v>0</v>
      </c>
      <c r="O32" s="27" t="s">
        <v>94</v>
      </c>
      <c r="P32" s="27">
        <v>0</v>
      </c>
    </row>
    <row r="33" spans="2:16" ht="36" x14ac:dyDescent="0.3">
      <c r="B33" s="133">
        <v>30</v>
      </c>
      <c r="C33" s="133" t="s">
        <v>984</v>
      </c>
      <c r="D33" s="134">
        <v>41204</v>
      </c>
      <c r="E33" s="134">
        <v>43067</v>
      </c>
      <c r="F33" s="133" t="s">
        <v>985</v>
      </c>
      <c r="G33" s="135" t="s">
        <v>444</v>
      </c>
      <c r="H33" s="133" t="s">
        <v>91</v>
      </c>
      <c r="I33" s="133" t="s">
        <v>4</v>
      </c>
      <c r="J33" s="133" t="s">
        <v>92</v>
      </c>
      <c r="K33" s="27" t="s">
        <v>93</v>
      </c>
      <c r="L33" s="27" t="s">
        <v>93</v>
      </c>
      <c r="M33" s="27">
        <v>365</v>
      </c>
      <c r="N33" s="27">
        <v>0</v>
      </c>
      <c r="O33" s="27" t="s">
        <v>94</v>
      </c>
      <c r="P33" s="27">
        <v>0</v>
      </c>
    </row>
    <row r="34" spans="2:16" ht="36" x14ac:dyDescent="0.3">
      <c r="B34" s="133">
        <v>31</v>
      </c>
      <c r="C34" s="133" t="s">
        <v>986</v>
      </c>
      <c r="D34" s="134">
        <v>41205</v>
      </c>
      <c r="E34" s="134">
        <v>43067</v>
      </c>
      <c r="F34" s="133" t="s">
        <v>987</v>
      </c>
      <c r="G34" s="135" t="s">
        <v>444</v>
      </c>
      <c r="H34" s="133" t="s">
        <v>91</v>
      </c>
      <c r="I34" s="133" t="s">
        <v>4</v>
      </c>
      <c r="J34" s="133" t="s">
        <v>92</v>
      </c>
      <c r="K34" s="27" t="s">
        <v>93</v>
      </c>
      <c r="L34" s="27" t="s">
        <v>93</v>
      </c>
      <c r="M34" s="27">
        <v>365</v>
      </c>
      <c r="N34" s="27">
        <v>0</v>
      </c>
      <c r="O34" s="27" t="s">
        <v>94</v>
      </c>
      <c r="P34" s="27">
        <v>0</v>
      </c>
    </row>
    <row r="35" spans="2:16" ht="36" x14ac:dyDescent="0.3">
      <c r="B35" s="133">
        <v>32</v>
      </c>
      <c r="C35" s="133" t="s">
        <v>988</v>
      </c>
      <c r="D35" s="134">
        <v>41204</v>
      </c>
      <c r="E35" s="134">
        <v>43067</v>
      </c>
      <c r="F35" s="133" t="s">
        <v>989</v>
      </c>
      <c r="G35" s="135" t="s">
        <v>444</v>
      </c>
      <c r="H35" s="133" t="s">
        <v>91</v>
      </c>
      <c r="I35" s="133" t="s">
        <v>4</v>
      </c>
      <c r="J35" s="133" t="s">
        <v>92</v>
      </c>
      <c r="K35" s="27" t="s">
        <v>93</v>
      </c>
      <c r="L35" s="27" t="s">
        <v>93</v>
      </c>
      <c r="M35" s="27">
        <v>365</v>
      </c>
      <c r="N35" s="27">
        <v>0</v>
      </c>
      <c r="O35" s="27" t="s">
        <v>94</v>
      </c>
      <c r="P35" s="27">
        <v>0</v>
      </c>
    </row>
    <row r="36" spans="2:16" ht="36" x14ac:dyDescent="0.3">
      <c r="B36" s="133">
        <v>33</v>
      </c>
      <c r="C36" s="133" t="s">
        <v>990</v>
      </c>
      <c r="D36" s="134">
        <v>41204</v>
      </c>
      <c r="E36" s="134">
        <v>43067</v>
      </c>
      <c r="F36" s="133" t="s">
        <v>991</v>
      </c>
      <c r="G36" s="135" t="s">
        <v>444</v>
      </c>
      <c r="H36" s="133" t="s">
        <v>91</v>
      </c>
      <c r="I36" s="133" t="s">
        <v>4</v>
      </c>
      <c r="J36" s="133" t="s">
        <v>92</v>
      </c>
      <c r="K36" s="27" t="s">
        <v>93</v>
      </c>
      <c r="L36" s="27" t="s">
        <v>93</v>
      </c>
      <c r="M36" s="27">
        <v>365</v>
      </c>
      <c r="N36" s="27">
        <v>0</v>
      </c>
      <c r="O36" s="27" t="s">
        <v>94</v>
      </c>
      <c r="P36" s="27">
        <v>0</v>
      </c>
    </row>
    <row r="37" spans="2:16" ht="36" x14ac:dyDescent="0.3">
      <c r="B37" s="133">
        <v>34</v>
      </c>
      <c r="C37" s="133" t="s">
        <v>992</v>
      </c>
      <c r="D37" s="134">
        <v>41204</v>
      </c>
      <c r="E37" s="134">
        <v>43067</v>
      </c>
      <c r="F37" s="133" t="s">
        <v>993</v>
      </c>
      <c r="G37" s="135" t="s">
        <v>444</v>
      </c>
      <c r="H37" s="133" t="s">
        <v>91</v>
      </c>
      <c r="I37" s="133" t="s">
        <v>4</v>
      </c>
      <c r="J37" s="133" t="s">
        <v>92</v>
      </c>
      <c r="K37" s="27" t="s">
        <v>93</v>
      </c>
      <c r="L37" s="27" t="s">
        <v>93</v>
      </c>
      <c r="M37" s="27">
        <v>365</v>
      </c>
      <c r="N37" s="27">
        <v>0</v>
      </c>
      <c r="O37" s="27" t="s">
        <v>94</v>
      </c>
      <c r="P37" s="27">
        <v>0</v>
      </c>
    </row>
    <row r="38" spans="2:16" ht="36" x14ac:dyDescent="0.3">
      <c r="B38" s="133">
        <v>35</v>
      </c>
      <c r="C38" s="133" t="s">
        <v>994</v>
      </c>
      <c r="D38" s="134">
        <v>41205</v>
      </c>
      <c r="E38" s="134">
        <v>43067</v>
      </c>
      <c r="F38" s="133" t="s">
        <v>995</v>
      </c>
      <c r="G38" s="135" t="s">
        <v>444</v>
      </c>
      <c r="H38" s="133" t="s">
        <v>91</v>
      </c>
      <c r="I38" s="133" t="s">
        <v>4</v>
      </c>
      <c r="J38" s="133" t="s">
        <v>92</v>
      </c>
      <c r="K38" s="27" t="s">
        <v>93</v>
      </c>
      <c r="L38" s="27" t="s">
        <v>93</v>
      </c>
      <c r="M38" s="27">
        <v>365</v>
      </c>
      <c r="N38" s="27">
        <v>0</v>
      </c>
      <c r="O38" s="27" t="s">
        <v>94</v>
      </c>
      <c r="P38" s="27">
        <v>0</v>
      </c>
    </row>
    <row r="39" spans="2:16" ht="36" x14ac:dyDescent="0.3">
      <c r="B39" s="133">
        <v>36</v>
      </c>
      <c r="C39" s="133" t="s">
        <v>996</v>
      </c>
      <c r="D39" s="134">
        <v>41205</v>
      </c>
      <c r="E39" s="134">
        <v>43067</v>
      </c>
      <c r="F39" s="133" t="s">
        <v>997</v>
      </c>
      <c r="G39" s="135" t="s">
        <v>444</v>
      </c>
      <c r="H39" s="133" t="s">
        <v>91</v>
      </c>
      <c r="I39" s="133" t="s">
        <v>4</v>
      </c>
      <c r="J39" s="133" t="s">
        <v>92</v>
      </c>
      <c r="K39" s="27" t="s">
        <v>93</v>
      </c>
      <c r="L39" s="27" t="s">
        <v>93</v>
      </c>
      <c r="M39" s="27">
        <v>365</v>
      </c>
      <c r="N39" s="27">
        <v>0</v>
      </c>
      <c r="O39" s="27" t="s">
        <v>94</v>
      </c>
      <c r="P39" s="27">
        <v>0</v>
      </c>
    </row>
    <row r="40" spans="2:16" ht="36" x14ac:dyDescent="0.3">
      <c r="B40" s="133">
        <v>37</v>
      </c>
      <c r="C40" s="133" t="s">
        <v>998</v>
      </c>
      <c r="D40" s="134">
        <v>41205</v>
      </c>
      <c r="E40" s="134">
        <v>43067</v>
      </c>
      <c r="F40" s="133" t="s">
        <v>999</v>
      </c>
      <c r="G40" s="135" t="s">
        <v>444</v>
      </c>
      <c r="H40" s="133" t="s">
        <v>91</v>
      </c>
      <c r="I40" s="133" t="s">
        <v>4</v>
      </c>
      <c r="J40" s="133" t="s">
        <v>92</v>
      </c>
      <c r="K40" s="27" t="s">
        <v>93</v>
      </c>
      <c r="L40" s="27" t="s">
        <v>93</v>
      </c>
      <c r="M40" s="27">
        <v>365</v>
      </c>
      <c r="N40" s="27">
        <v>0</v>
      </c>
      <c r="O40" s="27" t="s">
        <v>94</v>
      </c>
      <c r="P40" s="27">
        <v>0</v>
      </c>
    </row>
    <row r="41" spans="2:16" ht="36" x14ac:dyDescent="0.3">
      <c r="B41" s="133">
        <v>38</v>
      </c>
      <c r="C41" s="133" t="s">
        <v>1000</v>
      </c>
      <c r="D41" s="134">
        <v>41204</v>
      </c>
      <c r="E41" s="134">
        <v>43067</v>
      </c>
      <c r="F41" s="133" t="s">
        <v>1001</v>
      </c>
      <c r="G41" s="135" t="s">
        <v>444</v>
      </c>
      <c r="H41" s="133" t="s">
        <v>91</v>
      </c>
      <c r="I41" s="133" t="s">
        <v>4</v>
      </c>
      <c r="J41" s="133" t="s">
        <v>92</v>
      </c>
      <c r="K41" s="27" t="s">
        <v>93</v>
      </c>
      <c r="L41" s="27" t="s">
        <v>93</v>
      </c>
      <c r="M41" s="27">
        <v>365</v>
      </c>
      <c r="N41" s="27">
        <v>0</v>
      </c>
      <c r="O41" s="27" t="s">
        <v>94</v>
      </c>
      <c r="P41" s="27">
        <v>0</v>
      </c>
    </row>
    <row r="42" spans="2:16" ht="36" x14ac:dyDescent="0.3">
      <c r="B42" s="133">
        <v>39</v>
      </c>
      <c r="C42" s="133" t="s">
        <v>1002</v>
      </c>
      <c r="D42" s="134">
        <v>41204</v>
      </c>
      <c r="E42" s="134">
        <v>43067</v>
      </c>
      <c r="F42" s="133" t="s">
        <v>1003</v>
      </c>
      <c r="G42" s="135" t="s">
        <v>444</v>
      </c>
      <c r="H42" s="133" t="s">
        <v>91</v>
      </c>
      <c r="I42" s="133" t="s">
        <v>4</v>
      </c>
      <c r="J42" s="133" t="s">
        <v>92</v>
      </c>
      <c r="K42" s="27" t="s">
        <v>94</v>
      </c>
      <c r="L42" s="27" t="s">
        <v>94</v>
      </c>
      <c r="M42" s="27">
        <v>0</v>
      </c>
      <c r="N42" s="27" t="s">
        <v>281</v>
      </c>
      <c r="O42" s="27" t="s">
        <v>94</v>
      </c>
      <c r="P42" s="27" t="s">
        <v>281</v>
      </c>
    </row>
    <row r="43" spans="2:16" ht="36" x14ac:dyDescent="0.3">
      <c r="B43" s="133">
        <v>40</v>
      </c>
      <c r="C43" s="133" t="s">
        <v>1004</v>
      </c>
      <c r="D43" s="134">
        <v>41205</v>
      </c>
      <c r="E43" s="134">
        <v>43067</v>
      </c>
      <c r="F43" s="133" t="s">
        <v>1005</v>
      </c>
      <c r="G43" s="135" t="s">
        <v>444</v>
      </c>
      <c r="H43" s="133" t="s">
        <v>91</v>
      </c>
      <c r="I43" s="133" t="s">
        <v>4</v>
      </c>
      <c r="J43" s="133" t="s">
        <v>92</v>
      </c>
      <c r="K43" s="27" t="s">
        <v>93</v>
      </c>
      <c r="L43" s="27" t="s">
        <v>93</v>
      </c>
      <c r="M43" s="27">
        <v>365</v>
      </c>
      <c r="N43" s="27">
        <v>0</v>
      </c>
      <c r="O43" s="27" t="s">
        <v>94</v>
      </c>
      <c r="P43" s="27">
        <v>0</v>
      </c>
    </row>
    <row r="44" spans="2:16" ht="36" x14ac:dyDescent="0.3">
      <c r="B44" s="133">
        <v>41</v>
      </c>
      <c r="C44" s="133" t="s">
        <v>1006</v>
      </c>
      <c r="D44" s="134">
        <v>41205</v>
      </c>
      <c r="E44" s="134">
        <v>43068</v>
      </c>
      <c r="F44" s="133" t="s">
        <v>1007</v>
      </c>
      <c r="G44" s="135" t="s">
        <v>444</v>
      </c>
      <c r="H44" s="133" t="s">
        <v>91</v>
      </c>
      <c r="I44" s="133" t="s">
        <v>4</v>
      </c>
      <c r="J44" s="133" t="s">
        <v>92</v>
      </c>
      <c r="K44" s="27" t="s">
        <v>93</v>
      </c>
      <c r="L44" s="27" t="s">
        <v>93</v>
      </c>
      <c r="M44" s="27">
        <v>365</v>
      </c>
      <c r="N44" s="27">
        <v>0</v>
      </c>
      <c r="O44" s="27" t="s">
        <v>94</v>
      </c>
      <c r="P44" s="27">
        <v>0</v>
      </c>
    </row>
    <row r="45" spans="2:16" ht="36" x14ac:dyDescent="0.3">
      <c r="B45" s="133">
        <v>42</v>
      </c>
      <c r="C45" s="133" t="s">
        <v>1008</v>
      </c>
      <c r="D45" s="134">
        <v>41205</v>
      </c>
      <c r="E45" s="134">
        <v>43068</v>
      </c>
      <c r="F45" s="133" t="s">
        <v>1009</v>
      </c>
      <c r="G45" s="135" t="s">
        <v>444</v>
      </c>
      <c r="H45" s="133" t="s">
        <v>91</v>
      </c>
      <c r="I45" s="133" t="s">
        <v>4</v>
      </c>
      <c r="J45" s="133" t="s">
        <v>92</v>
      </c>
      <c r="K45" s="27" t="s">
        <v>93</v>
      </c>
      <c r="L45" s="27" t="s">
        <v>93</v>
      </c>
      <c r="M45" s="27">
        <v>365</v>
      </c>
      <c r="N45" s="27">
        <v>0</v>
      </c>
      <c r="O45" s="27" t="s">
        <v>94</v>
      </c>
      <c r="P45" s="27">
        <v>0</v>
      </c>
    </row>
    <row r="46" spans="2:16" ht="36" x14ac:dyDescent="0.3">
      <c r="B46" s="133">
        <v>43</v>
      </c>
      <c r="C46" s="133" t="s">
        <v>1010</v>
      </c>
      <c r="D46" s="134">
        <v>41205</v>
      </c>
      <c r="E46" s="134">
        <v>43068</v>
      </c>
      <c r="F46" s="133" t="s">
        <v>1011</v>
      </c>
      <c r="G46" s="135" t="s">
        <v>444</v>
      </c>
      <c r="H46" s="133" t="s">
        <v>91</v>
      </c>
      <c r="I46" s="133" t="s">
        <v>4</v>
      </c>
      <c r="J46" s="133" t="s">
        <v>92</v>
      </c>
      <c r="K46" s="27" t="s">
        <v>93</v>
      </c>
      <c r="L46" s="27" t="s">
        <v>93</v>
      </c>
      <c r="M46" s="27">
        <v>365</v>
      </c>
      <c r="N46" s="27">
        <v>0</v>
      </c>
      <c r="O46" s="27" t="s">
        <v>94</v>
      </c>
      <c r="P46" s="27">
        <v>0</v>
      </c>
    </row>
    <row r="47" spans="2:16" ht="36" x14ac:dyDescent="0.3">
      <c r="B47" s="133">
        <v>44</v>
      </c>
      <c r="C47" s="133" t="s">
        <v>1012</v>
      </c>
      <c r="D47" s="134">
        <v>41205</v>
      </c>
      <c r="E47" s="134">
        <v>43068</v>
      </c>
      <c r="F47" s="133" t="s">
        <v>1013</v>
      </c>
      <c r="G47" s="135" t="s">
        <v>444</v>
      </c>
      <c r="H47" s="133" t="s">
        <v>91</v>
      </c>
      <c r="I47" s="133" t="s">
        <v>4</v>
      </c>
      <c r="J47" s="133" t="s">
        <v>92</v>
      </c>
      <c r="K47" s="27" t="s">
        <v>93</v>
      </c>
      <c r="L47" s="27" t="s">
        <v>93</v>
      </c>
      <c r="M47" s="27">
        <v>365</v>
      </c>
      <c r="N47" s="27">
        <v>0</v>
      </c>
      <c r="O47" s="27" t="s">
        <v>94</v>
      </c>
      <c r="P47" s="27">
        <v>0</v>
      </c>
    </row>
    <row r="48" spans="2:16" ht="36" x14ac:dyDescent="0.3">
      <c r="B48" s="133">
        <v>45</v>
      </c>
      <c r="C48" s="133" t="s">
        <v>1014</v>
      </c>
      <c r="D48" s="134">
        <v>41204</v>
      </c>
      <c r="E48" s="134">
        <v>43068</v>
      </c>
      <c r="F48" s="133" t="s">
        <v>1015</v>
      </c>
      <c r="G48" s="135" t="s">
        <v>444</v>
      </c>
      <c r="H48" s="133" t="s">
        <v>91</v>
      </c>
      <c r="I48" s="133" t="s">
        <v>4</v>
      </c>
      <c r="J48" s="133" t="s">
        <v>92</v>
      </c>
      <c r="K48" s="27" t="s">
        <v>93</v>
      </c>
      <c r="L48" s="27" t="s">
        <v>93</v>
      </c>
      <c r="M48" s="27">
        <v>365</v>
      </c>
      <c r="N48" s="27">
        <v>0</v>
      </c>
      <c r="O48" s="27" t="s">
        <v>94</v>
      </c>
      <c r="P48" s="27">
        <v>0</v>
      </c>
    </row>
    <row r="49" spans="2:16" ht="36" x14ac:dyDescent="0.3">
      <c r="B49" s="133">
        <v>46</v>
      </c>
      <c r="C49" s="133" t="s">
        <v>1016</v>
      </c>
      <c r="D49" s="134">
        <v>41205</v>
      </c>
      <c r="E49" s="134">
        <v>43068</v>
      </c>
      <c r="F49" s="133" t="s">
        <v>1017</v>
      </c>
      <c r="G49" s="135" t="s">
        <v>444</v>
      </c>
      <c r="H49" s="133" t="s">
        <v>91</v>
      </c>
      <c r="I49" s="133" t="s">
        <v>4</v>
      </c>
      <c r="J49" s="133" t="s">
        <v>92</v>
      </c>
      <c r="K49" s="27" t="s">
        <v>93</v>
      </c>
      <c r="L49" s="27" t="s">
        <v>93</v>
      </c>
      <c r="M49" s="27">
        <v>365</v>
      </c>
      <c r="N49" s="27">
        <v>0</v>
      </c>
      <c r="O49" s="27" t="s">
        <v>94</v>
      </c>
      <c r="P49" s="27">
        <v>0</v>
      </c>
    </row>
    <row r="50" spans="2:16" ht="36" x14ac:dyDescent="0.3">
      <c r="B50" s="133">
        <v>47</v>
      </c>
      <c r="C50" s="133" t="s">
        <v>1018</v>
      </c>
      <c r="D50" s="134">
        <v>41204</v>
      </c>
      <c r="E50" s="134">
        <v>43068</v>
      </c>
      <c r="F50" s="133" t="s">
        <v>1019</v>
      </c>
      <c r="G50" s="135" t="s">
        <v>444</v>
      </c>
      <c r="H50" s="133" t="s">
        <v>91</v>
      </c>
      <c r="I50" s="133" t="s">
        <v>4</v>
      </c>
      <c r="J50" s="133" t="s">
        <v>92</v>
      </c>
      <c r="K50" s="27" t="s">
        <v>93</v>
      </c>
      <c r="L50" s="27" t="s">
        <v>93</v>
      </c>
      <c r="M50" s="27">
        <v>365</v>
      </c>
      <c r="N50" s="27">
        <v>0</v>
      </c>
      <c r="O50" s="27" t="s">
        <v>94</v>
      </c>
      <c r="P50" s="27">
        <v>0</v>
      </c>
    </row>
    <row r="51" spans="2:16" ht="36" x14ac:dyDescent="0.3">
      <c r="B51" s="133">
        <v>48</v>
      </c>
      <c r="C51" s="133" t="s">
        <v>1020</v>
      </c>
      <c r="D51" s="134">
        <v>41204</v>
      </c>
      <c r="E51" s="134">
        <v>43068</v>
      </c>
      <c r="F51" s="133" t="s">
        <v>1021</v>
      </c>
      <c r="G51" s="135" t="s">
        <v>444</v>
      </c>
      <c r="H51" s="133" t="s">
        <v>91</v>
      </c>
      <c r="I51" s="133" t="s">
        <v>4</v>
      </c>
      <c r="J51" s="133" t="s">
        <v>92</v>
      </c>
      <c r="K51" s="27" t="s">
        <v>93</v>
      </c>
      <c r="L51" s="27" t="s">
        <v>93</v>
      </c>
      <c r="M51" s="27">
        <v>365</v>
      </c>
      <c r="N51" s="27">
        <v>0</v>
      </c>
      <c r="O51" s="27" t="s">
        <v>94</v>
      </c>
      <c r="P51" s="27">
        <v>0</v>
      </c>
    </row>
    <row r="52" spans="2:16" ht="36" x14ac:dyDescent="0.3">
      <c r="B52" s="133">
        <v>49</v>
      </c>
      <c r="C52" s="133" t="s">
        <v>1022</v>
      </c>
      <c r="D52" s="134">
        <v>41204</v>
      </c>
      <c r="E52" s="134">
        <v>43068</v>
      </c>
      <c r="F52" s="133" t="s">
        <v>1023</v>
      </c>
      <c r="G52" s="135" t="s">
        <v>444</v>
      </c>
      <c r="H52" s="133" t="s">
        <v>91</v>
      </c>
      <c r="I52" s="133" t="s">
        <v>4</v>
      </c>
      <c r="J52" s="133" t="s">
        <v>92</v>
      </c>
      <c r="K52" s="27" t="s">
        <v>93</v>
      </c>
      <c r="L52" s="27" t="s">
        <v>93</v>
      </c>
      <c r="M52" s="27">
        <v>365</v>
      </c>
      <c r="N52" s="27">
        <v>0</v>
      </c>
      <c r="O52" s="27" t="s">
        <v>94</v>
      </c>
      <c r="P52" s="27">
        <v>0</v>
      </c>
    </row>
    <row r="53" spans="2:16" ht="36" x14ac:dyDescent="0.3">
      <c r="B53" s="133">
        <v>50</v>
      </c>
      <c r="C53" s="133" t="s">
        <v>1024</v>
      </c>
      <c r="D53" s="134">
        <v>41205</v>
      </c>
      <c r="E53" s="134">
        <v>43068</v>
      </c>
      <c r="F53" s="133" t="s">
        <v>1025</v>
      </c>
      <c r="G53" s="135" t="s">
        <v>444</v>
      </c>
      <c r="H53" s="133" t="s">
        <v>91</v>
      </c>
      <c r="I53" s="133" t="s">
        <v>4</v>
      </c>
      <c r="J53" s="133" t="s">
        <v>92</v>
      </c>
      <c r="K53" s="27" t="s">
        <v>93</v>
      </c>
      <c r="L53" s="27" t="s">
        <v>93</v>
      </c>
      <c r="M53" s="27">
        <v>365</v>
      </c>
      <c r="N53" s="27">
        <v>0</v>
      </c>
      <c r="O53" s="27" t="s">
        <v>94</v>
      </c>
      <c r="P53" s="27">
        <v>0</v>
      </c>
    </row>
    <row r="54" spans="2:16" ht="36" x14ac:dyDescent="0.3">
      <c r="B54" s="133">
        <v>51</v>
      </c>
      <c r="C54" s="133" t="s">
        <v>1026</v>
      </c>
      <c r="D54" s="134">
        <v>41204</v>
      </c>
      <c r="E54" s="134">
        <v>43068</v>
      </c>
      <c r="F54" s="133" t="s">
        <v>1027</v>
      </c>
      <c r="G54" s="135" t="s">
        <v>444</v>
      </c>
      <c r="H54" s="133" t="s">
        <v>91</v>
      </c>
      <c r="I54" s="133" t="s">
        <v>4</v>
      </c>
      <c r="J54" s="133" t="s">
        <v>92</v>
      </c>
      <c r="K54" s="27" t="s">
        <v>94</v>
      </c>
      <c r="L54" s="27" t="s">
        <v>94</v>
      </c>
      <c r="M54" s="27">
        <v>0</v>
      </c>
      <c r="N54" s="27" t="s">
        <v>281</v>
      </c>
      <c r="O54" s="27" t="s">
        <v>94</v>
      </c>
      <c r="P54" s="27" t="s">
        <v>281</v>
      </c>
    </row>
    <row r="55" spans="2:16" ht="36" x14ac:dyDescent="0.3">
      <c r="B55" s="133">
        <v>52</v>
      </c>
      <c r="C55" s="133" t="s">
        <v>1028</v>
      </c>
      <c r="D55" s="134">
        <v>41205</v>
      </c>
      <c r="E55" s="134">
        <v>43068</v>
      </c>
      <c r="F55" s="133" t="s">
        <v>1029</v>
      </c>
      <c r="G55" s="135" t="s">
        <v>444</v>
      </c>
      <c r="H55" s="133" t="s">
        <v>91</v>
      </c>
      <c r="I55" s="133" t="s">
        <v>4</v>
      </c>
      <c r="J55" s="133" t="s">
        <v>92</v>
      </c>
      <c r="K55" s="27" t="s">
        <v>93</v>
      </c>
      <c r="L55" s="27" t="s">
        <v>93</v>
      </c>
      <c r="M55" s="27">
        <v>365</v>
      </c>
      <c r="N55" s="27">
        <v>0</v>
      </c>
      <c r="O55" s="27" t="s">
        <v>94</v>
      </c>
      <c r="P55" s="27">
        <v>0</v>
      </c>
    </row>
    <row r="56" spans="2:16" ht="36" x14ac:dyDescent="0.3">
      <c r="B56" s="133">
        <v>53</v>
      </c>
      <c r="C56" s="133" t="s">
        <v>1030</v>
      </c>
      <c r="D56" s="134">
        <v>41205</v>
      </c>
      <c r="E56" s="134">
        <v>43068</v>
      </c>
      <c r="F56" s="133" t="s">
        <v>1031</v>
      </c>
      <c r="G56" s="135" t="s">
        <v>444</v>
      </c>
      <c r="H56" s="133" t="s">
        <v>91</v>
      </c>
      <c r="I56" s="133" t="s">
        <v>4</v>
      </c>
      <c r="J56" s="133" t="s">
        <v>92</v>
      </c>
      <c r="K56" s="27" t="s">
        <v>93</v>
      </c>
      <c r="L56" s="27" t="s">
        <v>93</v>
      </c>
      <c r="M56" s="27">
        <v>365</v>
      </c>
      <c r="N56" s="27">
        <v>0</v>
      </c>
      <c r="O56" s="27" t="s">
        <v>94</v>
      </c>
      <c r="P56" s="27">
        <v>0</v>
      </c>
    </row>
    <row r="57" spans="2:16" ht="36" x14ac:dyDescent="0.3">
      <c r="B57" s="133">
        <v>54</v>
      </c>
      <c r="C57" s="133" t="s">
        <v>1032</v>
      </c>
      <c r="D57" s="134">
        <v>41205</v>
      </c>
      <c r="E57" s="134">
        <v>43068</v>
      </c>
      <c r="F57" s="133" t="s">
        <v>1033</v>
      </c>
      <c r="G57" s="135" t="s">
        <v>444</v>
      </c>
      <c r="H57" s="133" t="s">
        <v>91</v>
      </c>
      <c r="I57" s="133" t="s">
        <v>4</v>
      </c>
      <c r="J57" s="133" t="s">
        <v>92</v>
      </c>
      <c r="K57" s="27" t="s">
        <v>93</v>
      </c>
      <c r="L57" s="27" t="s">
        <v>93</v>
      </c>
      <c r="M57" s="27">
        <v>365</v>
      </c>
      <c r="N57" s="27">
        <v>0</v>
      </c>
      <c r="O57" s="27" t="s">
        <v>94</v>
      </c>
      <c r="P57" s="27">
        <v>0</v>
      </c>
    </row>
    <row r="58" spans="2:16" ht="36" x14ac:dyDescent="0.3">
      <c r="B58" s="133">
        <v>55</v>
      </c>
      <c r="C58" s="133" t="s">
        <v>1034</v>
      </c>
      <c r="D58" s="134">
        <v>41204</v>
      </c>
      <c r="E58" s="134">
        <v>43068</v>
      </c>
      <c r="F58" s="133" t="s">
        <v>1035</v>
      </c>
      <c r="G58" s="135" t="s">
        <v>444</v>
      </c>
      <c r="H58" s="133" t="s">
        <v>91</v>
      </c>
      <c r="I58" s="133" t="s">
        <v>4</v>
      </c>
      <c r="J58" s="133" t="s">
        <v>92</v>
      </c>
      <c r="K58" s="27" t="s">
        <v>93</v>
      </c>
      <c r="L58" s="27" t="s">
        <v>93</v>
      </c>
      <c r="M58" s="27">
        <v>365</v>
      </c>
      <c r="N58" s="27">
        <v>0</v>
      </c>
      <c r="O58" s="27" t="s">
        <v>94</v>
      </c>
      <c r="P58" s="27">
        <v>0</v>
      </c>
    </row>
    <row r="59" spans="2:16" ht="36" x14ac:dyDescent="0.3">
      <c r="B59" s="133">
        <v>56</v>
      </c>
      <c r="C59" s="133" t="s">
        <v>1036</v>
      </c>
      <c r="D59" s="134">
        <v>41205</v>
      </c>
      <c r="E59" s="134">
        <v>43068</v>
      </c>
      <c r="F59" s="133" t="s">
        <v>1037</v>
      </c>
      <c r="G59" s="135" t="s">
        <v>444</v>
      </c>
      <c r="H59" s="133" t="s">
        <v>91</v>
      </c>
      <c r="I59" s="133" t="s">
        <v>4</v>
      </c>
      <c r="J59" s="133" t="s">
        <v>92</v>
      </c>
      <c r="K59" s="27" t="s">
        <v>93</v>
      </c>
      <c r="L59" s="27" t="s">
        <v>93</v>
      </c>
      <c r="M59" s="27">
        <v>365</v>
      </c>
      <c r="N59" s="27">
        <v>0</v>
      </c>
      <c r="O59" s="27" t="s">
        <v>94</v>
      </c>
      <c r="P59" s="27">
        <v>0</v>
      </c>
    </row>
    <row r="60" spans="2:16" ht="36" x14ac:dyDescent="0.3">
      <c r="B60" s="133">
        <v>57</v>
      </c>
      <c r="C60" s="133" t="s">
        <v>1038</v>
      </c>
      <c r="D60" s="134">
        <v>41204</v>
      </c>
      <c r="E60" s="134">
        <v>43068</v>
      </c>
      <c r="F60" s="133" t="s">
        <v>1039</v>
      </c>
      <c r="G60" s="135" t="s">
        <v>444</v>
      </c>
      <c r="H60" s="133" t="s">
        <v>91</v>
      </c>
      <c r="I60" s="133" t="s">
        <v>4</v>
      </c>
      <c r="J60" s="133" t="s">
        <v>92</v>
      </c>
      <c r="K60" s="27" t="s">
        <v>93</v>
      </c>
      <c r="L60" s="27" t="s">
        <v>93</v>
      </c>
      <c r="M60" s="27">
        <v>365</v>
      </c>
      <c r="N60" s="27">
        <v>0</v>
      </c>
      <c r="O60" s="27" t="s">
        <v>94</v>
      </c>
      <c r="P60" s="27">
        <v>0</v>
      </c>
    </row>
    <row r="61" spans="2:16" ht="36" x14ac:dyDescent="0.3">
      <c r="B61" s="133">
        <v>58</v>
      </c>
      <c r="C61" s="133" t="s">
        <v>1040</v>
      </c>
      <c r="D61" s="134">
        <v>41204</v>
      </c>
      <c r="E61" s="134">
        <v>43068</v>
      </c>
      <c r="F61" s="133" t="s">
        <v>1041</v>
      </c>
      <c r="G61" s="135" t="s">
        <v>444</v>
      </c>
      <c r="H61" s="133" t="s">
        <v>91</v>
      </c>
      <c r="I61" s="133" t="s">
        <v>4</v>
      </c>
      <c r="J61" s="133" t="s">
        <v>92</v>
      </c>
      <c r="K61" s="27" t="s">
        <v>93</v>
      </c>
      <c r="L61" s="27" t="s">
        <v>93</v>
      </c>
      <c r="M61" s="27">
        <v>365</v>
      </c>
      <c r="N61" s="27">
        <v>0</v>
      </c>
      <c r="O61" s="27" t="s">
        <v>94</v>
      </c>
      <c r="P61" s="27">
        <v>0</v>
      </c>
    </row>
    <row r="62" spans="2:16" ht="36" x14ac:dyDescent="0.3">
      <c r="B62" s="133">
        <v>59</v>
      </c>
      <c r="C62" s="133" t="s">
        <v>1042</v>
      </c>
      <c r="D62" s="134">
        <v>41204</v>
      </c>
      <c r="E62" s="134">
        <v>43068</v>
      </c>
      <c r="F62" s="133" t="s">
        <v>1043</v>
      </c>
      <c r="G62" s="135" t="s">
        <v>444</v>
      </c>
      <c r="H62" s="133" t="s">
        <v>91</v>
      </c>
      <c r="I62" s="133" t="s">
        <v>4</v>
      </c>
      <c r="J62" s="133" t="s">
        <v>92</v>
      </c>
      <c r="K62" s="27" t="s">
        <v>93</v>
      </c>
      <c r="L62" s="27" t="s">
        <v>93</v>
      </c>
      <c r="M62" s="27">
        <v>365</v>
      </c>
      <c r="N62" s="27">
        <v>0</v>
      </c>
      <c r="O62" s="27" t="s">
        <v>94</v>
      </c>
      <c r="P62" s="27">
        <v>0</v>
      </c>
    </row>
    <row r="63" spans="2:16" ht="36" x14ac:dyDescent="0.3">
      <c r="B63" s="133">
        <v>60</v>
      </c>
      <c r="C63" s="133" t="s">
        <v>1044</v>
      </c>
      <c r="D63" s="134">
        <v>41204</v>
      </c>
      <c r="E63" s="134">
        <v>43068</v>
      </c>
      <c r="F63" s="133" t="s">
        <v>1045</v>
      </c>
      <c r="G63" s="135" t="s">
        <v>444</v>
      </c>
      <c r="H63" s="133" t="s">
        <v>91</v>
      </c>
      <c r="I63" s="133" t="s">
        <v>4</v>
      </c>
      <c r="J63" s="133" t="s">
        <v>92</v>
      </c>
      <c r="K63" s="27" t="s">
        <v>93</v>
      </c>
      <c r="L63" s="27" t="s">
        <v>93</v>
      </c>
      <c r="M63" s="27">
        <v>365</v>
      </c>
      <c r="N63" s="27">
        <v>0</v>
      </c>
      <c r="O63" s="27" t="s">
        <v>94</v>
      </c>
      <c r="P63" s="27">
        <v>0</v>
      </c>
    </row>
    <row r="64" spans="2:16" ht="36" x14ac:dyDescent="0.3">
      <c r="B64" s="133">
        <v>61</v>
      </c>
      <c r="C64" s="133" t="s">
        <v>1046</v>
      </c>
      <c r="D64" s="134">
        <v>41205</v>
      </c>
      <c r="E64" s="134">
        <v>43068</v>
      </c>
      <c r="F64" s="133" t="s">
        <v>1047</v>
      </c>
      <c r="G64" s="135" t="s">
        <v>444</v>
      </c>
      <c r="H64" s="133" t="s">
        <v>91</v>
      </c>
      <c r="I64" s="133" t="s">
        <v>4</v>
      </c>
      <c r="J64" s="133" t="s">
        <v>92</v>
      </c>
      <c r="K64" s="27" t="s">
        <v>93</v>
      </c>
      <c r="L64" s="27" t="s">
        <v>93</v>
      </c>
      <c r="M64" s="27">
        <v>365</v>
      </c>
      <c r="N64" s="27">
        <v>0</v>
      </c>
      <c r="O64" s="27" t="s">
        <v>94</v>
      </c>
      <c r="P64" s="27">
        <v>0</v>
      </c>
    </row>
    <row r="65" spans="2:16" ht="36" x14ac:dyDescent="0.3">
      <c r="B65" s="133">
        <v>62</v>
      </c>
      <c r="C65" s="133" t="s">
        <v>1048</v>
      </c>
      <c r="D65" s="134">
        <v>41204</v>
      </c>
      <c r="E65" s="134">
        <v>43068</v>
      </c>
      <c r="F65" s="133" t="s">
        <v>1049</v>
      </c>
      <c r="G65" s="135" t="s">
        <v>444</v>
      </c>
      <c r="H65" s="133" t="s">
        <v>91</v>
      </c>
      <c r="I65" s="133" t="s">
        <v>4</v>
      </c>
      <c r="J65" s="133" t="s">
        <v>92</v>
      </c>
      <c r="K65" s="27" t="s">
        <v>93</v>
      </c>
      <c r="L65" s="27" t="s">
        <v>93</v>
      </c>
      <c r="M65" s="27">
        <v>365</v>
      </c>
      <c r="N65" s="27">
        <v>0</v>
      </c>
      <c r="O65" s="27" t="s">
        <v>94</v>
      </c>
      <c r="P65" s="27">
        <v>0</v>
      </c>
    </row>
    <row r="66" spans="2:16" ht="36" x14ac:dyDescent="0.3">
      <c r="B66" s="133">
        <v>63</v>
      </c>
      <c r="C66" s="133" t="s">
        <v>1050</v>
      </c>
      <c r="D66" s="134">
        <v>41205</v>
      </c>
      <c r="E66" s="134">
        <v>43068</v>
      </c>
      <c r="F66" s="133" t="s">
        <v>1051</v>
      </c>
      <c r="G66" s="135" t="s">
        <v>444</v>
      </c>
      <c r="H66" s="133" t="s">
        <v>91</v>
      </c>
      <c r="I66" s="133" t="s">
        <v>4</v>
      </c>
      <c r="J66" s="133" t="s">
        <v>92</v>
      </c>
      <c r="K66" s="27" t="s">
        <v>94</v>
      </c>
      <c r="L66" s="27" t="s">
        <v>94</v>
      </c>
      <c r="M66" s="27">
        <v>0</v>
      </c>
      <c r="N66" s="27" t="s">
        <v>281</v>
      </c>
      <c r="O66" s="27" t="s">
        <v>94</v>
      </c>
      <c r="P66" s="27" t="s">
        <v>281</v>
      </c>
    </row>
    <row r="67" spans="2:16" ht="36" x14ac:dyDescent="0.3">
      <c r="B67" s="133">
        <v>64</v>
      </c>
      <c r="C67" s="133" t="s">
        <v>1052</v>
      </c>
      <c r="D67" s="134">
        <v>41205</v>
      </c>
      <c r="E67" s="134">
        <v>43068</v>
      </c>
      <c r="F67" s="133" t="s">
        <v>1053</v>
      </c>
      <c r="G67" s="135" t="s">
        <v>444</v>
      </c>
      <c r="H67" s="133" t="s">
        <v>91</v>
      </c>
      <c r="I67" s="133" t="s">
        <v>4</v>
      </c>
      <c r="J67" s="133" t="s">
        <v>92</v>
      </c>
      <c r="K67" s="27" t="s">
        <v>93</v>
      </c>
      <c r="L67" s="27" t="s">
        <v>93</v>
      </c>
      <c r="M67" s="27">
        <v>365</v>
      </c>
      <c r="N67" s="27">
        <v>0</v>
      </c>
      <c r="O67" s="27" t="s">
        <v>94</v>
      </c>
      <c r="P67" s="27">
        <v>0</v>
      </c>
    </row>
    <row r="68" spans="2:16" ht="36" x14ac:dyDescent="0.3">
      <c r="B68" s="133">
        <v>65</v>
      </c>
      <c r="C68" s="133" t="s">
        <v>1054</v>
      </c>
      <c r="D68" s="134">
        <v>41204</v>
      </c>
      <c r="E68" s="134">
        <v>43068</v>
      </c>
      <c r="F68" s="133" t="s">
        <v>1055</v>
      </c>
      <c r="G68" s="135" t="s">
        <v>444</v>
      </c>
      <c r="H68" s="133" t="s">
        <v>91</v>
      </c>
      <c r="I68" s="133" t="s">
        <v>4</v>
      </c>
      <c r="J68" s="133" t="s">
        <v>92</v>
      </c>
      <c r="K68" s="27" t="s">
        <v>93</v>
      </c>
      <c r="L68" s="27" t="s">
        <v>93</v>
      </c>
      <c r="M68" s="27">
        <v>365</v>
      </c>
      <c r="N68" s="27">
        <v>0</v>
      </c>
      <c r="O68" s="27" t="s">
        <v>94</v>
      </c>
      <c r="P68" s="27">
        <v>0</v>
      </c>
    </row>
    <row r="69" spans="2:16" ht="36" x14ac:dyDescent="0.3">
      <c r="B69" s="133">
        <v>66</v>
      </c>
      <c r="C69" s="133" t="s">
        <v>1056</v>
      </c>
      <c r="D69" s="134">
        <v>41205</v>
      </c>
      <c r="E69" s="134">
        <v>43068</v>
      </c>
      <c r="F69" s="133" t="s">
        <v>1057</v>
      </c>
      <c r="G69" s="135" t="s">
        <v>444</v>
      </c>
      <c r="H69" s="133" t="s">
        <v>91</v>
      </c>
      <c r="I69" s="133" t="s">
        <v>4</v>
      </c>
      <c r="J69" s="133" t="s">
        <v>92</v>
      </c>
      <c r="K69" s="27" t="s">
        <v>93</v>
      </c>
      <c r="L69" s="27" t="s">
        <v>93</v>
      </c>
      <c r="M69" s="27">
        <v>365</v>
      </c>
      <c r="N69" s="27">
        <v>0</v>
      </c>
      <c r="O69" s="27" t="s">
        <v>94</v>
      </c>
      <c r="P69" s="27">
        <v>0</v>
      </c>
    </row>
    <row r="70" spans="2:16" ht="36" x14ac:dyDescent="0.3">
      <c r="B70" s="133">
        <v>67</v>
      </c>
      <c r="C70" s="133" t="s">
        <v>1058</v>
      </c>
      <c r="D70" s="134">
        <v>41204</v>
      </c>
      <c r="E70" s="134">
        <v>43068</v>
      </c>
      <c r="F70" s="133" t="s">
        <v>1059</v>
      </c>
      <c r="G70" s="135" t="s">
        <v>444</v>
      </c>
      <c r="H70" s="133" t="s">
        <v>91</v>
      </c>
      <c r="I70" s="133" t="s">
        <v>4</v>
      </c>
      <c r="J70" s="133" t="s">
        <v>92</v>
      </c>
      <c r="K70" s="27" t="s">
        <v>93</v>
      </c>
      <c r="L70" s="27" t="s">
        <v>93</v>
      </c>
      <c r="M70" s="27">
        <v>365</v>
      </c>
      <c r="N70" s="27">
        <v>0</v>
      </c>
      <c r="O70" s="27" t="s">
        <v>94</v>
      </c>
      <c r="P70" s="27">
        <v>0</v>
      </c>
    </row>
    <row r="71" spans="2:16" ht="36" x14ac:dyDescent="0.3">
      <c r="B71" s="133">
        <v>68</v>
      </c>
      <c r="C71" s="133" t="s">
        <v>1060</v>
      </c>
      <c r="D71" s="134">
        <v>41205</v>
      </c>
      <c r="E71" s="134">
        <v>43068</v>
      </c>
      <c r="F71" s="133" t="s">
        <v>1061</v>
      </c>
      <c r="G71" s="135" t="s">
        <v>444</v>
      </c>
      <c r="H71" s="133" t="s">
        <v>91</v>
      </c>
      <c r="I71" s="133" t="s">
        <v>4</v>
      </c>
      <c r="J71" s="133" t="s">
        <v>92</v>
      </c>
      <c r="K71" s="27" t="s">
        <v>93</v>
      </c>
      <c r="L71" s="27" t="s">
        <v>93</v>
      </c>
      <c r="M71" s="27">
        <v>365</v>
      </c>
      <c r="N71" s="27">
        <v>0</v>
      </c>
      <c r="O71" s="27" t="s">
        <v>94</v>
      </c>
      <c r="P71" s="27">
        <v>0</v>
      </c>
    </row>
    <row r="72" spans="2:16" ht="36" x14ac:dyDescent="0.3">
      <c r="B72" s="133">
        <v>69</v>
      </c>
      <c r="C72" s="133" t="s">
        <v>1062</v>
      </c>
      <c r="D72" s="134">
        <v>41204</v>
      </c>
      <c r="E72" s="134">
        <v>43068</v>
      </c>
      <c r="F72" s="133" t="s">
        <v>1063</v>
      </c>
      <c r="G72" s="135" t="s">
        <v>444</v>
      </c>
      <c r="H72" s="133" t="s">
        <v>91</v>
      </c>
      <c r="I72" s="133" t="s">
        <v>4</v>
      </c>
      <c r="J72" s="133" t="s">
        <v>92</v>
      </c>
      <c r="K72" s="27" t="s">
        <v>93</v>
      </c>
      <c r="L72" s="27" t="s">
        <v>93</v>
      </c>
      <c r="M72" s="27">
        <v>365</v>
      </c>
      <c r="N72" s="27">
        <v>0</v>
      </c>
      <c r="O72" s="27" t="s">
        <v>94</v>
      </c>
      <c r="P72" s="27">
        <v>0</v>
      </c>
    </row>
    <row r="73" spans="2:16" ht="36" x14ac:dyDescent="0.3">
      <c r="B73" s="133">
        <v>70</v>
      </c>
      <c r="C73" s="133" t="s">
        <v>1064</v>
      </c>
      <c r="D73" s="134">
        <v>41204</v>
      </c>
      <c r="E73" s="134">
        <v>43068</v>
      </c>
      <c r="F73" s="133" t="s">
        <v>1065</v>
      </c>
      <c r="G73" s="135" t="s">
        <v>444</v>
      </c>
      <c r="H73" s="133" t="s">
        <v>91</v>
      </c>
      <c r="I73" s="133" t="s">
        <v>4</v>
      </c>
      <c r="J73" s="133" t="s">
        <v>92</v>
      </c>
      <c r="K73" s="27" t="s">
        <v>93</v>
      </c>
      <c r="L73" s="27" t="s">
        <v>93</v>
      </c>
      <c r="M73" s="27">
        <v>365</v>
      </c>
      <c r="N73" s="27">
        <v>0</v>
      </c>
      <c r="O73" s="27" t="s">
        <v>94</v>
      </c>
      <c r="P73" s="27">
        <v>0</v>
      </c>
    </row>
    <row r="74" spans="2:16" ht="36" x14ac:dyDescent="0.3">
      <c r="B74" s="133">
        <v>71</v>
      </c>
      <c r="C74" s="133" t="s">
        <v>1066</v>
      </c>
      <c r="D74" s="134">
        <v>41204</v>
      </c>
      <c r="E74" s="134">
        <v>43068</v>
      </c>
      <c r="F74" s="133" t="s">
        <v>1067</v>
      </c>
      <c r="G74" s="135" t="s">
        <v>444</v>
      </c>
      <c r="H74" s="133" t="s">
        <v>91</v>
      </c>
      <c r="I74" s="133" t="s">
        <v>4</v>
      </c>
      <c r="J74" s="133" t="s">
        <v>92</v>
      </c>
      <c r="K74" s="27" t="s">
        <v>93</v>
      </c>
      <c r="L74" s="27" t="s">
        <v>93</v>
      </c>
      <c r="M74" s="27">
        <v>365</v>
      </c>
      <c r="N74" s="27">
        <v>0</v>
      </c>
      <c r="O74" s="27" t="s">
        <v>94</v>
      </c>
      <c r="P74" s="27">
        <v>0</v>
      </c>
    </row>
    <row r="75" spans="2:16" ht="36" x14ac:dyDescent="0.3">
      <c r="B75" s="133">
        <v>72</v>
      </c>
      <c r="C75" s="133" t="s">
        <v>1068</v>
      </c>
      <c r="D75" s="134">
        <v>41204</v>
      </c>
      <c r="E75" s="134">
        <v>43068</v>
      </c>
      <c r="F75" s="133" t="s">
        <v>1069</v>
      </c>
      <c r="G75" s="135" t="s">
        <v>444</v>
      </c>
      <c r="H75" s="133" t="s">
        <v>91</v>
      </c>
      <c r="I75" s="133" t="s">
        <v>4</v>
      </c>
      <c r="J75" s="133" t="s">
        <v>92</v>
      </c>
      <c r="K75" s="27" t="s">
        <v>93</v>
      </c>
      <c r="L75" s="27" t="s">
        <v>93</v>
      </c>
      <c r="M75" s="27">
        <v>365</v>
      </c>
      <c r="N75" s="27">
        <v>0</v>
      </c>
      <c r="O75" s="27" t="s">
        <v>94</v>
      </c>
      <c r="P75" s="27">
        <v>0</v>
      </c>
    </row>
    <row r="76" spans="2:16" ht="36" x14ac:dyDescent="0.3">
      <c r="B76" s="133">
        <v>73</v>
      </c>
      <c r="C76" s="133" t="s">
        <v>1070</v>
      </c>
      <c r="D76" s="134">
        <v>41205</v>
      </c>
      <c r="E76" s="134">
        <v>43068</v>
      </c>
      <c r="F76" s="133" t="s">
        <v>1071</v>
      </c>
      <c r="G76" s="135" t="s">
        <v>444</v>
      </c>
      <c r="H76" s="133" t="s">
        <v>91</v>
      </c>
      <c r="I76" s="133" t="s">
        <v>4</v>
      </c>
      <c r="J76" s="133" t="s">
        <v>92</v>
      </c>
      <c r="K76" s="27" t="s">
        <v>93</v>
      </c>
      <c r="L76" s="27" t="s">
        <v>93</v>
      </c>
      <c r="M76" s="27">
        <v>365</v>
      </c>
      <c r="N76" s="27">
        <v>0</v>
      </c>
      <c r="O76" s="27" t="s">
        <v>94</v>
      </c>
      <c r="P76" s="27">
        <v>0</v>
      </c>
    </row>
    <row r="77" spans="2:16" ht="36" x14ac:dyDescent="0.3">
      <c r="B77" s="133">
        <v>74</v>
      </c>
      <c r="C77" s="133" t="s">
        <v>1072</v>
      </c>
      <c r="D77" s="134">
        <v>41205</v>
      </c>
      <c r="E77" s="134">
        <v>43068</v>
      </c>
      <c r="F77" s="133" t="s">
        <v>1073</v>
      </c>
      <c r="G77" s="135" t="s">
        <v>444</v>
      </c>
      <c r="H77" s="133" t="s">
        <v>91</v>
      </c>
      <c r="I77" s="133" t="s">
        <v>4</v>
      </c>
      <c r="J77" s="133" t="s">
        <v>92</v>
      </c>
      <c r="K77" s="27" t="s">
        <v>93</v>
      </c>
      <c r="L77" s="27" t="s">
        <v>93</v>
      </c>
      <c r="M77" s="27">
        <v>365</v>
      </c>
      <c r="N77" s="27">
        <v>0</v>
      </c>
      <c r="O77" s="27" t="s">
        <v>94</v>
      </c>
      <c r="P77" s="27">
        <v>0</v>
      </c>
    </row>
    <row r="78" spans="2:16" ht="36" x14ac:dyDescent="0.3">
      <c r="B78" s="133">
        <v>75</v>
      </c>
      <c r="C78" s="133" t="s">
        <v>1074</v>
      </c>
      <c r="D78" s="134">
        <v>41205</v>
      </c>
      <c r="E78" s="134">
        <v>43068</v>
      </c>
      <c r="F78" s="133" t="s">
        <v>1075</v>
      </c>
      <c r="G78" s="135" t="s">
        <v>444</v>
      </c>
      <c r="H78" s="133" t="s">
        <v>91</v>
      </c>
      <c r="I78" s="133" t="s">
        <v>4</v>
      </c>
      <c r="J78" s="133" t="s">
        <v>92</v>
      </c>
      <c r="K78" s="27" t="s">
        <v>93</v>
      </c>
      <c r="L78" s="27" t="s">
        <v>93</v>
      </c>
      <c r="M78" s="27">
        <v>365</v>
      </c>
      <c r="N78" s="27">
        <v>0</v>
      </c>
      <c r="O78" s="27" t="s">
        <v>94</v>
      </c>
      <c r="P78" s="27">
        <v>0</v>
      </c>
    </row>
    <row r="79" spans="2:16" ht="36" x14ac:dyDescent="0.3">
      <c r="B79" s="133">
        <v>76</v>
      </c>
      <c r="C79" s="133" t="s">
        <v>1076</v>
      </c>
      <c r="D79" s="134">
        <v>41205</v>
      </c>
      <c r="E79" s="134">
        <v>43068</v>
      </c>
      <c r="F79" s="133" t="s">
        <v>1077</v>
      </c>
      <c r="G79" s="135" t="s">
        <v>444</v>
      </c>
      <c r="H79" s="133" t="s">
        <v>91</v>
      </c>
      <c r="I79" s="133" t="s">
        <v>4</v>
      </c>
      <c r="J79" s="133" t="s">
        <v>92</v>
      </c>
      <c r="K79" s="27" t="s">
        <v>93</v>
      </c>
      <c r="L79" s="27" t="s">
        <v>93</v>
      </c>
      <c r="M79" s="27">
        <v>365</v>
      </c>
      <c r="N79" s="27">
        <v>0</v>
      </c>
      <c r="O79" s="27" t="s">
        <v>94</v>
      </c>
      <c r="P79" s="27">
        <v>0</v>
      </c>
    </row>
    <row r="80" spans="2:16" ht="36" x14ac:dyDescent="0.3">
      <c r="B80" s="133">
        <v>77</v>
      </c>
      <c r="C80" s="133" t="s">
        <v>1078</v>
      </c>
      <c r="D80" s="134">
        <v>41204</v>
      </c>
      <c r="E80" s="134">
        <v>43068</v>
      </c>
      <c r="F80" s="133" t="s">
        <v>1079</v>
      </c>
      <c r="G80" s="135" t="s">
        <v>444</v>
      </c>
      <c r="H80" s="133" t="s">
        <v>91</v>
      </c>
      <c r="I80" s="133" t="s">
        <v>4</v>
      </c>
      <c r="J80" s="133" t="s">
        <v>92</v>
      </c>
      <c r="K80" s="27" t="s">
        <v>93</v>
      </c>
      <c r="L80" s="27" t="s">
        <v>93</v>
      </c>
      <c r="M80" s="27">
        <v>365</v>
      </c>
      <c r="N80" s="27">
        <v>0</v>
      </c>
      <c r="O80" s="27" t="s">
        <v>94</v>
      </c>
      <c r="P80" s="27">
        <v>0</v>
      </c>
    </row>
    <row r="81" spans="2:16" ht="36" x14ac:dyDescent="0.3">
      <c r="B81" s="133">
        <v>78</v>
      </c>
      <c r="C81" s="133" t="s">
        <v>1080</v>
      </c>
      <c r="D81" s="134">
        <v>41204</v>
      </c>
      <c r="E81" s="134">
        <v>43068</v>
      </c>
      <c r="F81" s="133" t="s">
        <v>1081</v>
      </c>
      <c r="G81" s="135" t="s">
        <v>444</v>
      </c>
      <c r="H81" s="133" t="s">
        <v>91</v>
      </c>
      <c r="I81" s="133" t="s">
        <v>4</v>
      </c>
      <c r="J81" s="133" t="s">
        <v>92</v>
      </c>
      <c r="K81" s="27" t="s">
        <v>94</v>
      </c>
      <c r="L81" s="27" t="s">
        <v>94</v>
      </c>
      <c r="M81" s="27">
        <v>0</v>
      </c>
      <c r="N81" s="27" t="s">
        <v>281</v>
      </c>
      <c r="O81" s="27" t="s">
        <v>94</v>
      </c>
      <c r="P81" s="27" t="s">
        <v>281</v>
      </c>
    </row>
    <row r="82" spans="2:16" ht="36" x14ac:dyDescent="0.3">
      <c r="B82" s="133">
        <v>79</v>
      </c>
      <c r="C82" s="133" t="s">
        <v>1082</v>
      </c>
      <c r="D82" s="134">
        <v>41205</v>
      </c>
      <c r="E82" s="134">
        <v>43068</v>
      </c>
      <c r="F82" s="133" t="s">
        <v>1083</v>
      </c>
      <c r="G82" s="135" t="s">
        <v>444</v>
      </c>
      <c r="H82" s="133" t="s">
        <v>91</v>
      </c>
      <c r="I82" s="133" t="s">
        <v>4</v>
      </c>
      <c r="J82" s="133" t="s">
        <v>92</v>
      </c>
      <c r="K82" s="27" t="s">
        <v>93</v>
      </c>
      <c r="L82" s="27" t="s">
        <v>93</v>
      </c>
      <c r="M82" s="27">
        <v>365</v>
      </c>
      <c r="N82" s="27">
        <v>0</v>
      </c>
      <c r="O82" s="27" t="s">
        <v>94</v>
      </c>
      <c r="P82" s="27">
        <v>0</v>
      </c>
    </row>
    <row r="83" spans="2:16" ht="36" x14ac:dyDescent="0.3">
      <c r="B83" s="133">
        <v>80</v>
      </c>
      <c r="C83" s="133" t="s">
        <v>1084</v>
      </c>
      <c r="D83" s="134">
        <v>41205</v>
      </c>
      <c r="E83" s="134">
        <v>43068</v>
      </c>
      <c r="F83" s="133" t="s">
        <v>1085</v>
      </c>
      <c r="G83" s="135" t="s">
        <v>444</v>
      </c>
      <c r="H83" s="133" t="s">
        <v>91</v>
      </c>
      <c r="I83" s="133" t="s">
        <v>4</v>
      </c>
      <c r="J83" s="133" t="s">
        <v>92</v>
      </c>
      <c r="K83" s="27" t="s">
        <v>93</v>
      </c>
      <c r="L83" s="27" t="s">
        <v>93</v>
      </c>
      <c r="M83" s="27">
        <v>365</v>
      </c>
      <c r="N83" s="27">
        <v>0</v>
      </c>
      <c r="O83" s="27" t="s">
        <v>94</v>
      </c>
      <c r="P83" s="27">
        <v>0</v>
      </c>
    </row>
    <row r="84" spans="2:16" ht="36" x14ac:dyDescent="0.3">
      <c r="B84" s="133">
        <v>81</v>
      </c>
      <c r="C84" s="133" t="s">
        <v>1245</v>
      </c>
      <c r="D84" s="136">
        <v>41227</v>
      </c>
      <c r="E84" s="138">
        <v>43070</v>
      </c>
      <c r="F84" s="133" t="s">
        <v>1244</v>
      </c>
      <c r="G84" s="135" t="s">
        <v>445</v>
      </c>
      <c r="H84" s="133" t="s">
        <v>91</v>
      </c>
      <c r="I84" s="133" t="s">
        <v>4</v>
      </c>
      <c r="J84" s="133" t="s">
        <v>92</v>
      </c>
      <c r="K84" s="27" t="s">
        <v>93</v>
      </c>
      <c r="L84" s="27" t="s">
        <v>93</v>
      </c>
      <c r="M84" s="27">
        <v>365</v>
      </c>
      <c r="N84" s="27">
        <v>0</v>
      </c>
      <c r="O84" s="27" t="s">
        <v>94</v>
      </c>
      <c r="P84" s="27">
        <v>0</v>
      </c>
    </row>
    <row r="85" spans="2:16" ht="36" x14ac:dyDescent="0.3">
      <c r="B85" s="133">
        <v>82</v>
      </c>
      <c r="C85" s="133" t="s">
        <v>1243</v>
      </c>
      <c r="D85" s="136">
        <v>41227</v>
      </c>
      <c r="E85" s="138">
        <v>43070</v>
      </c>
      <c r="F85" s="133" t="s">
        <v>1242</v>
      </c>
      <c r="G85" s="135" t="s">
        <v>445</v>
      </c>
      <c r="H85" s="133" t="s">
        <v>91</v>
      </c>
      <c r="I85" s="133" t="s">
        <v>4</v>
      </c>
      <c r="J85" s="133" t="s">
        <v>92</v>
      </c>
      <c r="K85" s="27" t="s">
        <v>93</v>
      </c>
      <c r="L85" s="27" t="s">
        <v>93</v>
      </c>
      <c r="M85" s="27">
        <v>365</v>
      </c>
      <c r="N85" s="27">
        <v>0</v>
      </c>
      <c r="O85" s="27" t="s">
        <v>94</v>
      </c>
      <c r="P85" s="27">
        <v>0</v>
      </c>
    </row>
    <row r="86" spans="2:16" ht="36" x14ac:dyDescent="0.3">
      <c r="B86" s="133">
        <v>83</v>
      </c>
      <c r="C86" s="133" t="s">
        <v>1241</v>
      </c>
      <c r="D86" s="136">
        <v>41227</v>
      </c>
      <c r="E86" s="138">
        <v>43070</v>
      </c>
      <c r="F86" s="133" t="s">
        <v>1240</v>
      </c>
      <c r="G86" s="135" t="s">
        <v>445</v>
      </c>
      <c r="H86" s="133" t="s">
        <v>91</v>
      </c>
      <c r="I86" s="133" t="s">
        <v>4</v>
      </c>
      <c r="J86" s="133" t="s">
        <v>92</v>
      </c>
      <c r="K86" s="27" t="s">
        <v>93</v>
      </c>
      <c r="L86" s="27" t="s">
        <v>93</v>
      </c>
      <c r="M86" s="27">
        <v>365</v>
      </c>
      <c r="N86" s="27">
        <v>0</v>
      </c>
      <c r="O86" s="27" t="s">
        <v>94</v>
      </c>
      <c r="P86" s="27">
        <v>0</v>
      </c>
    </row>
    <row r="87" spans="2:16" ht="36" x14ac:dyDescent="0.3">
      <c r="B87" s="133">
        <v>84</v>
      </c>
      <c r="C87" s="133" t="s">
        <v>1239</v>
      </c>
      <c r="D87" s="136">
        <v>41227</v>
      </c>
      <c r="E87" s="138">
        <v>43070</v>
      </c>
      <c r="F87" s="133" t="s">
        <v>1238</v>
      </c>
      <c r="G87" s="135" t="s">
        <v>445</v>
      </c>
      <c r="H87" s="133" t="s">
        <v>91</v>
      </c>
      <c r="I87" s="133" t="s">
        <v>4</v>
      </c>
      <c r="J87" s="133" t="s">
        <v>92</v>
      </c>
      <c r="K87" s="27" t="s">
        <v>93</v>
      </c>
      <c r="L87" s="27" t="s">
        <v>93</v>
      </c>
      <c r="M87" s="27">
        <v>365</v>
      </c>
      <c r="N87" s="27">
        <v>0</v>
      </c>
      <c r="O87" s="27" t="s">
        <v>94</v>
      </c>
      <c r="P87" s="27">
        <v>0</v>
      </c>
    </row>
    <row r="88" spans="2:16" ht="36" x14ac:dyDescent="0.3">
      <c r="B88" s="133">
        <v>85</v>
      </c>
      <c r="C88" s="133" t="s">
        <v>1237</v>
      </c>
      <c r="D88" s="136">
        <v>41227</v>
      </c>
      <c r="E88" s="138">
        <v>43070</v>
      </c>
      <c r="F88" s="133" t="s">
        <v>1236</v>
      </c>
      <c r="G88" s="135" t="s">
        <v>445</v>
      </c>
      <c r="H88" s="133" t="s">
        <v>91</v>
      </c>
      <c r="I88" s="133" t="s">
        <v>4</v>
      </c>
      <c r="J88" s="133" t="s">
        <v>92</v>
      </c>
      <c r="K88" s="27" t="s">
        <v>93</v>
      </c>
      <c r="L88" s="27" t="s">
        <v>93</v>
      </c>
      <c r="M88" s="27">
        <v>365</v>
      </c>
      <c r="N88" s="27">
        <v>0</v>
      </c>
      <c r="O88" s="27" t="s">
        <v>94</v>
      </c>
      <c r="P88" s="27">
        <v>0</v>
      </c>
    </row>
    <row r="89" spans="2:16" ht="36" x14ac:dyDescent="0.3">
      <c r="B89" s="133">
        <v>86</v>
      </c>
      <c r="C89" s="133" t="s">
        <v>1235</v>
      </c>
      <c r="D89" s="136">
        <v>41227</v>
      </c>
      <c r="E89" s="138">
        <v>43070</v>
      </c>
      <c r="F89" s="133" t="s">
        <v>1234</v>
      </c>
      <c r="G89" s="135" t="s">
        <v>445</v>
      </c>
      <c r="H89" s="133" t="s">
        <v>91</v>
      </c>
      <c r="I89" s="133" t="s">
        <v>4</v>
      </c>
      <c r="J89" s="133" t="s">
        <v>92</v>
      </c>
      <c r="K89" s="27" t="s">
        <v>93</v>
      </c>
      <c r="L89" s="27" t="s">
        <v>93</v>
      </c>
      <c r="M89" s="27">
        <v>365</v>
      </c>
      <c r="N89" s="27">
        <v>0</v>
      </c>
      <c r="O89" s="27" t="s">
        <v>94</v>
      </c>
      <c r="P89" s="27">
        <v>0</v>
      </c>
    </row>
    <row r="90" spans="2:16" ht="36" x14ac:dyDescent="0.3">
      <c r="B90" s="133">
        <v>87</v>
      </c>
      <c r="C90" s="133" t="s">
        <v>1233</v>
      </c>
      <c r="D90" s="136">
        <v>41227</v>
      </c>
      <c r="E90" s="138">
        <v>43070</v>
      </c>
      <c r="F90" s="133" t="s">
        <v>1232</v>
      </c>
      <c r="G90" s="135" t="s">
        <v>445</v>
      </c>
      <c r="H90" s="133" t="s">
        <v>91</v>
      </c>
      <c r="I90" s="133" t="s">
        <v>4</v>
      </c>
      <c r="J90" s="133" t="s">
        <v>92</v>
      </c>
      <c r="K90" s="27" t="s">
        <v>93</v>
      </c>
      <c r="L90" s="27" t="s">
        <v>93</v>
      </c>
      <c r="M90" s="27">
        <v>365</v>
      </c>
      <c r="N90" s="27">
        <v>0</v>
      </c>
      <c r="O90" s="27" t="s">
        <v>94</v>
      </c>
      <c r="P90" s="27">
        <v>0</v>
      </c>
    </row>
    <row r="91" spans="2:16" ht="36" x14ac:dyDescent="0.3">
      <c r="B91" s="133">
        <v>88</v>
      </c>
      <c r="C91" s="133" t="s">
        <v>1231</v>
      </c>
      <c r="D91" s="136">
        <v>41227</v>
      </c>
      <c r="E91" s="138">
        <v>43070</v>
      </c>
      <c r="F91" s="133" t="s">
        <v>1230</v>
      </c>
      <c r="G91" s="135" t="s">
        <v>445</v>
      </c>
      <c r="H91" s="133" t="s">
        <v>91</v>
      </c>
      <c r="I91" s="133" t="s">
        <v>4</v>
      </c>
      <c r="J91" s="133" t="s">
        <v>92</v>
      </c>
      <c r="K91" s="27" t="s">
        <v>93</v>
      </c>
      <c r="L91" s="27" t="s">
        <v>93</v>
      </c>
      <c r="M91" s="27">
        <v>365</v>
      </c>
      <c r="N91" s="27">
        <v>0</v>
      </c>
      <c r="O91" s="27" t="s">
        <v>94</v>
      </c>
      <c r="P91" s="27">
        <v>0</v>
      </c>
    </row>
    <row r="92" spans="2:16" ht="36" x14ac:dyDescent="0.3">
      <c r="B92" s="133">
        <v>89</v>
      </c>
      <c r="C92" s="133" t="s">
        <v>1229</v>
      </c>
      <c r="D92" s="136">
        <v>41227</v>
      </c>
      <c r="E92" s="138">
        <v>43070</v>
      </c>
      <c r="F92" s="133" t="s">
        <v>1228</v>
      </c>
      <c r="G92" s="135" t="s">
        <v>445</v>
      </c>
      <c r="H92" s="133" t="s">
        <v>91</v>
      </c>
      <c r="I92" s="133" t="s">
        <v>4</v>
      </c>
      <c r="J92" s="133" t="s">
        <v>92</v>
      </c>
      <c r="K92" s="27" t="s">
        <v>93</v>
      </c>
      <c r="L92" s="27" t="s">
        <v>93</v>
      </c>
      <c r="M92" s="27">
        <v>365</v>
      </c>
      <c r="N92" s="27">
        <v>0</v>
      </c>
      <c r="O92" s="27" t="s">
        <v>94</v>
      </c>
      <c r="P92" s="27">
        <v>0</v>
      </c>
    </row>
    <row r="93" spans="2:16" ht="36" x14ac:dyDescent="0.3">
      <c r="B93" s="133">
        <v>90</v>
      </c>
      <c r="C93" s="133" t="s">
        <v>1227</v>
      </c>
      <c r="D93" s="136">
        <v>41227</v>
      </c>
      <c r="E93" s="138">
        <v>43070</v>
      </c>
      <c r="F93" s="133" t="s">
        <v>1226</v>
      </c>
      <c r="G93" s="135" t="s">
        <v>445</v>
      </c>
      <c r="H93" s="133" t="s">
        <v>91</v>
      </c>
      <c r="I93" s="133" t="s">
        <v>4</v>
      </c>
      <c r="J93" s="133" t="s">
        <v>92</v>
      </c>
      <c r="K93" s="27" t="s">
        <v>93</v>
      </c>
      <c r="L93" s="27" t="s">
        <v>93</v>
      </c>
      <c r="M93" s="27">
        <v>365</v>
      </c>
      <c r="N93" s="27">
        <v>0</v>
      </c>
      <c r="O93" s="27" t="s">
        <v>94</v>
      </c>
      <c r="P93" s="27">
        <v>0</v>
      </c>
    </row>
    <row r="94" spans="2:16" ht="36" x14ac:dyDescent="0.3">
      <c r="B94" s="133">
        <v>91</v>
      </c>
      <c r="C94" s="133" t="s">
        <v>1225</v>
      </c>
      <c r="D94" s="136">
        <v>41227</v>
      </c>
      <c r="E94" s="138">
        <v>43070</v>
      </c>
      <c r="F94" s="133" t="s">
        <v>1224</v>
      </c>
      <c r="G94" s="135" t="s">
        <v>445</v>
      </c>
      <c r="H94" s="133" t="s">
        <v>91</v>
      </c>
      <c r="I94" s="133" t="s">
        <v>4</v>
      </c>
      <c r="J94" s="133" t="s">
        <v>92</v>
      </c>
      <c r="K94" s="27" t="s">
        <v>93</v>
      </c>
      <c r="L94" s="27" t="s">
        <v>93</v>
      </c>
      <c r="M94" s="27">
        <v>365</v>
      </c>
      <c r="N94" s="27">
        <v>0</v>
      </c>
      <c r="O94" s="27" t="s">
        <v>94</v>
      </c>
      <c r="P94" s="27">
        <v>0</v>
      </c>
    </row>
    <row r="95" spans="2:16" ht="36" x14ac:dyDescent="0.3">
      <c r="B95" s="133">
        <v>92</v>
      </c>
      <c r="C95" s="133" t="s">
        <v>1223</v>
      </c>
      <c r="D95" s="136">
        <v>41227</v>
      </c>
      <c r="E95" s="138">
        <v>43070</v>
      </c>
      <c r="F95" s="133" t="s">
        <v>1222</v>
      </c>
      <c r="G95" s="135" t="s">
        <v>445</v>
      </c>
      <c r="H95" s="133" t="s">
        <v>91</v>
      </c>
      <c r="I95" s="133" t="s">
        <v>4</v>
      </c>
      <c r="J95" s="133" t="s">
        <v>92</v>
      </c>
      <c r="K95" s="27" t="s">
        <v>93</v>
      </c>
      <c r="L95" s="27" t="s">
        <v>93</v>
      </c>
      <c r="M95" s="27">
        <v>365</v>
      </c>
      <c r="N95" s="27">
        <v>0</v>
      </c>
      <c r="O95" s="27" t="s">
        <v>94</v>
      </c>
      <c r="P95" s="27">
        <v>0</v>
      </c>
    </row>
    <row r="96" spans="2:16" ht="36" x14ac:dyDescent="0.3">
      <c r="B96" s="133">
        <v>93</v>
      </c>
      <c r="C96" s="133" t="s">
        <v>1221</v>
      </c>
      <c r="D96" s="136">
        <v>41227</v>
      </c>
      <c r="E96" s="138">
        <v>43070</v>
      </c>
      <c r="F96" s="133" t="s">
        <v>1220</v>
      </c>
      <c r="G96" s="135" t="s">
        <v>445</v>
      </c>
      <c r="H96" s="133" t="s">
        <v>91</v>
      </c>
      <c r="I96" s="133" t="s">
        <v>4</v>
      </c>
      <c r="J96" s="133" t="s">
        <v>92</v>
      </c>
      <c r="K96" s="27" t="s">
        <v>94</v>
      </c>
      <c r="L96" s="27" t="s">
        <v>94</v>
      </c>
      <c r="M96" s="27">
        <v>0</v>
      </c>
      <c r="N96" s="27" t="s">
        <v>281</v>
      </c>
      <c r="O96" s="27" t="s">
        <v>94</v>
      </c>
      <c r="P96" s="27" t="s">
        <v>281</v>
      </c>
    </row>
    <row r="97" spans="2:16" ht="36" x14ac:dyDescent="0.3">
      <c r="B97" s="133">
        <v>94</v>
      </c>
      <c r="C97" s="133" t="s">
        <v>1219</v>
      </c>
      <c r="D97" s="136">
        <v>41227</v>
      </c>
      <c r="E97" s="138">
        <v>43070</v>
      </c>
      <c r="F97" s="133" t="s">
        <v>1218</v>
      </c>
      <c r="G97" s="135" t="s">
        <v>445</v>
      </c>
      <c r="H97" s="133" t="s">
        <v>91</v>
      </c>
      <c r="I97" s="133" t="s">
        <v>4</v>
      </c>
      <c r="J97" s="133" t="s">
        <v>92</v>
      </c>
      <c r="K97" s="27" t="s">
        <v>93</v>
      </c>
      <c r="L97" s="27" t="s">
        <v>93</v>
      </c>
      <c r="M97" s="27">
        <v>365</v>
      </c>
      <c r="N97" s="27">
        <v>0</v>
      </c>
      <c r="O97" s="27" t="s">
        <v>94</v>
      </c>
      <c r="P97" s="27">
        <v>0</v>
      </c>
    </row>
    <row r="98" spans="2:16" ht="36" x14ac:dyDescent="0.3">
      <c r="B98" s="133">
        <v>95</v>
      </c>
      <c r="C98" s="133" t="s">
        <v>1217</v>
      </c>
      <c r="D98" s="136">
        <v>41227</v>
      </c>
      <c r="E98" s="138">
        <v>43070</v>
      </c>
      <c r="F98" s="133" t="s">
        <v>1216</v>
      </c>
      <c r="G98" s="135" t="s">
        <v>445</v>
      </c>
      <c r="H98" s="133" t="s">
        <v>91</v>
      </c>
      <c r="I98" s="133" t="s">
        <v>4</v>
      </c>
      <c r="J98" s="133" t="s">
        <v>92</v>
      </c>
      <c r="K98" s="27" t="s">
        <v>93</v>
      </c>
      <c r="L98" s="27" t="s">
        <v>93</v>
      </c>
      <c r="M98" s="27">
        <v>365</v>
      </c>
      <c r="N98" s="27">
        <v>0</v>
      </c>
      <c r="O98" s="27" t="s">
        <v>94</v>
      </c>
      <c r="P98" s="27">
        <v>0</v>
      </c>
    </row>
    <row r="99" spans="2:16" ht="36" x14ac:dyDescent="0.3">
      <c r="B99" s="133">
        <v>96</v>
      </c>
      <c r="C99" s="133" t="s">
        <v>1215</v>
      </c>
      <c r="D99" s="136">
        <v>41227</v>
      </c>
      <c r="E99" s="138">
        <v>43070</v>
      </c>
      <c r="F99" s="133" t="s">
        <v>1214</v>
      </c>
      <c r="G99" s="135" t="s">
        <v>445</v>
      </c>
      <c r="H99" s="133" t="s">
        <v>91</v>
      </c>
      <c r="I99" s="133" t="s">
        <v>4</v>
      </c>
      <c r="J99" s="133" t="s">
        <v>92</v>
      </c>
      <c r="K99" s="27" t="s">
        <v>93</v>
      </c>
      <c r="L99" s="27" t="s">
        <v>93</v>
      </c>
      <c r="M99" s="27">
        <v>365</v>
      </c>
      <c r="N99" s="27">
        <v>0</v>
      </c>
      <c r="O99" s="27" t="s">
        <v>94</v>
      </c>
      <c r="P99" s="27">
        <v>0</v>
      </c>
    </row>
    <row r="100" spans="2:16" ht="36" x14ac:dyDescent="0.3">
      <c r="B100" s="133">
        <v>97</v>
      </c>
      <c r="C100" s="133" t="s">
        <v>1213</v>
      </c>
      <c r="D100" s="136">
        <v>41227</v>
      </c>
      <c r="E100" s="138">
        <v>43070</v>
      </c>
      <c r="F100" s="133" t="s">
        <v>1212</v>
      </c>
      <c r="G100" s="135" t="s">
        <v>445</v>
      </c>
      <c r="H100" s="133" t="s">
        <v>91</v>
      </c>
      <c r="I100" s="133" t="s">
        <v>4</v>
      </c>
      <c r="J100" s="133" t="s">
        <v>92</v>
      </c>
      <c r="K100" s="27" t="s">
        <v>93</v>
      </c>
      <c r="L100" s="27" t="s">
        <v>93</v>
      </c>
      <c r="M100" s="27">
        <v>365</v>
      </c>
      <c r="N100" s="27">
        <v>0</v>
      </c>
      <c r="O100" s="27" t="s">
        <v>94</v>
      </c>
      <c r="P100" s="27">
        <v>0</v>
      </c>
    </row>
    <row r="101" spans="2:16" ht="36" x14ac:dyDescent="0.3">
      <c r="B101" s="133">
        <v>98</v>
      </c>
      <c r="C101" s="133" t="s">
        <v>1211</v>
      </c>
      <c r="D101" s="136">
        <v>41227</v>
      </c>
      <c r="E101" s="138">
        <v>43070</v>
      </c>
      <c r="F101" s="133" t="s">
        <v>1210</v>
      </c>
      <c r="G101" s="135" t="s">
        <v>445</v>
      </c>
      <c r="H101" s="133" t="s">
        <v>91</v>
      </c>
      <c r="I101" s="133" t="s">
        <v>4</v>
      </c>
      <c r="J101" s="133" t="s">
        <v>92</v>
      </c>
      <c r="K101" s="27" t="s">
        <v>93</v>
      </c>
      <c r="L101" s="27" t="s">
        <v>93</v>
      </c>
      <c r="M101" s="27">
        <v>365</v>
      </c>
      <c r="N101" s="27">
        <v>0</v>
      </c>
      <c r="O101" s="27" t="s">
        <v>94</v>
      </c>
      <c r="P101" s="27">
        <v>0</v>
      </c>
    </row>
    <row r="102" spans="2:16" ht="36" x14ac:dyDescent="0.3">
      <c r="B102" s="133">
        <v>99</v>
      </c>
      <c r="C102" s="133" t="s">
        <v>1209</v>
      </c>
      <c r="D102" s="136">
        <v>41227</v>
      </c>
      <c r="E102" s="138">
        <v>43070</v>
      </c>
      <c r="F102" s="133" t="s">
        <v>1208</v>
      </c>
      <c r="G102" s="135" t="s">
        <v>445</v>
      </c>
      <c r="H102" s="133" t="s">
        <v>91</v>
      </c>
      <c r="I102" s="133" t="s">
        <v>4</v>
      </c>
      <c r="J102" s="133" t="s">
        <v>92</v>
      </c>
      <c r="K102" s="27" t="s">
        <v>93</v>
      </c>
      <c r="L102" s="27" t="s">
        <v>93</v>
      </c>
      <c r="M102" s="27">
        <v>365</v>
      </c>
      <c r="N102" s="27">
        <v>0</v>
      </c>
      <c r="O102" s="27" t="s">
        <v>94</v>
      </c>
      <c r="P102" s="27">
        <v>0</v>
      </c>
    </row>
    <row r="103" spans="2:16" ht="36" x14ac:dyDescent="0.3">
      <c r="B103" s="133">
        <v>100</v>
      </c>
      <c r="C103" s="133" t="s">
        <v>1207</v>
      </c>
      <c r="D103" s="136">
        <v>41227</v>
      </c>
      <c r="E103" s="138">
        <v>43070</v>
      </c>
      <c r="F103" s="133" t="s">
        <v>1206</v>
      </c>
      <c r="G103" s="135" t="s">
        <v>445</v>
      </c>
      <c r="H103" s="133" t="s">
        <v>91</v>
      </c>
      <c r="I103" s="133" t="s">
        <v>4</v>
      </c>
      <c r="J103" s="133" t="s">
        <v>92</v>
      </c>
      <c r="K103" s="27" t="s">
        <v>93</v>
      </c>
      <c r="L103" s="27" t="s">
        <v>93</v>
      </c>
      <c r="M103" s="27">
        <v>365</v>
      </c>
      <c r="N103" s="27">
        <v>0</v>
      </c>
      <c r="O103" s="27" t="s">
        <v>94</v>
      </c>
      <c r="P103" s="27">
        <v>0</v>
      </c>
    </row>
    <row r="104" spans="2:16" ht="36" x14ac:dyDescent="0.3">
      <c r="B104" s="133">
        <v>101</v>
      </c>
      <c r="C104" s="133" t="s">
        <v>1205</v>
      </c>
      <c r="D104" s="136">
        <v>41227</v>
      </c>
      <c r="E104" s="138">
        <v>43070</v>
      </c>
      <c r="F104" s="133" t="s">
        <v>1204</v>
      </c>
      <c r="G104" s="135" t="s">
        <v>445</v>
      </c>
      <c r="H104" s="133" t="s">
        <v>91</v>
      </c>
      <c r="I104" s="133" t="s">
        <v>4</v>
      </c>
      <c r="J104" s="133" t="s">
        <v>92</v>
      </c>
      <c r="K104" s="27" t="s">
        <v>93</v>
      </c>
      <c r="L104" s="27" t="s">
        <v>93</v>
      </c>
      <c r="M104" s="27">
        <v>365</v>
      </c>
      <c r="N104" s="27">
        <v>0</v>
      </c>
      <c r="O104" s="27" t="s">
        <v>94</v>
      </c>
      <c r="P104" s="27">
        <v>0</v>
      </c>
    </row>
    <row r="105" spans="2:16" ht="36" x14ac:dyDescent="0.3">
      <c r="B105" s="133">
        <v>102</v>
      </c>
      <c r="C105" s="133" t="s">
        <v>1203</v>
      </c>
      <c r="D105" s="136">
        <v>41227</v>
      </c>
      <c r="E105" s="138">
        <v>43070</v>
      </c>
      <c r="F105" s="133" t="s">
        <v>1202</v>
      </c>
      <c r="G105" s="135" t="s">
        <v>445</v>
      </c>
      <c r="H105" s="133" t="s">
        <v>91</v>
      </c>
      <c r="I105" s="133" t="s">
        <v>4</v>
      </c>
      <c r="J105" s="133" t="s">
        <v>92</v>
      </c>
      <c r="K105" s="27" t="s">
        <v>93</v>
      </c>
      <c r="L105" s="27" t="s">
        <v>93</v>
      </c>
      <c r="M105" s="27">
        <v>365</v>
      </c>
      <c r="N105" s="27">
        <v>0</v>
      </c>
      <c r="O105" s="27" t="s">
        <v>94</v>
      </c>
      <c r="P105" s="27">
        <v>0</v>
      </c>
    </row>
    <row r="106" spans="2:16" ht="36" x14ac:dyDescent="0.3">
      <c r="B106" s="133">
        <v>103</v>
      </c>
      <c r="C106" s="133" t="s">
        <v>1201</v>
      </c>
      <c r="D106" s="136">
        <v>41227</v>
      </c>
      <c r="E106" s="138">
        <v>43070</v>
      </c>
      <c r="F106" s="133" t="s">
        <v>1200</v>
      </c>
      <c r="G106" s="135" t="s">
        <v>445</v>
      </c>
      <c r="H106" s="133" t="s">
        <v>91</v>
      </c>
      <c r="I106" s="133" t="s">
        <v>4</v>
      </c>
      <c r="J106" s="133" t="s">
        <v>92</v>
      </c>
      <c r="K106" s="27" t="s">
        <v>93</v>
      </c>
      <c r="L106" s="27" t="s">
        <v>93</v>
      </c>
      <c r="M106" s="27">
        <v>365</v>
      </c>
      <c r="N106" s="27">
        <v>0</v>
      </c>
      <c r="O106" s="27" t="s">
        <v>94</v>
      </c>
      <c r="P106" s="27">
        <v>0</v>
      </c>
    </row>
    <row r="107" spans="2:16" ht="36" x14ac:dyDescent="0.3">
      <c r="B107" s="133">
        <v>104</v>
      </c>
      <c r="C107" s="133" t="s">
        <v>1199</v>
      </c>
      <c r="D107" s="136">
        <v>41227</v>
      </c>
      <c r="E107" s="138">
        <v>43070</v>
      </c>
      <c r="F107" s="133" t="s">
        <v>1198</v>
      </c>
      <c r="G107" s="135" t="s">
        <v>445</v>
      </c>
      <c r="H107" s="133" t="s">
        <v>91</v>
      </c>
      <c r="I107" s="133" t="s">
        <v>4</v>
      </c>
      <c r="J107" s="133" t="s">
        <v>92</v>
      </c>
      <c r="K107" s="27" t="s">
        <v>93</v>
      </c>
      <c r="L107" s="27" t="s">
        <v>93</v>
      </c>
      <c r="M107" s="27">
        <v>365</v>
      </c>
      <c r="N107" s="27">
        <v>0</v>
      </c>
      <c r="O107" s="27" t="s">
        <v>94</v>
      </c>
      <c r="P107" s="27">
        <v>0</v>
      </c>
    </row>
    <row r="108" spans="2:16" ht="36" x14ac:dyDescent="0.3">
      <c r="B108" s="133">
        <v>105</v>
      </c>
      <c r="C108" s="133" t="s">
        <v>1197</v>
      </c>
      <c r="D108" s="136">
        <v>41227</v>
      </c>
      <c r="E108" s="138">
        <v>43070</v>
      </c>
      <c r="F108" s="133" t="s">
        <v>1196</v>
      </c>
      <c r="G108" s="135" t="s">
        <v>445</v>
      </c>
      <c r="H108" s="133" t="s">
        <v>91</v>
      </c>
      <c r="I108" s="133" t="s">
        <v>4</v>
      </c>
      <c r="J108" s="133" t="s">
        <v>92</v>
      </c>
      <c r="K108" s="27" t="s">
        <v>93</v>
      </c>
      <c r="L108" s="27" t="s">
        <v>93</v>
      </c>
      <c r="M108" s="27">
        <v>365</v>
      </c>
      <c r="N108" s="27">
        <v>0</v>
      </c>
      <c r="O108" s="27" t="s">
        <v>94</v>
      </c>
      <c r="P108" s="27">
        <v>0</v>
      </c>
    </row>
    <row r="109" spans="2:16" ht="36" x14ac:dyDescent="0.3">
      <c r="B109" s="133">
        <v>106</v>
      </c>
      <c r="C109" s="133" t="s">
        <v>1195</v>
      </c>
      <c r="D109" s="136">
        <v>41227</v>
      </c>
      <c r="E109" s="138">
        <v>43070</v>
      </c>
      <c r="F109" s="133" t="s">
        <v>1194</v>
      </c>
      <c r="G109" s="135" t="s">
        <v>445</v>
      </c>
      <c r="H109" s="133" t="s">
        <v>91</v>
      </c>
      <c r="I109" s="133" t="s">
        <v>4</v>
      </c>
      <c r="J109" s="133" t="s">
        <v>92</v>
      </c>
      <c r="K109" s="27" t="s">
        <v>93</v>
      </c>
      <c r="L109" s="27" t="s">
        <v>93</v>
      </c>
      <c r="M109" s="27">
        <v>365</v>
      </c>
      <c r="N109" s="27">
        <v>0</v>
      </c>
      <c r="O109" s="27" t="s">
        <v>94</v>
      </c>
      <c r="P109" s="27">
        <v>0</v>
      </c>
    </row>
    <row r="110" spans="2:16" ht="36" x14ac:dyDescent="0.3">
      <c r="B110" s="133">
        <v>107</v>
      </c>
      <c r="C110" s="133" t="s">
        <v>1193</v>
      </c>
      <c r="D110" s="136">
        <v>41227</v>
      </c>
      <c r="E110" s="138">
        <v>43070</v>
      </c>
      <c r="F110" s="133" t="s">
        <v>1192</v>
      </c>
      <c r="G110" s="135" t="s">
        <v>445</v>
      </c>
      <c r="H110" s="133" t="s">
        <v>91</v>
      </c>
      <c r="I110" s="133" t="s">
        <v>4</v>
      </c>
      <c r="J110" s="133" t="s">
        <v>92</v>
      </c>
      <c r="K110" s="27" t="s">
        <v>93</v>
      </c>
      <c r="L110" s="27" t="s">
        <v>93</v>
      </c>
      <c r="M110" s="27">
        <v>365</v>
      </c>
      <c r="N110" s="27">
        <v>0</v>
      </c>
      <c r="O110" s="27" t="s">
        <v>94</v>
      </c>
      <c r="P110" s="27">
        <v>0</v>
      </c>
    </row>
    <row r="111" spans="2:16" ht="36" x14ac:dyDescent="0.3">
      <c r="B111" s="133">
        <v>108</v>
      </c>
      <c r="C111" s="133" t="s">
        <v>1191</v>
      </c>
      <c r="D111" s="136">
        <v>41227</v>
      </c>
      <c r="E111" s="138">
        <v>43070</v>
      </c>
      <c r="F111" s="133" t="s">
        <v>1190</v>
      </c>
      <c r="G111" s="135" t="s">
        <v>445</v>
      </c>
      <c r="H111" s="133" t="s">
        <v>91</v>
      </c>
      <c r="I111" s="133" t="s">
        <v>4</v>
      </c>
      <c r="J111" s="133" t="s">
        <v>92</v>
      </c>
      <c r="K111" s="27" t="s">
        <v>93</v>
      </c>
      <c r="L111" s="27" t="s">
        <v>93</v>
      </c>
      <c r="M111" s="27">
        <v>365</v>
      </c>
      <c r="N111" s="27">
        <v>0</v>
      </c>
      <c r="O111" s="27" t="s">
        <v>94</v>
      </c>
      <c r="P111" s="27">
        <v>0</v>
      </c>
    </row>
    <row r="112" spans="2:16" ht="36" x14ac:dyDescent="0.3">
      <c r="B112" s="133">
        <v>109</v>
      </c>
      <c r="C112" s="133" t="s">
        <v>1189</v>
      </c>
      <c r="D112" s="136">
        <v>41227</v>
      </c>
      <c r="E112" s="138">
        <v>43070</v>
      </c>
      <c r="F112" s="133" t="s">
        <v>1188</v>
      </c>
      <c r="G112" s="135" t="s">
        <v>445</v>
      </c>
      <c r="H112" s="133" t="s">
        <v>91</v>
      </c>
      <c r="I112" s="133" t="s">
        <v>4</v>
      </c>
      <c r="J112" s="133" t="s">
        <v>92</v>
      </c>
      <c r="K112" s="27" t="s">
        <v>93</v>
      </c>
      <c r="L112" s="27" t="s">
        <v>93</v>
      </c>
      <c r="M112" s="27">
        <v>365</v>
      </c>
      <c r="N112" s="27">
        <v>0</v>
      </c>
      <c r="O112" s="27" t="s">
        <v>94</v>
      </c>
      <c r="P112" s="27">
        <v>0</v>
      </c>
    </row>
    <row r="113" spans="2:16" ht="36" x14ac:dyDescent="0.3">
      <c r="B113" s="133">
        <v>110</v>
      </c>
      <c r="C113" s="133" t="s">
        <v>1187</v>
      </c>
      <c r="D113" s="136">
        <v>41227</v>
      </c>
      <c r="E113" s="138">
        <v>43070</v>
      </c>
      <c r="F113" s="133" t="s">
        <v>1186</v>
      </c>
      <c r="G113" s="135" t="s">
        <v>445</v>
      </c>
      <c r="H113" s="133" t="s">
        <v>91</v>
      </c>
      <c r="I113" s="133" t="s">
        <v>4</v>
      </c>
      <c r="J113" s="133" t="s">
        <v>92</v>
      </c>
      <c r="K113" s="27" t="s">
        <v>93</v>
      </c>
      <c r="L113" s="27" t="s">
        <v>93</v>
      </c>
      <c r="M113" s="27">
        <v>365</v>
      </c>
      <c r="N113" s="27">
        <v>0</v>
      </c>
      <c r="O113" s="27" t="s">
        <v>94</v>
      </c>
      <c r="P113" s="27">
        <v>0</v>
      </c>
    </row>
    <row r="114" spans="2:16" ht="36" x14ac:dyDescent="0.3">
      <c r="B114" s="133">
        <v>111</v>
      </c>
      <c r="C114" s="133" t="s">
        <v>1185</v>
      </c>
      <c r="D114" s="136">
        <v>41227</v>
      </c>
      <c r="E114" s="138">
        <v>43070</v>
      </c>
      <c r="F114" s="133" t="s">
        <v>1184</v>
      </c>
      <c r="G114" s="135" t="s">
        <v>445</v>
      </c>
      <c r="H114" s="133" t="s">
        <v>91</v>
      </c>
      <c r="I114" s="133" t="s">
        <v>4</v>
      </c>
      <c r="J114" s="133" t="s">
        <v>92</v>
      </c>
      <c r="K114" s="27" t="s">
        <v>93</v>
      </c>
      <c r="L114" s="27" t="s">
        <v>93</v>
      </c>
      <c r="M114" s="27">
        <v>365</v>
      </c>
      <c r="N114" s="27">
        <v>0</v>
      </c>
      <c r="O114" s="27" t="s">
        <v>94</v>
      </c>
      <c r="P114" s="27">
        <v>0</v>
      </c>
    </row>
    <row r="115" spans="2:16" ht="36" x14ac:dyDescent="0.3">
      <c r="B115" s="133">
        <v>112</v>
      </c>
      <c r="C115" s="133" t="s">
        <v>1183</v>
      </c>
      <c r="D115" s="136">
        <v>41227</v>
      </c>
      <c r="E115" s="138">
        <v>43070</v>
      </c>
      <c r="F115" s="133" t="s">
        <v>1182</v>
      </c>
      <c r="G115" s="135" t="s">
        <v>445</v>
      </c>
      <c r="H115" s="133" t="s">
        <v>91</v>
      </c>
      <c r="I115" s="133" t="s">
        <v>4</v>
      </c>
      <c r="J115" s="133" t="s">
        <v>92</v>
      </c>
      <c r="K115" s="27" t="s">
        <v>93</v>
      </c>
      <c r="L115" s="27" t="s">
        <v>93</v>
      </c>
      <c r="M115" s="27">
        <v>365</v>
      </c>
      <c r="N115" s="27">
        <v>0</v>
      </c>
      <c r="O115" s="27" t="s">
        <v>94</v>
      </c>
      <c r="P115" s="27">
        <v>0</v>
      </c>
    </row>
    <row r="116" spans="2:16" ht="36" x14ac:dyDescent="0.3">
      <c r="B116" s="133">
        <v>113</v>
      </c>
      <c r="C116" s="133" t="s">
        <v>1181</v>
      </c>
      <c r="D116" s="136">
        <v>41227</v>
      </c>
      <c r="E116" s="138">
        <v>43070</v>
      </c>
      <c r="F116" s="133" t="s">
        <v>1180</v>
      </c>
      <c r="G116" s="135" t="s">
        <v>445</v>
      </c>
      <c r="H116" s="133" t="s">
        <v>91</v>
      </c>
      <c r="I116" s="133" t="s">
        <v>4</v>
      </c>
      <c r="J116" s="133" t="s">
        <v>92</v>
      </c>
      <c r="K116" s="27" t="s">
        <v>93</v>
      </c>
      <c r="L116" s="27" t="s">
        <v>93</v>
      </c>
      <c r="M116" s="27">
        <v>365</v>
      </c>
      <c r="N116" s="27">
        <v>0</v>
      </c>
      <c r="O116" s="27" t="s">
        <v>94</v>
      </c>
      <c r="P116" s="27">
        <v>0</v>
      </c>
    </row>
    <row r="117" spans="2:16" ht="36" x14ac:dyDescent="0.3">
      <c r="B117" s="133">
        <v>114</v>
      </c>
      <c r="C117" s="133" t="s">
        <v>1179</v>
      </c>
      <c r="D117" s="136">
        <v>41227</v>
      </c>
      <c r="E117" s="138">
        <v>43070</v>
      </c>
      <c r="F117" s="133" t="s">
        <v>1178</v>
      </c>
      <c r="G117" s="135" t="s">
        <v>445</v>
      </c>
      <c r="H117" s="133" t="s">
        <v>91</v>
      </c>
      <c r="I117" s="133" t="s">
        <v>4</v>
      </c>
      <c r="J117" s="133" t="s">
        <v>92</v>
      </c>
      <c r="K117" s="27" t="s">
        <v>93</v>
      </c>
      <c r="L117" s="27" t="s">
        <v>93</v>
      </c>
      <c r="M117" s="27">
        <v>365</v>
      </c>
      <c r="N117" s="27">
        <v>0</v>
      </c>
      <c r="O117" s="27" t="s">
        <v>94</v>
      </c>
      <c r="P117" s="27">
        <v>0</v>
      </c>
    </row>
    <row r="118" spans="2:16" ht="36" x14ac:dyDescent="0.3">
      <c r="B118" s="133">
        <v>115</v>
      </c>
      <c r="C118" s="133" t="s">
        <v>1177</v>
      </c>
      <c r="D118" s="136">
        <v>41227</v>
      </c>
      <c r="E118" s="138">
        <v>43070</v>
      </c>
      <c r="F118" s="133" t="s">
        <v>1176</v>
      </c>
      <c r="G118" s="135" t="s">
        <v>445</v>
      </c>
      <c r="H118" s="133" t="s">
        <v>91</v>
      </c>
      <c r="I118" s="133" t="s">
        <v>4</v>
      </c>
      <c r="J118" s="133" t="s">
        <v>92</v>
      </c>
      <c r="K118" s="27" t="s">
        <v>93</v>
      </c>
      <c r="L118" s="27" t="s">
        <v>93</v>
      </c>
      <c r="M118" s="27">
        <v>365</v>
      </c>
      <c r="N118" s="27">
        <v>0</v>
      </c>
      <c r="O118" s="27" t="s">
        <v>94</v>
      </c>
      <c r="P118" s="27">
        <v>0</v>
      </c>
    </row>
    <row r="119" spans="2:16" ht="36" x14ac:dyDescent="0.3">
      <c r="B119" s="133">
        <v>116</v>
      </c>
      <c r="C119" s="133" t="s">
        <v>1175</v>
      </c>
      <c r="D119" s="136">
        <v>41227</v>
      </c>
      <c r="E119" s="138">
        <v>43070</v>
      </c>
      <c r="F119" s="133" t="s">
        <v>1174</v>
      </c>
      <c r="G119" s="135" t="s">
        <v>445</v>
      </c>
      <c r="H119" s="133" t="s">
        <v>91</v>
      </c>
      <c r="I119" s="133" t="s">
        <v>4</v>
      </c>
      <c r="J119" s="133" t="s">
        <v>92</v>
      </c>
      <c r="K119" s="27" t="s">
        <v>93</v>
      </c>
      <c r="L119" s="27" t="s">
        <v>93</v>
      </c>
      <c r="M119" s="27">
        <v>365</v>
      </c>
      <c r="N119" s="27">
        <v>0</v>
      </c>
      <c r="O119" s="27" t="s">
        <v>94</v>
      </c>
      <c r="P119" s="27">
        <v>0</v>
      </c>
    </row>
    <row r="120" spans="2:16" ht="36" x14ac:dyDescent="0.3">
      <c r="B120" s="133">
        <v>117</v>
      </c>
      <c r="C120" s="133" t="s">
        <v>1173</v>
      </c>
      <c r="D120" s="136">
        <v>41227</v>
      </c>
      <c r="E120" s="138">
        <v>43070</v>
      </c>
      <c r="F120" s="133" t="s">
        <v>1172</v>
      </c>
      <c r="G120" s="135" t="s">
        <v>445</v>
      </c>
      <c r="H120" s="133" t="s">
        <v>91</v>
      </c>
      <c r="I120" s="133" t="s">
        <v>4</v>
      </c>
      <c r="J120" s="133" t="s">
        <v>92</v>
      </c>
      <c r="K120" s="27" t="s">
        <v>93</v>
      </c>
      <c r="L120" s="27" t="s">
        <v>93</v>
      </c>
      <c r="M120" s="27">
        <v>365</v>
      </c>
      <c r="N120" s="27">
        <v>0</v>
      </c>
      <c r="O120" s="27" t="s">
        <v>94</v>
      </c>
      <c r="P120" s="27">
        <v>0</v>
      </c>
    </row>
    <row r="121" spans="2:16" ht="36" x14ac:dyDescent="0.3">
      <c r="B121" s="133">
        <v>118</v>
      </c>
      <c r="C121" s="133" t="s">
        <v>1171</v>
      </c>
      <c r="D121" s="136">
        <v>41227</v>
      </c>
      <c r="E121" s="138">
        <v>43070</v>
      </c>
      <c r="F121" s="133" t="s">
        <v>1170</v>
      </c>
      <c r="G121" s="135" t="s">
        <v>445</v>
      </c>
      <c r="H121" s="133" t="s">
        <v>91</v>
      </c>
      <c r="I121" s="133" t="s">
        <v>4</v>
      </c>
      <c r="J121" s="133" t="s">
        <v>92</v>
      </c>
      <c r="K121" s="27" t="s">
        <v>93</v>
      </c>
      <c r="L121" s="27" t="s">
        <v>93</v>
      </c>
      <c r="M121" s="27">
        <v>365</v>
      </c>
      <c r="N121" s="27">
        <v>0</v>
      </c>
      <c r="O121" s="27" t="s">
        <v>94</v>
      </c>
      <c r="P121" s="27">
        <v>0</v>
      </c>
    </row>
    <row r="122" spans="2:16" ht="36" x14ac:dyDescent="0.3">
      <c r="B122" s="133">
        <v>119</v>
      </c>
      <c r="C122" s="133" t="s">
        <v>1169</v>
      </c>
      <c r="D122" s="136">
        <v>41227</v>
      </c>
      <c r="E122" s="138">
        <v>43070</v>
      </c>
      <c r="F122" s="133" t="s">
        <v>1168</v>
      </c>
      <c r="G122" s="135" t="s">
        <v>445</v>
      </c>
      <c r="H122" s="133" t="s">
        <v>91</v>
      </c>
      <c r="I122" s="133" t="s">
        <v>4</v>
      </c>
      <c r="J122" s="133" t="s">
        <v>92</v>
      </c>
      <c r="K122" s="27" t="s">
        <v>93</v>
      </c>
      <c r="L122" s="27" t="s">
        <v>93</v>
      </c>
      <c r="M122" s="27">
        <v>365</v>
      </c>
      <c r="N122" s="27">
        <v>0</v>
      </c>
      <c r="O122" s="27" t="s">
        <v>94</v>
      </c>
      <c r="P122" s="27">
        <v>0</v>
      </c>
    </row>
    <row r="123" spans="2:16" ht="36" x14ac:dyDescent="0.3">
      <c r="B123" s="133">
        <v>120</v>
      </c>
      <c r="C123" s="133" t="s">
        <v>1167</v>
      </c>
      <c r="D123" s="136">
        <v>41227</v>
      </c>
      <c r="E123" s="138">
        <v>43070</v>
      </c>
      <c r="F123" s="133" t="s">
        <v>1166</v>
      </c>
      <c r="G123" s="135" t="s">
        <v>445</v>
      </c>
      <c r="H123" s="133" t="s">
        <v>91</v>
      </c>
      <c r="I123" s="133" t="s">
        <v>4</v>
      </c>
      <c r="J123" s="133" t="s">
        <v>92</v>
      </c>
      <c r="K123" s="27" t="s">
        <v>94</v>
      </c>
      <c r="L123" s="27" t="s">
        <v>94</v>
      </c>
      <c r="M123" s="27">
        <v>0</v>
      </c>
      <c r="N123" s="27" t="s">
        <v>281</v>
      </c>
      <c r="O123" s="27" t="s">
        <v>94</v>
      </c>
      <c r="P123" s="27" t="s">
        <v>281</v>
      </c>
    </row>
    <row r="124" spans="2:16" ht="36" x14ac:dyDescent="0.3">
      <c r="B124" s="133">
        <v>121</v>
      </c>
      <c r="C124" s="133" t="s">
        <v>1165</v>
      </c>
      <c r="D124" s="136">
        <v>41227</v>
      </c>
      <c r="E124" s="138">
        <v>43071</v>
      </c>
      <c r="F124" s="133" t="s">
        <v>1164</v>
      </c>
      <c r="G124" s="135" t="s">
        <v>445</v>
      </c>
      <c r="H124" s="133" t="s">
        <v>91</v>
      </c>
      <c r="I124" s="133" t="s">
        <v>4</v>
      </c>
      <c r="J124" s="133" t="s">
        <v>92</v>
      </c>
      <c r="K124" s="27" t="s">
        <v>93</v>
      </c>
      <c r="L124" s="27" t="s">
        <v>93</v>
      </c>
      <c r="M124" s="27">
        <v>365</v>
      </c>
      <c r="N124" s="27">
        <v>0</v>
      </c>
      <c r="O124" s="27" t="s">
        <v>94</v>
      </c>
      <c r="P124" s="27">
        <v>0</v>
      </c>
    </row>
    <row r="125" spans="2:16" ht="36" x14ac:dyDescent="0.3">
      <c r="B125" s="133">
        <v>122</v>
      </c>
      <c r="C125" s="133" t="s">
        <v>1163</v>
      </c>
      <c r="D125" s="136">
        <v>41227</v>
      </c>
      <c r="E125" s="138">
        <v>43071</v>
      </c>
      <c r="F125" s="133" t="s">
        <v>1162</v>
      </c>
      <c r="G125" s="135" t="s">
        <v>445</v>
      </c>
      <c r="H125" s="133" t="s">
        <v>91</v>
      </c>
      <c r="I125" s="133" t="s">
        <v>4</v>
      </c>
      <c r="J125" s="133" t="s">
        <v>92</v>
      </c>
      <c r="K125" s="27" t="s">
        <v>93</v>
      </c>
      <c r="L125" s="27" t="s">
        <v>93</v>
      </c>
      <c r="M125" s="27">
        <v>365</v>
      </c>
      <c r="N125" s="27">
        <v>0</v>
      </c>
      <c r="O125" s="27" t="s">
        <v>94</v>
      </c>
      <c r="P125" s="27">
        <v>0</v>
      </c>
    </row>
    <row r="126" spans="2:16" ht="36" x14ac:dyDescent="0.3">
      <c r="B126" s="133">
        <v>123</v>
      </c>
      <c r="C126" s="133" t="s">
        <v>1161</v>
      </c>
      <c r="D126" s="136">
        <v>41227</v>
      </c>
      <c r="E126" s="138">
        <v>43071</v>
      </c>
      <c r="F126" s="133" t="s">
        <v>1160</v>
      </c>
      <c r="G126" s="135" t="s">
        <v>445</v>
      </c>
      <c r="H126" s="133" t="s">
        <v>91</v>
      </c>
      <c r="I126" s="133" t="s">
        <v>4</v>
      </c>
      <c r="J126" s="133" t="s">
        <v>92</v>
      </c>
      <c r="K126" s="27" t="s">
        <v>93</v>
      </c>
      <c r="L126" s="27" t="s">
        <v>93</v>
      </c>
      <c r="M126" s="27">
        <v>365</v>
      </c>
      <c r="N126" s="27">
        <v>0</v>
      </c>
      <c r="O126" s="27" t="s">
        <v>94</v>
      </c>
      <c r="P126" s="27">
        <v>0</v>
      </c>
    </row>
    <row r="127" spans="2:16" ht="36" x14ac:dyDescent="0.3">
      <c r="B127" s="133">
        <v>124</v>
      </c>
      <c r="C127" s="133" t="s">
        <v>1159</v>
      </c>
      <c r="D127" s="136">
        <v>41227</v>
      </c>
      <c r="E127" s="138">
        <v>43071</v>
      </c>
      <c r="F127" s="133" t="s">
        <v>1158</v>
      </c>
      <c r="G127" s="135" t="s">
        <v>445</v>
      </c>
      <c r="H127" s="133" t="s">
        <v>91</v>
      </c>
      <c r="I127" s="133" t="s">
        <v>4</v>
      </c>
      <c r="J127" s="133" t="s">
        <v>92</v>
      </c>
      <c r="K127" s="27" t="s">
        <v>93</v>
      </c>
      <c r="L127" s="27" t="s">
        <v>93</v>
      </c>
      <c r="M127" s="27">
        <v>365</v>
      </c>
      <c r="N127" s="27">
        <v>0</v>
      </c>
      <c r="O127" s="27" t="s">
        <v>94</v>
      </c>
      <c r="P127" s="27">
        <v>0</v>
      </c>
    </row>
    <row r="128" spans="2:16" ht="36" x14ac:dyDescent="0.3">
      <c r="B128" s="133">
        <v>125</v>
      </c>
      <c r="C128" s="133" t="s">
        <v>1157</v>
      </c>
      <c r="D128" s="136">
        <v>41227</v>
      </c>
      <c r="E128" s="138">
        <v>43071</v>
      </c>
      <c r="F128" s="133" t="s">
        <v>1156</v>
      </c>
      <c r="G128" s="135" t="s">
        <v>445</v>
      </c>
      <c r="H128" s="133" t="s">
        <v>91</v>
      </c>
      <c r="I128" s="133" t="s">
        <v>4</v>
      </c>
      <c r="J128" s="133" t="s">
        <v>92</v>
      </c>
      <c r="K128" s="27" t="s">
        <v>93</v>
      </c>
      <c r="L128" s="27" t="s">
        <v>93</v>
      </c>
      <c r="M128" s="27">
        <v>365</v>
      </c>
      <c r="N128" s="27">
        <v>0</v>
      </c>
      <c r="O128" s="27" t="s">
        <v>94</v>
      </c>
      <c r="P128" s="27">
        <v>0</v>
      </c>
    </row>
    <row r="129" spans="2:16" ht="36" x14ac:dyDescent="0.3">
      <c r="B129" s="133">
        <v>126</v>
      </c>
      <c r="C129" s="133" t="s">
        <v>1155</v>
      </c>
      <c r="D129" s="136">
        <v>41227</v>
      </c>
      <c r="E129" s="138">
        <v>43071</v>
      </c>
      <c r="F129" s="133" t="s">
        <v>1154</v>
      </c>
      <c r="G129" s="135" t="s">
        <v>445</v>
      </c>
      <c r="H129" s="133" t="s">
        <v>91</v>
      </c>
      <c r="I129" s="133" t="s">
        <v>4</v>
      </c>
      <c r="J129" s="133" t="s">
        <v>92</v>
      </c>
      <c r="K129" s="27" t="s">
        <v>93</v>
      </c>
      <c r="L129" s="27" t="s">
        <v>93</v>
      </c>
      <c r="M129" s="27">
        <v>365</v>
      </c>
      <c r="N129" s="27">
        <v>0</v>
      </c>
      <c r="O129" s="27" t="s">
        <v>94</v>
      </c>
      <c r="P129" s="27">
        <v>0</v>
      </c>
    </row>
    <row r="130" spans="2:16" ht="36" x14ac:dyDescent="0.3">
      <c r="B130" s="133">
        <v>127</v>
      </c>
      <c r="C130" s="133" t="s">
        <v>1153</v>
      </c>
      <c r="D130" s="136">
        <v>41227</v>
      </c>
      <c r="E130" s="138">
        <v>43071</v>
      </c>
      <c r="F130" s="133" t="s">
        <v>1152</v>
      </c>
      <c r="G130" s="135" t="s">
        <v>445</v>
      </c>
      <c r="H130" s="133" t="s">
        <v>91</v>
      </c>
      <c r="I130" s="133" t="s">
        <v>4</v>
      </c>
      <c r="J130" s="133" t="s">
        <v>92</v>
      </c>
      <c r="K130" s="27" t="s">
        <v>93</v>
      </c>
      <c r="L130" s="27" t="s">
        <v>93</v>
      </c>
      <c r="M130" s="27">
        <v>365</v>
      </c>
      <c r="N130" s="27">
        <v>0</v>
      </c>
      <c r="O130" s="27" t="s">
        <v>94</v>
      </c>
      <c r="P130" s="27">
        <v>0</v>
      </c>
    </row>
    <row r="131" spans="2:16" ht="36" x14ac:dyDescent="0.3">
      <c r="B131" s="133">
        <v>128</v>
      </c>
      <c r="C131" s="133" t="s">
        <v>1151</v>
      </c>
      <c r="D131" s="136">
        <v>41227</v>
      </c>
      <c r="E131" s="138">
        <v>43071</v>
      </c>
      <c r="F131" s="133" t="s">
        <v>1150</v>
      </c>
      <c r="G131" s="135" t="s">
        <v>445</v>
      </c>
      <c r="H131" s="133" t="s">
        <v>91</v>
      </c>
      <c r="I131" s="133" t="s">
        <v>4</v>
      </c>
      <c r="J131" s="133" t="s">
        <v>92</v>
      </c>
      <c r="K131" s="27" t="s">
        <v>93</v>
      </c>
      <c r="L131" s="27" t="s">
        <v>93</v>
      </c>
      <c r="M131" s="27">
        <v>365</v>
      </c>
      <c r="N131" s="27">
        <v>0</v>
      </c>
      <c r="O131" s="27" t="s">
        <v>94</v>
      </c>
      <c r="P131" s="27">
        <v>0</v>
      </c>
    </row>
    <row r="132" spans="2:16" ht="36" x14ac:dyDescent="0.3">
      <c r="B132" s="133">
        <v>129</v>
      </c>
      <c r="C132" s="133" t="s">
        <v>1149</v>
      </c>
      <c r="D132" s="136">
        <v>41227</v>
      </c>
      <c r="E132" s="138">
        <v>43071</v>
      </c>
      <c r="F132" s="133" t="s">
        <v>1148</v>
      </c>
      <c r="G132" s="135" t="s">
        <v>445</v>
      </c>
      <c r="H132" s="133" t="s">
        <v>91</v>
      </c>
      <c r="I132" s="133" t="s">
        <v>4</v>
      </c>
      <c r="J132" s="133" t="s">
        <v>92</v>
      </c>
      <c r="K132" s="27" t="s">
        <v>93</v>
      </c>
      <c r="L132" s="27" t="s">
        <v>93</v>
      </c>
      <c r="M132" s="27">
        <v>365</v>
      </c>
      <c r="N132" s="27">
        <v>0</v>
      </c>
      <c r="O132" s="27" t="s">
        <v>94</v>
      </c>
      <c r="P132" s="27">
        <v>0</v>
      </c>
    </row>
    <row r="133" spans="2:16" ht="36" x14ac:dyDescent="0.3">
      <c r="B133" s="133">
        <v>130</v>
      </c>
      <c r="C133" s="133" t="s">
        <v>1147</v>
      </c>
      <c r="D133" s="136">
        <v>41227</v>
      </c>
      <c r="E133" s="138">
        <v>43071</v>
      </c>
      <c r="F133" s="133" t="s">
        <v>1146</v>
      </c>
      <c r="G133" s="135" t="s">
        <v>445</v>
      </c>
      <c r="H133" s="133" t="s">
        <v>91</v>
      </c>
      <c r="I133" s="133" t="s">
        <v>4</v>
      </c>
      <c r="J133" s="133" t="s">
        <v>92</v>
      </c>
      <c r="K133" s="27" t="s">
        <v>94</v>
      </c>
      <c r="L133" s="27" t="s">
        <v>94</v>
      </c>
      <c r="M133" s="27">
        <v>0</v>
      </c>
      <c r="N133" s="27" t="s">
        <v>281</v>
      </c>
      <c r="O133" s="27" t="s">
        <v>94</v>
      </c>
      <c r="P133" s="27" t="s">
        <v>281</v>
      </c>
    </row>
    <row r="134" spans="2:16" ht="36" x14ac:dyDescent="0.3">
      <c r="B134" s="133">
        <v>131</v>
      </c>
      <c r="C134" s="133" t="s">
        <v>1145</v>
      </c>
      <c r="D134" s="136">
        <v>41227</v>
      </c>
      <c r="E134" s="138">
        <v>43071</v>
      </c>
      <c r="F134" s="133" t="s">
        <v>1144</v>
      </c>
      <c r="G134" s="135" t="s">
        <v>445</v>
      </c>
      <c r="H134" s="133" t="s">
        <v>91</v>
      </c>
      <c r="I134" s="133" t="s">
        <v>4</v>
      </c>
      <c r="J134" s="133" t="s">
        <v>92</v>
      </c>
      <c r="K134" s="27" t="s">
        <v>93</v>
      </c>
      <c r="L134" s="27" t="s">
        <v>93</v>
      </c>
      <c r="M134" s="27">
        <v>365</v>
      </c>
      <c r="N134" s="27">
        <v>0</v>
      </c>
      <c r="O134" s="27" t="s">
        <v>94</v>
      </c>
      <c r="P134" s="27">
        <v>0</v>
      </c>
    </row>
    <row r="135" spans="2:16" ht="36" x14ac:dyDescent="0.3">
      <c r="B135" s="133">
        <v>132</v>
      </c>
      <c r="C135" s="133" t="s">
        <v>1143</v>
      </c>
      <c r="D135" s="136">
        <v>41227</v>
      </c>
      <c r="E135" s="138">
        <v>43071</v>
      </c>
      <c r="F135" s="133" t="s">
        <v>1142</v>
      </c>
      <c r="G135" s="135" t="s">
        <v>445</v>
      </c>
      <c r="H135" s="133" t="s">
        <v>91</v>
      </c>
      <c r="I135" s="133" t="s">
        <v>4</v>
      </c>
      <c r="J135" s="133" t="s">
        <v>92</v>
      </c>
      <c r="K135" s="27" t="s">
        <v>93</v>
      </c>
      <c r="L135" s="27" t="s">
        <v>93</v>
      </c>
      <c r="M135" s="27">
        <v>365</v>
      </c>
      <c r="N135" s="27">
        <v>0</v>
      </c>
      <c r="O135" s="27" t="s">
        <v>94</v>
      </c>
      <c r="P135" s="27">
        <v>0</v>
      </c>
    </row>
    <row r="136" spans="2:16" ht="36" x14ac:dyDescent="0.3">
      <c r="B136" s="133">
        <v>133</v>
      </c>
      <c r="C136" s="133" t="s">
        <v>1141</v>
      </c>
      <c r="D136" s="136">
        <v>41227</v>
      </c>
      <c r="E136" s="138">
        <v>43071</v>
      </c>
      <c r="F136" s="133" t="s">
        <v>1140</v>
      </c>
      <c r="G136" s="135" t="s">
        <v>445</v>
      </c>
      <c r="H136" s="133" t="s">
        <v>91</v>
      </c>
      <c r="I136" s="133" t="s">
        <v>4</v>
      </c>
      <c r="J136" s="133" t="s">
        <v>92</v>
      </c>
      <c r="K136" s="27" t="s">
        <v>93</v>
      </c>
      <c r="L136" s="27" t="s">
        <v>93</v>
      </c>
      <c r="M136" s="27">
        <v>365</v>
      </c>
      <c r="N136" s="27">
        <v>0</v>
      </c>
      <c r="O136" s="27" t="s">
        <v>94</v>
      </c>
      <c r="P136" s="27">
        <v>0</v>
      </c>
    </row>
    <row r="137" spans="2:16" ht="36" x14ac:dyDescent="0.3">
      <c r="B137" s="133">
        <v>134</v>
      </c>
      <c r="C137" s="133" t="s">
        <v>1139</v>
      </c>
      <c r="D137" s="136">
        <v>41227</v>
      </c>
      <c r="E137" s="138">
        <v>43071</v>
      </c>
      <c r="F137" s="133" t="s">
        <v>1138</v>
      </c>
      <c r="G137" s="135" t="s">
        <v>445</v>
      </c>
      <c r="H137" s="133" t="s">
        <v>91</v>
      </c>
      <c r="I137" s="133" t="s">
        <v>4</v>
      </c>
      <c r="J137" s="133" t="s">
        <v>92</v>
      </c>
      <c r="K137" s="27" t="s">
        <v>93</v>
      </c>
      <c r="L137" s="27" t="s">
        <v>93</v>
      </c>
      <c r="M137" s="27">
        <v>365</v>
      </c>
      <c r="N137" s="27">
        <v>0</v>
      </c>
      <c r="O137" s="27" t="s">
        <v>94</v>
      </c>
      <c r="P137" s="27">
        <v>0</v>
      </c>
    </row>
    <row r="138" spans="2:16" ht="36" x14ac:dyDescent="0.3">
      <c r="B138" s="133">
        <v>135</v>
      </c>
      <c r="C138" s="133" t="s">
        <v>1137</v>
      </c>
      <c r="D138" s="136">
        <v>41227</v>
      </c>
      <c r="E138" s="138">
        <v>43071</v>
      </c>
      <c r="F138" s="133" t="s">
        <v>1136</v>
      </c>
      <c r="G138" s="135" t="s">
        <v>445</v>
      </c>
      <c r="H138" s="133" t="s">
        <v>91</v>
      </c>
      <c r="I138" s="133" t="s">
        <v>4</v>
      </c>
      <c r="J138" s="133" t="s">
        <v>92</v>
      </c>
      <c r="K138" s="27" t="s">
        <v>93</v>
      </c>
      <c r="L138" s="27" t="s">
        <v>93</v>
      </c>
      <c r="M138" s="27">
        <v>365</v>
      </c>
      <c r="N138" s="27">
        <v>0</v>
      </c>
      <c r="O138" s="27" t="s">
        <v>94</v>
      </c>
      <c r="P138" s="27">
        <v>0</v>
      </c>
    </row>
    <row r="139" spans="2:16" ht="36" x14ac:dyDescent="0.3">
      <c r="B139" s="133">
        <v>136</v>
      </c>
      <c r="C139" s="133" t="s">
        <v>1135</v>
      </c>
      <c r="D139" s="136">
        <v>41227</v>
      </c>
      <c r="E139" s="138">
        <v>43071</v>
      </c>
      <c r="F139" s="133" t="s">
        <v>1134</v>
      </c>
      <c r="G139" s="135" t="s">
        <v>445</v>
      </c>
      <c r="H139" s="133" t="s">
        <v>91</v>
      </c>
      <c r="I139" s="133" t="s">
        <v>4</v>
      </c>
      <c r="J139" s="133" t="s">
        <v>92</v>
      </c>
      <c r="K139" s="27" t="s">
        <v>93</v>
      </c>
      <c r="L139" s="27" t="s">
        <v>93</v>
      </c>
      <c r="M139" s="27">
        <v>365</v>
      </c>
      <c r="N139" s="27">
        <v>0</v>
      </c>
      <c r="O139" s="27" t="s">
        <v>94</v>
      </c>
      <c r="P139" s="27">
        <v>0</v>
      </c>
    </row>
    <row r="140" spans="2:16" ht="36" x14ac:dyDescent="0.3">
      <c r="B140" s="133">
        <v>137</v>
      </c>
      <c r="C140" s="133" t="s">
        <v>1133</v>
      </c>
      <c r="D140" s="136">
        <v>41227</v>
      </c>
      <c r="E140" s="138">
        <v>43071</v>
      </c>
      <c r="F140" s="133" t="s">
        <v>1132</v>
      </c>
      <c r="G140" s="135" t="s">
        <v>445</v>
      </c>
      <c r="H140" s="133" t="s">
        <v>91</v>
      </c>
      <c r="I140" s="133" t="s">
        <v>4</v>
      </c>
      <c r="J140" s="133" t="s">
        <v>92</v>
      </c>
      <c r="K140" s="27" t="s">
        <v>93</v>
      </c>
      <c r="L140" s="27" t="s">
        <v>93</v>
      </c>
      <c r="M140" s="27">
        <v>365</v>
      </c>
      <c r="N140" s="27">
        <v>0</v>
      </c>
      <c r="O140" s="27" t="s">
        <v>94</v>
      </c>
      <c r="P140" s="27">
        <v>0</v>
      </c>
    </row>
    <row r="141" spans="2:16" ht="36" x14ac:dyDescent="0.3">
      <c r="B141" s="133">
        <v>138</v>
      </c>
      <c r="C141" s="133" t="s">
        <v>1131</v>
      </c>
      <c r="D141" s="136">
        <v>41227</v>
      </c>
      <c r="E141" s="138">
        <v>43071</v>
      </c>
      <c r="F141" s="133" t="s">
        <v>1130</v>
      </c>
      <c r="G141" s="135" t="s">
        <v>445</v>
      </c>
      <c r="H141" s="133" t="s">
        <v>91</v>
      </c>
      <c r="I141" s="133" t="s">
        <v>4</v>
      </c>
      <c r="J141" s="133" t="s">
        <v>92</v>
      </c>
      <c r="K141" s="27" t="s">
        <v>94</v>
      </c>
      <c r="L141" s="27" t="s">
        <v>94</v>
      </c>
      <c r="M141" s="27">
        <v>0</v>
      </c>
      <c r="N141" s="27" t="s">
        <v>281</v>
      </c>
      <c r="O141" s="27" t="s">
        <v>94</v>
      </c>
      <c r="P141" s="27" t="s">
        <v>281</v>
      </c>
    </row>
    <row r="142" spans="2:16" ht="36" x14ac:dyDescent="0.3">
      <c r="B142" s="133">
        <v>139</v>
      </c>
      <c r="C142" s="133" t="s">
        <v>1129</v>
      </c>
      <c r="D142" s="136">
        <v>41227</v>
      </c>
      <c r="E142" s="138">
        <v>43071</v>
      </c>
      <c r="F142" s="133" t="s">
        <v>1128</v>
      </c>
      <c r="G142" s="135" t="s">
        <v>445</v>
      </c>
      <c r="H142" s="133" t="s">
        <v>91</v>
      </c>
      <c r="I142" s="133" t="s">
        <v>4</v>
      </c>
      <c r="J142" s="133" t="s">
        <v>92</v>
      </c>
      <c r="K142" s="27" t="s">
        <v>93</v>
      </c>
      <c r="L142" s="27" t="s">
        <v>93</v>
      </c>
      <c r="M142" s="27">
        <v>365</v>
      </c>
      <c r="N142" s="27">
        <v>0</v>
      </c>
      <c r="O142" s="27" t="s">
        <v>94</v>
      </c>
      <c r="P142" s="27">
        <v>0</v>
      </c>
    </row>
    <row r="143" spans="2:16" ht="36" x14ac:dyDescent="0.3">
      <c r="B143" s="133">
        <v>140</v>
      </c>
      <c r="C143" s="133" t="s">
        <v>1127</v>
      </c>
      <c r="D143" s="136">
        <v>41227</v>
      </c>
      <c r="E143" s="138">
        <v>43071</v>
      </c>
      <c r="F143" s="133" t="s">
        <v>1126</v>
      </c>
      <c r="G143" s="135" t="s">
        <v>445</v>
      </c>
      <c r="H143" s="133" t="s">
        <v>91</v>
      </c>
      <c r="I143" s="133" t="s">
        <v>4</v>
      </c>
      <c r="J143" s="133" t="s">
        <v>92</v>
      </c>
      <c r="K143" s="27" t="s">
        <v>93</v>
      </c>
      <c r="L143" s="27" t="s">
        <v>93</v>
      </c>
      <c r="M143" s="27">
        <v>365</v>
      </c>
      <c r="N143" s="27">
        <v>0</v>
      </c>
      <c r="O143" s="27" t="s">
        <v>94</v>
      </c>
      <c r="P143" s="27">
        <v>0</v>
      </c>
    </row>
    <row r="144" spans="2:16" ht="36" x14ac:dyDescent="0.3">
      <c r="B144" s="133">
        <v>141</v>
      </c>
      <c r="C144" s="133" t="s">
        <v>1125</v>
      </c>
      <c r="D144" s="136">
        <v>41227</v>
      </c>
      <c r="E144" s="138">
        <v>43071</v>
      </c>
      <c r="F144" s="133" t="s">
        <v>1124</v>
      </c>
      <c r="G144" s="135" t="s">
        <v>445</v>
      </c>
      <c r="H144" s="133" t="s">
        <v>91</v>
      </c>
      <c r="I144" s="133" t="s">
        <v>4</v>
      </c>
      <c r="J144" s="133" t="s">
        <v>92</v>
      </c>
      <c r="K144" s="27" t="s">
        <v>93</v>
      </c>
      <c r="L144" s="27" t="s">
        <v>93</v>
      </c>
      <c r="M144" s="27">
        <v>365</v>
      </c>
      <c r="N144" s="27">
        <v>0</v>
      </c>
      <c r="O144" s="27" t="s">
        <v>94</v>
      </c>
      <c r="P144" s="27">
        <v>0</v>
      </c>
    </row>
    <row r="145" spans="2:16" ht="36" x14ac:dyDescent="0.3">
      <c r="B145" s="133">
        <v>142</v>
      </c>
      <c r="C145" s="133" t="s">
        <v>1123</v>
      </c>
      <c r="D145" s="136">
        <v>41227</v>
      </c>
      <c r="E145" s="138">
        <v>43071</v>
      </c>
      <c r="F145" s="133" t="s">
        <v>1122</v>
      </c>
      <c r="G145" s="135" t="s">
        <v>445</v>
      </c>
      <c r="H145" s="133" t="s">
        <v>91</v>
      </c>
      <c r="I145" s="133" t="s">
        <v>4</v>
      </c>
      <c r="J145" s="133" t="s">
        <v>92</v>
      </c>
      <c r="K145" s="27" t="s">
        <v>93</v>
      </c>
      <c r="L145" s="27" t="s">
        <v>93</v>
      </c>
      <c r="M145" s="27">
        <v>365</v>
      </c>
      <c r="N145" s="27">
        <v>0</v>
      </c>
      <c r="O145" s="27" t="s">
        <v>94</v>
      </c>
      <c r="P145" s="27">
        <v>0</v>
      </c>
    </row>
    <row r="146" spans="2:16" ht="36" x14ac:dyDescent="0.3">
      <c r="B146" s="133">
        <v>143</v>
      </c>
      <c r="C146" s="133" t="s">
        <v>1121</v>
      </c>
      <c r="D146" s="136">
        <v>41227</v>
      </c>
      <c r="E146" s="138">
        <v>43071</v>
      </c>
      <c r="F146" s="133" t="s">
        <v>1120</v>
      </c>
      <c r="G146" s="135" t="s">
        <v>445</v>
      </c>
      <c r="H146" s="133" t="s">
        <v>91</v>
      </c>
      <c r="I146" s="133" t="s">
        <v>4</v>
      </c>
      <c r="J146" s="133" t="s">
        <v>92</v>
      </c>
      <c r="K146" s="27" t="s">
        <v>93</v>
      </c>
      <c r="L146" s="27" t="s">
        <v>93</v>
      </c>
      <c r="M146" s="27">
        <v>365</v>
      </c>
      <c r="N146" s="27">
        <v>0</v>
      </c>
      <c r="O146" s="27" t="s">
        <v>94</v>
      </c>
      <c r="P146" s="27">
        <v>0</v>
      </c>
    </row>
    <row r="147" spans="2:16" ht="36" x14ac:dyDescent="0.3">
      <c r="B147" s="133">
        <v>144</v>
      </c>
      <c r="C147" s="133" t="s">
        <v>1119</v>
      </c>
      <c r="D147" s="136">
        <v>41227</v>
      </c>
      <c r="E147" s="138">
        <v>43071</v>
      </c>
      <c r="F147" s="133" t="s">
        <v>1118</v>
      </c>
      <c r="G147" s="135" t="s">
        <v>445</v>
      </c>
      <c r="H147" s="133" t="s">
        <v>91</v>
      </c>
      <c r="I147" s="133" t="s">
        <v>4</v>
      </c>
      <c r="J147" s="133" t="s">
        <v>92</v>
      </c>
      <c r="K147" s="27" t="s">
        <v>93</v>
      </c>
      <c r="L147" s="27" t="s">
        <v>93</v>
      </c>
      <c r="M147" s="27">
        <v>365</v>
      </c>
      <c r="N147" s="27">
        <v>0</v>
      </c>
      <c r="O147" s="27" t="s">
        <v>94</v>
      </c>
      <c r="P147" s="27">
        <v>0</v>
      </c>
    </row>
    <row r="148" spans="2:16" ht="36" x14ac:dyDescent="0.3">
      <c r="B148" s="133">
        <v>145</v>
      </c>
      <c r="C148" s="133" t="s">
        <v>1117</v>
      </c>
      <c r="D148" s="136">
        <v>41227</v>
      </c>
      <c r="E148" s="138">
        <v>43071</v>
      </c>
      <c r="F148" s="133" t="s">
        <v>1116</v>
      </c>
      <c r="G148" s="135" t="s">
        <v>445</v>
      </c>
      <c r="H148" s="133" t="s">
        <v>91</v>
      </c>
      <c r="I148" s="133" t="s">
        <v>4</v>
      </c>
      <c r="J148" s="133" t="s">
        <v>92</v>
      </c>
      <c r="K148" s="27" t="s">
        <v>93</v>
      </c>
      <c r="L148" s="27" t="s">
        <v>93</v>
      </c>
      <c r="M148" s="27">
        <v>365</v>
      </c>
      <c r="N148" s="27">
        <v>0</v>
      </c>
      <c r="O148" s="27" t="s">
        <v>94</v>
      </c>
      <c r="P148" s="27">
        <v>0</v>
      </c>
    </row>
    <row r="149" spans="2:16" ht="36" x14ac:dyDescent="0.3">
      <c r="B149" s="133">
        <v>146</v>
      </c>
      <c r="C149" s="133" t="s">
        <v>1115</v>
      </c>
      <c r="D149" s="136">
        <v>41227</v>
      </c>
      <c r="E149" s="138">
        <v>43071</v>
      </c>
      <c r="F149" s="133" t="s">
        <v>1114</v>
      </c>
      <c r="G149" s="135" t="s">
        <v>445</v>
      </c>
      <c r="H149" s="133" t="s">
        <v>91</v>
      </c>
      <c r="I149" s="133" t="s">
        <v>4</v>
      </c>
      <c r="J149" s="133" t="s">
        <v>92</v>
      </c>
      <c r="K149" s="27" t="s">
        <v>93</v>
      </c>
      <c r="L149" s="27" t="s">
        <v>93</v>
      </c>
      <c r="M149" s="27">
        <v>365</v>
      </c>
      <c r="N149" s="27">
        <v>0</v>
      </c>
      <c r="O149" s="27" t="s">
        <v>94</v>
      </c>
      <c r="P149" s="27">
        <v>0</v>
      </c>
    </row>
    <row r="150" spans="2:16" ht="36" x14ac:dyDescent="0.3">
      <c r="B150" s="133">
        <v>147</v>
      </c>
      <c r="C150" s="133" t="s">
        <v>1113</v>
      </c>
      <c r="D150" s="136">
        <v>41227</v>
      </c>
      <c r="E150" s="138">
        <v>43071</v>
      </c>
      <c r="F150" s="133" t="s">
        <v>1112</v>
      </c>
      <c r="G150" s="135" t="s">
        <v>445</v>
      </c>
      <c r="H150" s="133" t="s">
        <v>91</v>
      </c>
      <c r="I150" s="133" t="s">
        <v>4</v>
      </c>
      <c r="J150" s="133" t="s">
        <v>92</v>
      </c>
      <c r="K150" s="27" t="s">
        <v>93</v>
      </c>
      <c r="L150" s="27" t="s">
        <v>93</v>
      </c>
      <c r="M150" s="27">
        <v>365</v>
      </c>
      <c r="N150" s="27">
        <v>0</v>
      </c>
      <c r="O150" s="27" t="s">
        <v>94</v>
      </c>
      <c r="P150" s="27">
        <v>0</v>
      </c>
    </row>
    <row r="151" spans="2:16" ht="36" x14ac:dyDescent="0.3">
      <c r="B151" s="133">
        <v>148</v>
      </c>
      <c r="C151" s="133" t="s">
        <v>1111</v>
      </c>
      <c r="D151" s="136">
        <v>41227</v>
      </c>
      <c r="E151" s="138">
        <v>43071</v>
      </c>
      <c r="F151" s="133" t="s">
        <v>1110</v>
      </c>
      <c r="G151" s="135" t="s">
        <v>445</v>
      </c>
      <c r="H151" s="133" t="s">
        <v>91</v>
      </c>
      <c r="I151" s="133" t="s">
        <v>4</v>
      </c>
      <c r="J151" s="133" t="s">
        <v>92</v>
      </c>
      <c r="K151" s="27" t="s">
        <v>93</v>
      </c>
      <c r="L151" s="27" t="s">
        <v>93</v>
      </c>
      <c r="M151" s="27">
        <v>365</v>
      </c>
      <c r="N151" s="27">
        <v>0</v>
      </c>
      <c r="O151" s="27" t="s">
        <v>94</v>
      </c>
      <c r="P151" s="27">
        <v>0</v>
      </c>
    </row>
    <row r="152" spans="2:16" ht="36" x14ac:dyDescent="0.3">
      <c r="B152" s="133">
        <v>149</v>
      </c>
      <c r="C152" s="133" t="s">
        <v>1109</v>
      </c>
      <c r="D152" s="136">
        <v>41227</v>
      </c>
      <c r="E152" s="138">
        <v>43071</v>
      </c>
      <c r="F152" s="133" t="s">
        <v>1108</v>
      </c>
      <c r="G152" s="135" t="s">
        <v>445</v>
      </c>
      <c r="H152" s="133" t="s">
        <v>91</v>
      </c>
      <c r="I152" s="133" t="s">
        <v>4</v>
      </c>
      <c r="J152" s="133" t="s">
        <v>92</v>
      </c>
      <c r="K152" s="27" t="s">
        <v>93</v>
      </c>
      <c r="L152" s="27" t="s">
        <v>93</v>
      </c>
      <c r="M152" s="27">
        <v>365</v>
      </c>
      <c r="N152" s="27">
        <v>0</v>
      </c>
      <c r="O152" s="27" t="s">
        <v>94</v>
      </c>
      <c r="P152" s="27">
        <v>0</v>
      </c>
    </row>
    <row r="153" spans="2:16" ht="36" x14ac:dyDescent="0.3">
      <c r="B153" s="133">
        <v>150</v>
      </c>
      <c r="C153" s="133" t="s">
        <v>1107</v>
      </c>
      <c r="D153" s="136">
        <v>41227</v>
      </c>
      <c r="E153" s="138">
        <v>43071</v>
      </c>
      <c r="F153" s="133" t="s">
        <v>1106</v>
      </c>
      <c r="G153" s="135" t="s">
        <v>445</v>
      </c>
      <c r="H153" s="133" t="s">
        <v>91</v>
      </c>
      <c r="I153" s="133" t="s">
        <v>4</v>
      </c>
      <c r="J153" s="133" t="s">
        <v>92</v>
      </c>
      <c r="K153" s="27" t="s">
        <v>93</v>
      </c>
      <c r="L153" s="27" t="s">
        <v>93</v>
      </c>
      <c r="M153" s="27">
        <v>365</v>
      </c>
      <c r="N153" s="27">
        <v>0</v>
      </c>
      <c r="O153" s="27" t="s">
        <v>94</v>
      </c>
      <c r="P153" s="27">
        <v>0</v>
      </c>
    </row>
    <row r="154" spans="2:16" ht="36" x14ac:dyDescent="0.3">
      <c r="B154" s="133">
        <v>151</v>
      </c>
      <c r="C154" s="133" t="s">
        <v>1105</v>
      </c>
      <c r="D154" s="136">
        <v>41227</v>
      </c>
      <c r="E154" s="138">
        <v>43071</v>
      </c>
      <c r="F154" s="133" t="s">
        <v>1104</v>
      </c>
      <c r="G154" s="135" t="s">
        <v>445</v>
      </c>
      <c r="H154" s="133" t="s">
        <v>91</v>
      </c>
      <c r="I154" s="133" t="s">
        <v>4</v>
      </c>
      <c r="J154" s="133" t="s">
        <v>92</v>
      </c>
      <c r="K154" s="27" t="s">
        <v>94</v>
      </c>
      <c r="L154" s="27" t="s">
        <v>94</v>
      </c>
      <c r="M154" s="27">
        <v>0</v>
      </c>
      <c r="N154" s="27" t="s">
        <v>281</v>
      </c>
      <c r="O154" s="27" t="s">
        <v>94</v>
      </c>
      <c r="P154" s="27" t="s">
        <v>281</v>
      </c>
    </row>
    <row r="155" spans="2:16" ht="36" x14ac:dyDescent="0.3">
      <c r="B155" s="133">
        <v>152</v>
      </c>
      <c r="C155" s="133" t="s">
        <v>1103</v>
      </c>
      <c r="D155" s="136">
        <v>41227</v>
      </c>
      <c r="E155" s="138">
        <v>43071</v>
      </c>
      <c r="F155" s="133" t="s">
        <v>1102</v>
      </c>
      <c r="G155" s="135" t="s">
        <v>445</v>
      </c>
      <c r="H155" s="133" t="s">
        <v>91</v>
      </c>
      <c r="I155" s="133" t="s">
        <v>4</v>
      </c>
      <c r="J155" s="133" t="s">
        <v>92</v>
      </c>
      <c r="K155" s="27" t="s">
        <v>93</v>
      </c>
      <c r="L155" s="27" t="s">
        <v>93</v>
      </c>
      <c r="M155" s="27">
        <v>365</v>
      </c>
      <c r="N155" s="27">
        <v>0</v>
      </c>
      <c r="O155" s="27" t="s">
        <v>94</v>
      </c>
      <c r="P155" s="27">
        <v>0</v>
      </c>
    </row>
    <row r="156" spans="2:16" ht="36" x14ac:dyDescent="0.3">
      <c r="B156" s="133">
        <v>153</v>
      </c>
      <c r="C156" s="133" t="s">
        <v>1101</v>
      </c>
      <c r="D156" s="136">
        <v>41227</v>
      </c>
      <c r="E156" s="138">
        <v>43071</v>
      </c>
      <c r="F156" s="133" t="s">
        <v>1100</v>
      </c>
      <c r="G156" s="135" t="s">
        <v>445</v>
      </c>
      <c r="H156" s="133" t="s">
        <v>91</v>
      </c>
      <c r="I156" s="133" t="s">
        <v>4</v>
      </c>
      <c r="J156" s="133" t="s">
        <v>92</v>
      </c>
      <c r="K156" s="27" t="s">
        <v>93</v>
      </c>
      <c r="L156" s="27" t="s">
        <v>93</v>
      </c>
      <c r="M156" s="27">
        <v>365</v>
      </c>
      <c r="N156" s="27">
        <v>0</v>
      </c>
      <c r="O156" s="27" t="s">
        <v>94</v>
      </c>
      <c r="P156" s="27">
        <v>0</v>
      </c>
    </row>
    <row r="157" spans="2:16" ht="36" x14ac:dyDescent="0.3">
      <c r="B157" s="133">
        <v>154</v>
      </c>
      <c r="C157" s="133" t="s">
        <v>1099</v>
      </c>
      <c r="D157" s="136">
        <v>41227</v>
      </c>
      <c r="E157" s="138">
        <v>43071</v>
      </c>
      <c r="F157" s="133" t="s">
        <v>1098</v>
      </c>
      <c r="G157" s="135" t="s">
        <v>445</v>
      </c>
      <c r="H157" s="133" t="s">
        <v>91</v>
      </c>
      <c r="I157" s="133" t="s">
        <v>4</v>
      </c>
      <c r="J157" s="133" t="s">
        <v>92</v>
      </c>
      <c r="K157" s="27" t="s">
        <v>94</v>
      </c>
      <c r="L157" s="27" t="s">
        <v>94</v>
      </c>
      <c r="M157" s="27">
        <v>0</v>
      </c>
      <c r="N157" s="27" t="s">
        <v>281</v>
      </c>
      <c r="O157" s="27" t="s">
        <v>94</v>
      </c>
      <c r="P157" s="27" t="s">
        <v>281</v>
      </c>
    </row>
    <row r="158" spans="2:16" ht="36" x14ac:dyDescent="0.3">
      <c r="B158" s="133">
        <v>155</v>
      </c>
      <c r="C158" s="133" t="s">
        <v>1097</v>
      </c>
      <c r="D158" s="136">
        <v>41227</v>
      </c>
      <c r="E158" s="138">
        <v>43071</v>
      </c>
      <c r="F158" s="133" t="s">
        <v>1096</v>
      </c>
      <c r="G158" s="135" t="s">
        <v>445</v>
      </c>
      <c r="H158" s="133" t="s">
        <v>91</v>
      </c>
      <c r="I158" s="133" t="s">
        <v>4</v>
      </c>
      <c r="J158" s="133" t="s">
        <v>92</v>
      </c>
      <c r="K158" s="27" t="s">
        <v>93</v>
      </c>
      <c r="L158" s="27" t="s">
        <v>93</v>
      </c>
      <c r="M158" s="27">
        <v>365</v>
      </c>
      <c r="N158" s="27">
        <v>0</v>
      </c>
      <c r="O158" s="27" t="s">
        <v>94</v>
      </c>
      <c r="P158" s="27">
        <v>0</v>
      </c>
    </row>
    <row r="159" spans="2:16" ht="36" x14ac:dyDescent="0.3">
      <c r="B159" s="133">
        <v>156</v>
      </c>
      <c r="C159" s="133" t="s">
        <v>1095</v>
      </c>
      <c r="D159" s="136">
        <v>41227</v>
      </c>
      <c r="E159" s="138">
        <v>43071</v>
      </c>
      <c r="F159" s="133" t="s">
        <v>1094</v>
      </c>
      <c r="G159" s="135" t="s">
        <v>445</v>
      </c>
      <c r="H159" s="133" t="s">
        <v>91</v>
      </c>
      <c r="I159" s="133" t="s">
        <v>4</v>
      </c>
      <c r="J159" s="133" t="s">
        <v>92</v>
      </c>
      <c r="K159" s="27" t="s">
        <v>93</v>
      </c>
      <c r="L159" s="27" t="s">
        <v>93</v>
      </c>
      <c r="M159" s="27">
        <v>365</v>
      </c>
      <c r="N159" s="27">
        <v>0</v>
      </c>
      <c r="O159" s="27" t="s">
        <v>94</v>
      </c>
      <c r="P159" s="27">
        <v>0</v>
      </c>
    </row>
    <row r="160" spans="2:16" ht="36" x14ac:dyDescent="0.3">
      <c r="B160" s="133">
        <v>157</v>
      </c>
      <c r="C160" s="133" t="s">
        <v>1093</v>
      </c>
      <c r="D160" s="136">
        <v>41227</v>
      </c>
      <c r="E160" s="138">
        <v>43071</v>
      </c>
      <c r="F160" s="133" t="s">
        <v>1092</v>
      </c>
      <c r="G160" s="135" t="s">
        <v>445</v>
      </c>
      <c r="H160" s="133" t="s">
        <v>91</v>
      </c>
      <c r="I160" s="133" t="s">
        <v>4</v>
      </c>
      <c r="J160" s="133" t="s">
        <v>92</v>
      </c>
      <c r="K160" s="27" t="s">
        <v>93</v>
      </c>
      <c r="L160" s="27" t="s">
        <v>93</v>
      </c>
      <c r="M160" s="27">
        <v>365</v>
      </c>
      <c r="N160" s="27">
        <v>0</v>
      </c>
      <c r="O160" s="27" t="s">
        <v>94</v>
      </c>
      <c r="P160" s="27">
        <v>0</v>
      </c>
    </row>
    <row r="161" spans="2:16" ht="36" x14ac:dyDescent="0.3">
      <c r="B161" s="133">
        <v>158</v>
      </c>
      <c r="C161" s="133" t="s">
        <v>1091</v>
      </c>
      <c r="D161" s="136">
        <v>41227</v>
      </c>
      <c r="E161" s="138">
        <v>43071</v>
      </c>
      <c r="F161" s="133" t="s">
        <v>1090</v>
      </c>
      <c r="G161" s="135" t="s">
        <v>445</v>
      </c>
      <c r="H161" s="133" t="s">
        <v>91</v>
      </c>
      <c r="I161" s="133" t="s">
        <v>4</v>
      </c>
      <c r="J161" s="133" t="s">
        <v>92</v>
      </c>
      <c r="K161" s="27" t="s">
        <v>93</v>
      </c>
      <c r="L161" s="27" t="s">
        <v>93</v>
      </c>
      <c r="M161" s="27">
        <v>365</v>
      </c>
      <c r="N161" s="27">
        <v>0</v>
      </c>
      <c r="O161" s="27" t="s">
        <v>94</v>
      </c>
      <c r="P161" s="27">
        <v>0</v>
      </c>
    </row>
    <row r="162" spans="2:16" ht="36" x14ac:dyDescent="0.3">
      <c r="B162" s="133">
        <v>159</v>
      </c>
      <c r="C162" s="133" t="s">
        <v>1089</v>
      </c>
      <c r="D162" s="136">
        <v>41227</v>
      </c>
      <c r="E162" s="138">
        <v>43071</v>
      </c>
      <c r="F162" s="133" t="s">
        <v>1088</v>
      </c>
      <c r="G162" s="135" t="s">
        <v>445</v>
      </c>
      <c r="H162" s="133" t="s">
        <v>91</v>
      </c>
      <c r="I162" s="133" t="s">
        <v>4</v>
      </c>
      <c r="J162" s="133" t="s">
        <v>92</v>
      </c>
      <c r="K162" s="27" t="s">
        <v>94</v>
      </c>
      <c r="L162" s="27" t="s">
        <v>94</v>
      </c>
      <c r="M162" s="27">
        <v>0</v>
      </c>
      <c r="N162" s="27" t="s">
        <v>281</v>
      </c>
      <c r="O162" s="27" t="s">
        <v>94</v>
      </c>
      <c r="P162" s="27" t="s">
        <v>281</v>
      </c>
    </row>
    <row r="163" spans="2:16" ht="36" x14ac:dyDescent="0.3">
      <c r="B163" s="133">
        <v>160</v>
      </c>
      <c r="C163" s="133" t="s">
        <v>1087</v>
      </c>
      <c r="D163" s="136">
        <v>41227</v>
      </c>
      <c r="E163" s="138">
        <v>43071</v>
      </c>
      <c r="F163" s="133" t="s">
        <v>1086</v>
      </c>
      <c r="G163" s="135" t="s">
        <v>445</v>
      </c>
      <c r="H163" s="133" t="s">
        <v>91</v>
      </c>
      <c r="I163" s="133" t="s">
        <v>4</v>
      </c>
      <c r="J163" s="133" t="s">
        <v>92</v>
      </c>
      <c r="K163" s="27" t="s">
        <v>93</v>
      </c>
      <c r="L163" s="27" t="s">
        <v>93</v>
      </c>
      <c r="M163" s="27">
        <v>365</v>
      </c>
      <c r="N163" s="27">
        <v>0</v>
      </c>
      <c r="O163" s="27" t="s">
        <v>94</v>
      </c>
      <c r="P163" s="27">
        <v>0</v>
      </c>
    </row>
  </sheetData>
  <autoFilter ref="B2:P163" xr:uid="{00000000-0009-0000-0000-00000C000000}"/>
  <mergeCells count="15">
    <mergeCell ref="G2:G3"/>
    <mergeCell ref="B2:B3"/>
    <mergeCell ref="C2:C3"/>
    <mergeCell ref="D2:D3"/>
    <mergeCell ref="E2:E3"/>
    <mergeCell ref="F2:F3"/>
    <mergeCell ref="N2:N3"/>
    <mergeCell ref="O2:O3"/>
    <mergeCell ref="P2:P3"/>
    <mergeCell ref="H2:H3"/>
    <mergeCell ref="I2:I3"/>
    <mergeCell ref="J2:J3"/>
    <mergeCell ref="K2:K3"/>
    <mergeCell ref="L2:L3"/>
    <mergeCell ref="M2:M3"/>
  </mergeCells>
  <phoneticPr fontId="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B2:G89"/>
  <sheetViews>
    <sheetView workbookViewId="0">
      <selection activeCell="J61" sqref="J61"/>
    </sheetView>
  </sheetViews>
  <sheetFormatPr defaultColWidth="9.109375" defaultRowHeight="13.2" x14ac:dyDescent="0.25"/>
  <cols>
    <col min="1" max="1" width="9.109375" style="8"/>
    <col min="2" max="2" width="36.5546875" style="8" customWidth="1"/>
    <col min="3" max="3" width="51" style="8" customWidth="1"/>
    <col min="4" max="16384" width="9.109375" style="8"/>
  </cols>
  <sheetData>
    <row r="2" spans="2:3" x14ac:dyDescent="0.25">
      <c r="B2" s="2" t="s">
        <v>30</v>
      </c>
      <c r="C2" s="4" t="s">
        <v>95</v>
      </c>
    </row>
    <row r="3" spans="2:3" x14ac:dyDescent="0.25">
      <c r="B3" s="2"/>
      <c r="C3" s="2" t="s">
        <v>31</v>
      </c>
    </row>
    <row r="4" spans="2:3" x14ac:dyDescent="0.25">
      <c r="B4" s="2"/>
      <c r="C4" s="2" t="s">
        <v>32</v>
      </c>
    </row>
    <row r="5" spans="2:3" x14ac:dyDescent="0.25">
      <c r="B5" s="2"/>
      <c r="C5" s="2" t="s">
        <v>33</v>
      </c>
    </row>
    <row r="7" spans="2:3" x14ac:dyDescent="0.25">
      <c r="B7" s="28" t="s">
        <v>96</v>
      </c>
    </row>
    <row r="8" spans="2:3" x14ac:dyDescent="0.25">
      <c r="B8" s="28" t="s">
        <v>97</v>
      </c>
      <c r="C8" s="8" t="s">
        <v>98</v>
      </c>
    </row>
    <row r="9" spans="2:3" x14ac:dyDescent="0.25">
      <c r="C9" s="29" t="s">
        <v>99</v>
      </c>
    </row>
    <row r="10" spans="2:3" x14ac:dyDescent="0.25">
      <c r="C10" s="29" t="s">
        <v>100</v>
      </c>
    </row>
    <row r="11" spans="2:3" ht="15.6" x14ac:dyDescent="0.25">
      <c r="C11" s="29" t="s">
        <v>101</v>
      </c>
    </row>
    <row r="12" spans="2:3" x14ac:dyDescent="0.25">
      <c r="C12" s="29" t="s">
        <v>102</v>
      </c>
    </row>
    <row r="13" spans="2:3" x14ac:dyDescent="0.25">
      <c r="C13" s="29" t="s">
        <v>103</v>
      </c>
    </row>
    <row r="14" spans="2:3" ht="15.6" x14ac:dyDescent="0.25">
      <c r="C14" s="29" t="s">
        <v>104</v>
      </c>
    </row>
    <row r="15" spans="2:3" x14ac:dyDescent="0.25">
      <c r="C15" s="29" t="s">
        <v>105</v>
      </c>
    </row>
    <row r="16" spans="2:3" ht="15.6" x14ac:dyDescent="0.25">
      <c r="C16" s="29" t="s">
        <v>106</v>
      </c>
    </row>
    <row r="17" spans="2:3" ht="15.6" x14ac:dyDescent="0.25">
      <c r="C17" s="30"/>
    </row>
    <row r="18" spans="2:3" x14ac:dyDescent="0.25">
      <c r="B18" s="28" t="s">
        <v>107</v>
      </c>
    </row>
    <row r="19" spans="2:3" x14ac:dyDescent="0.25">
      <c r="B19" s="28" t="s">
        <v>108</v>
      </c>
    </row>
    <row r="20" spans="2:3" x14ac:dyDescent="0.25">
      <c r="B20" s="28" t="s">
        <v>109</v>
      </c>
    </row>
    <row r="21" spans="2:3" x14ac:dyDescent="0.25">
      <c r="B21" s="28"/>
    </row>
    <row r="22" spans="2:3" x14ac:dyDescent="0.25">
      <c r="B22" s="8" t="s">
        <v>110</v>
      </c>
    </row>
    <row r="23" spans="2:3" x14ac:dyDescent="0.25">
      <c r="B23" s="31" t="s">
        <v>111</v>
      </c>
      <c r="C23" s="31" t="s">
        <v>112</v>
      </c>
    </row>
    <row r="24" spans="2:3" x14ac:dyDescent="0.25">
      <c r="B24" s="31" t="s">
        <v>113</v>
      </c>
      <c r="C24" s="31" t="s">
        <v>114</v>
      </c>
    </row>
    <row r="25" spans="2:3" x14ac:dyDescent="0.25">
      <c r="B25" s="31" t="s">
        <v>115</v>
      </c>
      <c r="C25" s="31" t="s">
        <v>116</v>
      </c>
    </row>
    <row r="26" spans="2:3" ht="15.6" x14ac:dyDescent="0.25">
      <c r="B26" s="31" t="s">
        <v>117</v>
      </c>
      <c r="C26" s="31" t="s">
        <v>118</v>
      </c>
    </row>
    <row r="27" spans="2:3" x14ac:dyDescent="0.25">
      <c r="B27" s="31" t="s">
        <v>119</v>
      </c>
      <c r="C27" s="31" t="s">
        <v>120</v>
      </c>
    </row>
    <row r="28" spans="2:3" ht="15.6" x14ac:dyDescent="0.25">
      <c r="B28" s="31" t="s">
        <v>121</v>
      </c>
      <c r="C28" s="31" t="s">
        <v>122</v>
      </c>
    </row>
    <row r="29" spans="2:3" x14ac:dyDescent="0.25">
      <c r="B29" s="31" t="s">
        <v>123</v>
      </c>
      <c r="C29" s="31" t="s">
        <v>124</v>
      </c>
    </row>
    <row r="30" spans="2:3" ht="15.6" x14ac:dyDescent="0.25">
      <c r="B30" s="31" t="s">
        <v>125</v>
      </c>
      <c r="C30" s="31" t="s">
        <v>126</v>
      </c>
    </row>
    <row r="31" spans="2:3" ht="15.6" x14ac:dyDescent="0.25">
      <c r="B31" s="31" t="s">
        <v>127</v>
      </c>
      <c r="C31" s="31" t="s">
        <v>128</v>
      </c>
    </row>
    <row r="32" spans="2:3" ht="28.8" x14ac:dyDescent="0.25">
      <c r="B32" s="31" t="s">
        <v>129</v>
      </c>
      <c r="C32" s="31" t="s">
        <v>130</v>
      </c>
    </row>
    <row r="33" spans="2:3" x14ac:dyDescent="0.25">
      <c r="B33" s="31" t="s">
        <v>131</v>
      </c>
      <c r="C33" s="31" t="s">
        <v>132</v>
      </c>
    </row>
    <row r="34" spans="2:3" ht="15.6" x14ac:dyDescent="0.25">
      <c r="B34" s="11">
        <v>0.214</v>
      </c>
      <c r="C34" s="31" t="s">
        <v>133</v>
      </c>
    </row>
    <row r="36" spans="2:3" x14ac:dyDescent="0.25">
      <c r="B36" s="6" t="s">
        <v>38</v>
      </c>
      <c r="C36" s="7" t="s">
        <v>39</v>
      </c>
    </row>
    <row r="37" spans="2:3" ht="26.4" x14ac:dyDescent="0.25">
      <c r="B37" s="6"/>
      <c r="C37" s="9" t="s">
        <v>40</v>
      </c>
    </row>
    <row r="38" spans="2:3" x14ac:dyDescent="0.25">
      <c r="B38" s="6"/>
      <c r="C38" s="9"/>
    </row>
    <row r="39" spans="2:3" x14ac:dyDescent="0.25">
      <c r="B39" s="6" t="s">
        <v>41</v>
      </c>
      <c r="C39" s="7"/>
    </row>
    <row r="40" spans="2:3" x14ac:dyDescent="0.25">
      <c r="B40" s="7" t="s">
        <v>42</v>
      </c>
      <c r="C40" s="123">
        <f>HS_ass!D20</f>
        <v>14066</v>
      </c>
    </row>
    <row r="41" spans="2:3" x14ac:dyDescent="0.25">
      <c r="B41" s="7" t="s">
        <v>43</v>
      </c>
      <c r="C41" s="10">
        <v>0.9</v>
      </c>
    </row>
    <row r="42" spans="2:3" x14ac:dyDescent="0.25">
      <c r="B42" s="7" t="s">
        <v>44</v>
      </c>
      <c r="C42" s="10">
        <v>0.1</v>
      </c>
    </row>
    <row r="43" spans="2:3" x14ac:dyDescent="0.25">
      <c r="B43" s="7" t="s">
        <v>45</v>
      </c>
      <c r="C43" s="5" t="s">
        <v>46</v>
      </c>
    </row>
    <row r="44" spans="2:3" x14ac:dyDescent="0.25">
      <c r="B44" s="7"/>
      <c r="C44" s="5" t="s">
        <v>47</v>
      </c>
    </row>
    <row r="45" spans="2:3" x14ac:dyDescent="0.25">
      <c r="B45" s="7" t="s">
        <v>48</v>
      </c>
      <c r="C45" s="10">
        <v>0.8</v>
      </c>
    </row>
    <row r="46" spans="2:3" x14ac:dyDescent="0.25">
      <c r="B46" s="7" t="s">
        <v>49</v>
      </c>
      <c r="C46" s="5">
        <v>39</v>
      </c>
    </row>
    <row r="47" spans="2:3" x14ac:dyDescent="0.25">
      <c r="B47" s="7" t="s">
        <v>50</v>
      </c>
      <c r="C47" s="5">
        <v>40</v>
      </c>
    </row>
    <row r="48" spans="2:3" ht="39.6" x14ac:dyDescent="0.25">
      <c r="B48" s="6"/>
      <c r="C48" s="11" t="s">
        <v>52</v>
      </c>
    </row>
    <row r="49" spans="2:7" x14ac:dyDescent="0.25">
      <c r="B49" s="1" t="s">
        <v>53</v>
      </c>
      <c r="C49" s="127" t="s">
        <v>1902</v>
      </c>
    </row>
    <row r="50" spans="2:7" x14ac:dyDescent="0.25">
      <c r="B50" s="1"/>
      <c r="C50" s="127" t="s">
        <v>1903</v>
      </c>
    </row>
    <row r="51" spans="2:7" x14ac:dyDescent="0.25">
      <c r="B51" s="6"/>
      <c r="C51" s="5"/>
    </row>
    <row r="52" spans="2:7" x14ac:dyDescent="0.25">
      <c r="B52" s="6" t="s">
        <v>54</v>
      </c>
      <c r="C52" s="12" t="s">
        <v>134</v>
      </c>
    </row>
    <row r="55" spans="2:7" x14ac:dyDescent="0.25">
      <c r="B55" s="163" t="s">
        <v>135</v>
      </c>
      <c r="C55" s="163"/>
      <c r="D55" s="163"/>
      <c r="E55" s="163"/>
      <c r="F55" s="163"/>
      <c r="G55" s="163"/>
    </row>
    <row r="56" spans="2:7" x14ac:dyDescent="0.25">
      <c r="B56" s="4"/>
      <c r="C56" s="32" t="s">
        <v>1906</v>
      </c>
      <c r="D56" s="32" t="s">
        <v>1907</v>
      </c>
      <c r="E56" s="32" t="s">
        <v>1908</v>
      </c>
      <c r="F56" s="32" t="s">
        <v>1909</v>
      </c>
      <c r="G56" s="32" t="s">
        <v>1910</v>
      </c>
    </row>
    <row r="57" spans="2:7" x14ac:dyDescent="0.25">
      <c r="B57" s="163" t="s">
        <v>170</v>
      </c>
      <c r="C57" s="163"/>
      <c r="D57" s="163"/>
      <c r="E57" s="163"/>
      <c r="F57" s="163"/>
      <c r="G57" s="163"/>
    </row>
    <row r="58" spans="2:7" x14ac:dyDescent="0.25">
      <c r="B58" s="32" t="s">
        <v>136</v>
      </c>
      <c r="C58" s="4"/>
      <c r="D58" s="4"/>
      <c r="E58" s="4"/>
      <c r="F58" s="4"/>
      <c r="G58" s="4"/>
    </row>
    <row r="59" spans="2:7" ht="39.6" x14ac:dyDescent="0.25">
      <c r="B59" s="4" t="s">
        <v>137</v>
      </c>
      <c r="C59" s="4" t="s">
        <v>138</v>
      </c>
      <c r="D59" s="4" t="s">
        <v>138</v>
      </c>
      <c r="E59" s="4" t="s">
        <v>138</v>
      </c>
      <c r="F59" s="4" t="s">
        <v>138</v>
      </c>
      <c r="G59" s="4" t="s">
        <v>138</v>
      </c>
    </row>
    <row r="60" spans="2:7" x14ac:dyDescent="0.25">
      <c r="B60" s="4" t="s">
        <v>139</v>
      </c>
      <c r="C60" s="4" t="s">
        <v>140</v>
      </c>
      <c r="D60" s="4" t="s">
        <v>140</v>
      </c>
      <c r="E60" s="4" t="s">
        <v>140</v>
      </c>
      <c r="F60" s="4" t="s">
        <v>140</v>
      </c>
      <c r="G60" s="4" t="s">
        <v>140</v>
      </c>
    </row>
    <row r="61" spans="2:7" x14ac:dyDescent="0.25">
      <c r="B61" s="4" t="s">
        <v>141</v>
      </c>
      <c r="C61" s="4">
        <v>10045354</v>
      </c>
      <c r="D61" s="4">
        <v>10045354</v>
      </c>
      <c r="E61" s="4">
        <v>10045354</v>
      </c>
      <c r="F61" s="4">
        <v>10045354</v>
      </c>
      <c r="G61" s="4">
        <v>10045354</v>
      </c>
    </row>
    <row r="62" spans="2:7" x14ac:dyDescent="0.25">
      <c r="B62" s="4" t="s">
        <v>142</v>
      </c>
      <c r="C62" s="4" t="s">
        <v>143</v>
      </c>
      <c r="D62" s="4" t="s">
        <v>143</v>
      </c>
      <c r="E62" s="4" t="s">
        <v>143</v>
      </c>
      <c r="F62" s="4" t="s">
        <v>143</v>
      </c>
      <c r="G62" s="4" t="s">
        <v>143</v>
      </c>
    </row>
    <row r="63" spans="2:7" x14ac:dyDescent="0.25">
      <c r="B63" s="4" t="s">
        <v>144</v>
      </c>
      <c r="C63" s="4" t="s">
        <v>145</v>
      </c>
      <c r="D63" s="4" t="s">
        <v>146</v>
      </c>
      <c r="E63" s="4" t="s">
        <v>147</v>
      </c>
      <c r="F63" s="4" t="s">
        <v>148</v>
      </c>
      <c r="G63" s="4" t="s">
        <v>149</v>
      </c>
    </row>
    <row r="64" spans="2:7" x14ac:dyDescent="0.25">
      <c r="B64" s="4" t="s">
        <v>150</v>
      </c>
      <c r="C64" s="4" t="s">
        <v>151</v>
      </c>
      <c r="D64" s="4" t="s">
        <v>147</v>
      </c>
      <c r="E64" s="4" t="s">
        <v>148</v>
      </c>
      <c r="F64" s="4" t="s">
        <v>149</v>
      </c>
      <c r="G64" s="4" t="s">
        <v>152</v>
      </c>
    </row>
    <row r="65" spans="2:7" x14ac:dyDescent="0.25">
      <c r="B65" s="4" t="s">
        <v>153</v>
      </c>
      <c r="C65" s="4" t="s">
        <v>154</v>
      </c>
      <c r="D65" s="4" t="s">
        <v>154</v>
      </c>
      <c r="E65" s="4" t="s">
        <v>154</v>
      </c>
      <c r="F65" s="4" t="s">
        <v>154</v>
      </c>
      <c r="G65" s="4" t="s">
        <v>154</v>
      </c>
    </row>
    <row r="66" spans="2:7" x14ac:dyDescent="0.25">
      <c r="B66" s="4" t="s">
        <v>155</v>
      </c>
      <c r="C66" s="4" t="s">
        <v>156</v>
      </c>
      <c r="D66" s="4" t="s">
        <v>156</v>
      </c>
      <c r="E66" s="4" t="s">
        <v>156</v>
      </c>
      <c r="F66" s="4" t="s">
        <v>156</v>
      </c>
      <c r="G66" s="4" t="s">
        <v>156</v>
      </c>
    </row>
    <row r="67" spans="2:7" ht="105.6" x14ac:dyDescent="0.25">
      <c r="B67" s="4" t="s">
        <v>135</v>
      </c>
      <c r="C67" s="4" t="s">
        <v>157</v>
      </c>
      <c r="D67" s="4" t="s">
        <v>157</v>
      </c>
      <c r="E67" s="4" t="s">
        <v>157</v>
      </c>
      <c r="F67" s="4" t="s">
        <v>157</v>
      </c>
      <c r="G67" s="4" t="s">
        <v>157</v>
      </c>
    </row>
    <row r="68" spans="2:7" x14ac:dyDescent="0.25">
      <c r="B68" s="163" t="s">
        <v>171</v>
      </c>
      <c r="C68" s="163"/>
      <c r="D68" s="163"/>
      <c r="E68" s="163"/>
      <c r="F68" s="163"/>
      <c r="G68" s="163"/>
    </row>
    <row r="69" spans="2:7" x14ac:dyDescent="0.25">
      <c r="B69" s="32" t="s">
        <v>158</v>
      </c>
      <c r="C69" s="4"/>
      <c r="D69" s="4"/>
      <c r="E69" s="4"/>
      <c r="F69" s="4"/>
      <c r="G69" s="4"/>
    </row>
    <row r="70" spans="2:7" ht="39.6" x14ac:dyDescent="0.25">
      <c r="B70" s="4" t="s">
        <v>137</v>
      </c>
      <c r="C70" s="4" t="s">
        <v>138</v>
      </c>
      <c r="D70" s="4" t="s">
        <v>138</v>
      </c>
      <c r="E70" s="4" t="s">
        <v>138</v>
      </c>
      <c r="F70" s="4" t="s">
        <v>138</v>
      </c>
      <c r="G70" s="4" t="s">
        <v>138</v>
      </c>
    </row>
    <row r="71" spans="2:7" x14ac:dyDescent="0.25">
      <c r="B71" s="4" t="s">
        <v>139</v>
      </c>
      <c r="C71" s="4" t="s">
        <v>140</v>
      </c>
      <c r="D71" s="4" t="s">
        <v>140</v>
      </c>
      <c r="E71" s="4" t="s">
        <v>140</v>
      </c>
      <c r="F71" s="4" t="s">
        <v>140</v>
      </c>
      <c r="G71" s="4" t="s">
        <v>140</v>
      </c>
    </row>
    <row r="72" spans="2:7" x14ac:dyDescent="0.25">
      <c r="B72" s="4" t="s">
        <v>141</v>
      </c>
      <c r="C72" s="11">
        <v>10045355</v>
      </c>
      <c r="D72" s="11">
        <v>10045355</v>
      </c>
      <c r="E72" s="11">
        <v>10045355</v>
      </c>
      <c r="F72" s="11">
        <v>10045355</v>
      </c>
      <c r="G72" s="11">
        <v>10045355</v>
      </c>
    </row>
    <row r="73" spans="2:7" x14ac:dyDescent="0.25">
      <c r="B73" s="4" t="s">
        <v>142</v>
      </c>
      <c r="C73" s="4" t="s">
        <v>143</v>
      </c>
      <c r="D73" s="4" t="s">
        <v>143</v>
      </c>
      <c r="E73" s="4" t="s">
        <v>143</v>
      </c>
      <c r="F73" s="4" t="s">
        <v>143</v>
      </c>
      <c r="G73" s="4" t="s">
        <v>143</v>
      </c>
    </row>
    <row r="74" spans="2:7" x14ac:dyDescent="0.25">
      <c r="B74" s="4" t="s">
        <v>144</v>
      </c>
      <c r="C74" s="4" t="s">
        <v>159</v>
      </c>
      <c r="D74" s="4" t="s">
        <v>160</v>
      </c>
      <c r="E74" s="4" t="s">
        <v>161</v>
      </c>
      <c r="F74" s="4" t="s">
        <v>162</v>
      </c>
      <c r="G74" s="4" t="s">
        <v>163</v>
      </c>
    </row>
    <row r="75" spans="2:7" x14ac:dyDescent="0.25">
      <c r="B75" s="4" t="s">
        <v>150</v>
      </c>
      <c r="C75" s="4" t="s">
        <v>164</v>
      </c>
      <c r="D75" s="4" t="s">
        <v>165</v>
      </c>
      <c r="E75" s="4" t="s">
        <v>166</v>
      </c>
      <c r="F75" s="4" t="s">
        <v>167</v>
      </c>
      <c r="G75" s="4" t="s">
        <v>168</v>
      </c>
    </row>
    <row r="76" spans="2:7" x14ac:dyDescent="0.25">
      <c r="B76" s="4" t="s">
        <v>153</v>
      </c>
      <c r="C76" s="4" t="s">
        <v>154</v>
      </c>
      <c r="D76" s="4" t="s">
        <v>154</v>
      </c>
      <c r="E76" s="4" t="s">
        <v>154</v>
      </c>
      <c r="F76" s="4" t="s">
        <v>154</v>
      </c>
      <c r="G76" s="4" t="s">
        <v>154</v>
      </c>
    </row>
    <row r="77" spans="2:7" x14ac:dyDescent="0.25">
      <c r="B77" s="4" t="s">
        <v>155</v>
      </c>
      <c r="C77" s="4" t="s">
        <v>156</v>
      </c>
      <c r="D77" s="4" t="s">
        <v>156</v>
      </c>
      <c r="E77" s="4" t="s">
        <v>156</v>
      </c>
      <c r="F77" s="4" t="s">
        <v>156</v>
      </c>
      <c r="G77" s="4" t="s">
        <v>156</v>
      </c>
    </row>
    <row r="78" spans="2:7" ht="105.6" x14ac:dyDescent="0.25">
      <c r="B78" s="4" t="s">
        <v>135</v>
      </c>
      <c r="C78" s="4" t="s">
        <v>157</v>
      </c>
      <c r="D78" s="4" t="s">
        <v>157</v>
      </c>
      <c r="E78" s="4" t="s">
        <v>157</v>
      </c>
      <c r="F78" s="4" t="s">
        <v>157</v>
      </c>
      <c r="G78" s="4" t="s">
        <v>157</v>
      </c>
    </row>
    <row r="79" spans="2:7" x14ac:dyDescent="0.25">
      <c r="B79" s="163" t="s">
        <v>172</v>
      </c>
      <c r="C79" s="163"/>
      <c r="D79" s="163"/>
      <c r="E79" s="163"/>
      <c r="F79" s="163"/>
      <c r="G79" s="163"/>
    </row>
    <row r="80" spans="2:7" x14ac:dyDescent="0.25">
      <c r="B80" s="32" t="s">
        <v>169</v>
      </c>
      <c r="C80" s="4"/>
      <c r="D80" s="4"/>
      <c r="E80" s="4"/>
      <c r="F80" s="4"/>
      <c r="G80" s="4"/>
    </row>
    <row r="81" spans="2:7" ht="39.6" x14ac:dyDescent="0.25">
      <c r="B81" s="4" t="s">
        <v>137</v>
      </c>
      <c r="C81" s="4" t="s">
        <v>138</v>
      </c>
      <c r="D81" s="4" t="s">
        <v>138</v>
      </c>
      <c r="E81" s="4" t="s">
        <v>138</v>
      </c>
      <c r="F81" s="4" t="s">
        <v>138</v>
      </c>
      <c r="G81" s="4" t="s">
        <v>138</v>
      </c>
    </row>
    <row r="82" spans="2:7" x14ac:dyDescent="0.25">
      <c r="B82" s="4" t="s">
        <v>139</v>
      </c>
      <c r="C82" s="4" t="s">
        <v>140</v>
      </c>
      <c r="D82" s="4" t="s">
        <v>140</v>
      </c>
      <c r="E82" s="4" t="s">
        <v>140</v>
      </c>
      <c r="F82" s="4" t="s">
        <v>140</v>
      </c>
      <c r="G82" s="4" t="s">
        <v>140</v>
      </c>
    </row>
    <row r="83" spans="2:7" x14ac:dyDescent="0.25">
      <c r="B83" s="4" t="s">
        <v>141</v>
      </c>
      <c r="C83" s="11">
        <v>10045356</v>
      </c>
      <c r="D83" s="11">
        <v>10045356</v>
      </c>
      <c r="E83" s="11">
        <v>10045356</v>
      </c>
      <c r="F83" s="11">
        <v>10045356</v>
      </c>
      <c r="G83" s="11">
        <v>10045356</v>
      </c>
    </row>
    <row r="84" spans="2:7" x14ac:dyDescent="0.25">
      <c r="B84" s="4" t="s">
        <v>142</v>
      </c>
      <c r="C84" s="4" t="s">
        <v>143</v>
      </c>
      <c r="D84" s="4" t="s">
        <v>143</v>
      </c>
      <c r="E84" s="4" t="s">
        <v>143</v>
      </c>
      <c r="F84" s="4" t="s">
        <v>143</v>
      </c>
      <c r="G84" s="4" t="s">
        <v>143</v>
      </c>
    </row>
    <row r="85" spans="2:7" x14ac:dyDescent="0.25">
      <c r="B85" s="4" t="s">
        <v>144</v>
      </c>
      <c r="C85" s="4" t="s">
        <v>159</v>
      </c>
      <c r="D85" s="4" t="s">
        <v>160</v>
      </c>
      <c r="E85" s="4" t="s">
        <v>161</v>
      </c>
      <c r="F85" s="4" t="s">
        <v>162</v>
      </c>
      <c r="G85" s="4" t="s">
        <v>163</v>
      </c>
    </row>
    <row r="86" spans="2:7" x14ac:dyDescent="0.25">
      <c r="B86" s="4" t="s">
        <v>150</v>
      </c>
      <c r="C86" s="4" t="s">
        <v>164</v>
      </c>
      <c r="D86" s="4" t="s">
        <v>165</v>
      </c>
      <c r="E86" s="4" t="s">
        <v>166</v>
      </c>
      <c r="F86" s="4" t="s">
        <v>167</v>
      </c>
      <c r="G86" s="4" t="s">
        <v>168</v>
      </c>
    </row>
    <row r="87" spans="2:7" x14ac:dyDescent="0.25">
      <c r="B87" s="4" t="s">
        <v>153</v>
      </c>
      <c r="C87" s="4" t="s">
        <v>154</v>
      </c>
      <c r="D87" s="4" t="s">
        <v>154</v>
      </c>
      <c r="E87" s="4" t="s">
        <v>154</v>
      </c>
      <c r="F87" s="4" t="s">
        <v>154</v>
      </c>
      <c r="G87" s="4" t="s">
        <v>154</v>
      </c>
    </row>
    <row r="88" spans="2:7" x14ac:dyDescent="0.25">
      <c r="B88" s="4" t="s">
        <v>155</v>
      </c>
      <c r="C88" s="4" t="s">
        <v>156</v>
      </c>
      <c r="D88" s="4" t="s">
        <v>156</v>
      </c>
      <c r="E88" s="4" t="s">
        <v>156</v>
      </c>
      <c r="F88" s="4" t="s">
        <v>156</v>
      </c>
      <c r="G88" s="4" t="s">
        <v>156</v>
      </c>
    </row>
    <row r="89" spans="2:7" ht="105.6" x14ac:dyDescent="0.25">
      <c r="B89" s="4" t="s">
        <v>135</v>
      </c>
      <c r="C89" s="4" t="s">
        <v>157</v>
      </c>
      <c r="D89" s="4" t="s">
        <v>157</v>
      </c>
      <c r="E89" s="4" t="s">
        <v>157</v>
      </c>
      <c r="F89" s="4" t="s">
        <v>157</v>
      </c>
      <c r="G89" s="4" t="s">
        <v>157</v>
      </c>
    </row>
  </sheetData>
  <mergeCells count="4">
    <mergeCell ref="B68:G68"/>
    <mergeCell ref="B57:G57"/>
    <mergeCell ref="B79:G79"/>
    <mergeCell ref="B55:G5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B2:AZ43"/>
  <sheetViews>
    <sheetView workbookViewId="0">
      <selection activeCell="AA8" sqref="AA8"/>
    </sheetView>
  </sheetViews>
  <sheetFormatPr defaultColWidth="9.109375" defaultRowHeight="13.2" x14ac:dyDescent="0.3"/>
  <cols>
    <col min="1" max="1" width="9.109375" style="3"/>
    <col min="2" max="2" width="16.5546875" style="3" customWidth="1"/>
    <col min="3" max="3" width="25.88671875" style="3" customWidth="1"/>
    <col min="4" max="4" width="14" style="3" customWidth="1"/>
    <col min="5" max="5" width="7.88671875" style="3" customWidth="1"/>
    <col min="6" max="6" width="3.6640625" style="3" customWidth="1"/>
    <col min="7" max="8" width="19.5546875" style="3" customWidth="1"/>
    <col min="9" max="9" width="14.109375" style="3" customWidth="1"/>
    <col min="10" max="10" width="7.33203125" style="3" customWidth="1"/>
    <col min="11" max="11" width="3.88671875" style="3" customWidth="1"/>
    <col min="12" max="12" width="17.6640625" style="3" customWidth="1"/>
    <col min="13" max="13" width="22.44140625" style="3" customWidth="1"/>
    <col min="14" max="14" width="13.5546875" style="3" customWidth="1"/>
    <col min="15" max="15" width="8" style="3" customWidth="1"/>
    <col min="16" max="16" width="4.44140625" style="3" customWidth="1"/>
    <col min="17" max="17" width="17.6640625" style="3" customWidth="1"/>
    <col min="18" max="18" width="22.33203125" style="3" customWidth="1"/>
    <col min="19" max="19" width="13.5546875" style="3" customWidth="1"/>
    <col min="20" max="20" width="8.109375" style="3" customWidth="1"/>
    <col min="21" max="21" width="4.109375" style="3" customWidth="1"/>
    <col min="22" max="23" width="18" style="3" customWidth="1"/>
    <col min="24" max="24" width="11.6640625" style="3" customWidth="1"/>
    <col min="25" max="25" width="11.5546875" style="3" customWidth="1"/>
    <col min="26" max="16384" width="9.109375" style="3"/>
  </cols>
  <sheetData>
    <row r="2" spans="2:52" x14ac:dyDescent="0.3">
      <c r="B2" s="164" t="s">
        <v>1906</v>
      </c>
      <c r="C2" s="164"/>
      <c r="D2" s="164"/>
      <c r="E2" s="164"/>
      <c r="F2" s="26"/>
      <c r="G2" s="164" t="s">
        <v>1907</v>
      </c>
      <c r="H2" s="164"/>
      <c r="I2" s="164"/>
      <c r="J2" s="164"/>
      <c r="K2" s="26"/>
      <c r="L2" s="164" t="s">
        <v>1908</v>
      </c>
      <c r="M2" s="164"/>
      <c r="N2" s="164"/>
      <c r="O2" s="164"/>
      <c r="P2" s="26"/>
      <c r="Q2" s="164" t="s">
        <v>1909</v>
      </c>
      <c r="R2" s="164"/>
      <c r="S2" s="164"/>
      <c r="T2" s="164"/>
      <c r="U2" s="26"/>
      <c r="V2" s="164" t="s">
        <v>1910</v>
      </c>
      <c r="W2" s="164"/>
      <c r="X2" s="164"/>
      <c r="Y2" s="164"/>
    </row>
    <row r="3" spans="2:52" x14ac:dyDescent="0.3">
      <c r="B3" s="36"/>
      <c r="C3" s="37"/>
      <c r="D3" s="37"/>
      <c r="E3" s="38"/>
      <c r="F3" s="38"/>
      <c r="G3" s="26"/>
      <c r="H3" s="36"/>
      <c r="I3" s="36"/>
      <c r="J3" s="38"/>
      <c r="K3" s="38"/>
      <c r="L3" s="39"/>
      <c r="M3" s="39"/>
      <c r="N3" s="39"/>
      <c r="O3" s="38"/>
      <c r="P3" s="38"/>
      <c r="Q3" s="26"/>
      <c r="R3" s="26"/>
      <c r="S3" s="26"/>
      <c r="T3" s="38"/>
      <c r="U3" s="38"/>
      <c r="V3" s="26"/>
      <c r="W3" s="26"/>
      <c r="X3" s="26"/>
      <c r="Y3" s="38"/>
      <c r="Z3" s="40"/>
      <c r="AF3" s="40"/>
      <c r="AG3" s="40"/>
      <c r="AH3" s="40"/>
      <c r="AI3" s="40"/>
      <c r="AJ3" s="40"/>
      <c r="AK3" s="40"/>
      <c r="AL3" s="40"/>
      <c r="AM3" s="40"/>
      <c r="AN3" s="40"/>
      <c r="AO3" s="40"/>
      <c r="AP3" s="40"/>
      <c r="AQ3" s="40"/>
      <c r="AR3" s="40"/>
      <c r="AS3" s="40"/>
      <c r="AT3" s="40"/>
      <c r="AU3" s="40"/>
      <c r="AV3" s="40"/>
      <c r="AW3" s="40"/>
      <c r="AX3" s="40"/>
      <c r="AY3" s="40"/>
      <c r="AZ3" s="40"/>
    </row>
    <row r="4" spans="2:52" ht="24" x14ac:dyDescent="0.3">
      <c r="B4" s="144" t="s">
        <v>1770</v>
      </c>
      <c r="C4" s="144" t="s">
        <v>1771</v>
      </c>
      <c r="D4" s="91" t="s">
        <v>445</v>
      </c>
      <c r="E4" s="119">
        <v>0.266986106870229</v>
      </c>
      <c r="F4" s="26"/>
      <c r="G4" s="139" t="s">
        <v>464</v>
      </c>
      <c r="H4" s="139" t="s">
        <v>465</v>
      </c>
      <c r="I4" s="140" t="s">
        <v>444</v>
      </c>
      <c r="J4" s="119">
        <v>0.26129970255384655</v>
      </c>
      <c r="K4" s="26"/>
      <c r="L4" s="139" t="s">
        <v>606</v>
      </c>
      <c r="M4" s="139" t="s">
        <v>607</v>
      </c>
      <c r="N4" s="140" t="s">
        <v>444</v>
      </c>
      <c r="O4" s="119">
        <v>0.26630210109129027</v>
      </c>
      <c r="P4" s="26"/>
      <c r="Q4" s="139" t="s">
        <v>860</v>
      </c>
      <c r="R4" s="139" t="s">
        <v>861</v>
      </c>
      <c r="S4" s="140" t="s">
        <v>444</v>
      </c>
      <c r="T4" s="119">
        <v>0.25003240515604203</v>
      </c>
      <c r="U4" s="26"/>
      <c r="V4" s="139" t="s">
        <v>1205</v>
      </c>
      <c r="W4" s="139" t="s">
        <v>1204</v>
      </c>
      <c r="X4" s="140" t="s">
        <v>445</v>
      </c>
      <c r="Y4" s="119">
        <v>0.25031428838978814</v>
      </c>
    </row>
    <row r="5" spans="2:52" ht="24" x14ac:dyDescent="0.3">
      <c r="B5" s="144" t="s">
        <v>1778</v>
      </c>
      <c r="C5" s="144" t="s">
        <v>1779</v>
      </c>
      <c r="D5" s="91" t="s">
        <v>445</v>
      </c>
      <c r="E5" s="119">
        <v>0.26705860780039148</v>
      </c>
      <c r="F5" s="26"/>
      <c r="G5" s="139" t="s">
        <v>1578</v>
      </c>
      <c r="H5" s="139" t="s">
        <v>1579</v>
      </c>
      <c r="I5" s="140" t="s">
        <v>445</v>
      </c>
      <c r="J5" s="119">
        <v>0.26243026066537439</v>
      </c>
      <c r="K5" s="26"/>
      <c r="L5" s="139" t="s">
        <v>608</v>
      </c>
      <c r="M5" s="139" t="s">
        <v>609</v>
      </c>
      <c r="N5" s="140" t="s">
        <v>444</v>
      </c>
      <c r="O5" s="119">
        <v>0.26739251559752925</v>
      </c>
      <c r="P5" s="26"/>
      <c r="Q5" s="139" t="s">
        <v>766</v>
      </c>
      <c r="R5" s="139" t="s">
        <v>767</v>
      </c>
      <c r="S5" s="140" t="s">
        <v>444</v>
      </c>
      <c r="T5" s="119">
        <v>0.25012093189990242</v>
      </c>
      <c r="U5" s="26"/>
      <c r="V5" s="139" t="s">
        <v>1016</v>
      </c>
      <c r="W5" s="139" t="s">
        <v>1017</v>
      </c>
      <c r="X5" s="140" t="s">
        <v>444</v>
      </c>
      <c r="Y5" s="119">
        <v>0.25033244159507895</v>
      </c>
    </row>
    <row r="6" spans="2:52" ht="15.75" customHeight="1" x14ac:dyDescent="0.3">
      <c r="B6" s="144" t="s">
        <v>437</v>
      </c>
      <c r="C6" s="144" t="s">
        <v>436</v>
      </c>
      <c r="D6" s="91" t="s">
        <v>444</v>
      </c>
      <c r="E6" s="119">
        <v>0.26712515164775708</v>
      </c>
      <c r="F6" s="26"/>
      <c r="G6" s="139" t="s">
        <v>538</v>
      </c>
      <c r="H6" s="139" t="s">
        <v>539</v>
      </c>
      <c r="I6" s="140" t="s">
        <v>444</v>
      </c>
      <c r="J6" s="119">
        <v>0.2640029693824103</v>
      </c>
      <c r="K6" s="26"/>
      <c r="L6" s="139" t="s">
        <v>610</v>
      </c>
      <c r="M6" s="139" t="s">
        <v>611</v>
      </c>
      <c r="N6" s="140" t="s">
        <v>444</v>
      </c>
      <c r="O6" s="119">
        <v>0.26831026826420101</v>
      </c>
      <c r="P6" s="26"/>
      <c r="Q6" s="139" t="s">
        <v>846</v>
      </c>
      <c r="R6" s="139" t="s">
        <v>847</v>
      </c>
      <c r="S6" s="140" t="s">
        <v>444</v>
      </c>
      <c r="T6" s="119">
        <v>0.25133992762400376</v>
      </c>
      <c r="U6" s="26"/>
      <c r="V6" s="139" t="s">
        <v>1229</v>
      </c>
      <c r="W6" s="139" t="s">
        <v>1228</v>
      </c>
      <c r="X6" s="140" t="s">
        <v>445</v>
      </c>
      <c r="Y6" s="119">
        <v>0.25062804554121765</v>
      </c>
    </row>
    <row r="7" spans="2:52" ht="24" x14ac:dyDescent="0.3">
      <c r="B7" s="144" t="s">
        <v>353</v>
      </c>
      <c r="C7" s="144" t="s">
        <v>352</v>
      </c>
      <c r="D7" s="91" t="s">
        <v>444</v>
      </c>
      <c r="E7" s="119">
        <v>0.26715064859423771</v>
      </c>
      <c r="F7" s="26"/>
      <c r="G7" s="139" t="s">
        <v>1664</v>
      </c>
      <c r="H7" s="139" t="s">
        <v>1665</v>
      </c>
      <c r="I7" s="140" t="s">
        <v>445</v>
      </c>
      <c r="J7" s="119">
        <v>0.26402310696415882</v>
      </c>
      <c r="K7" s="26"/>
      <c r="L7" s="139" t="s">
        <v>612</v>
      </c>
      <c r="M7" s="139" t="s">
        <v>613</v>
      </c>
      <c r="N7" s="140" t="s">
        <v>444</v>
      </c>
      <c r="O7" s="119">
        <v>0.26226209688180069</v>
      </c>
      <c r="P7" s="26"/>
      <c r="Q7" s="139" t="s">
        <v>768</v>
      </c>
      <c r="R7" s="139" t="s">
        <v>769</v>
      </c>
      <c r="S7" s="140" t="s">
        <v>444</v>
      </c>
      <c r="T7" s="119">
        <v>0.25215043152979699</v>
      </c>
      <c r="U7" s="26"/>
      <c r="V7" s="139" t="s">
        <v>1239</v>
      </c>
      <c r="W7" s="139" t="s">
        <v>1238</v>
      </c>
      <c r="X7" s="140" t="s">
        <v>445</v>
      </c>
      <c r="Y7" s="119">
        <v>0.25064154446656584</v>
      </c>
    </row>
    <row r="8" spans="2:52" ht="24" x14ac:dyDescent="0.3">
      <c r="B8" s="144" t="s">
        <v>1742</v>
      </c>
      <c r="C8" s="144" t="s">
        <v>1743</v>
      </c>
      <c r="D8" s="91" t="s">
        <v>445</v>
      </c>
      <c r="E8" s="119">
        <v>0.26748152308368522</v>
      </c>
      <c r="F8" s="26"/>
      <c r="G8" s="139" t="s">
        <v>448</v>
      </c>
      <c r="H8" s="139" t="s">
        <v>449</v>
      </c>
      <c r="I8" s="140" t="s">
        <v>444</v>
      </c>
      <c r="J8" s="119">
        <v>0.26436587124235167</v>
      </c>
      <c r="K8" s="26"/>
      <c r="L8" s="139" t="s">
        <v>614</v>
      </c>
      <c r="M8" s="139" t="s">
        <v>615</v>
      </c>
      <c r="N8" s="140" t="s">
        <v>444</v>
      </c>
      <c r="O8" s="119">
        <v>0.2748295023435125</v>
      </c>
      <c r="P8" s="26"/>
      <c r="Q8" s="139" t="s">
        <v>1365</v>
      </c>
      <c r="R8" s="139" t="s">
        <v>1364</v>
      </c>
      <c r="S8" s="140" t="s">
        <v>445</v>
      </c>
      <c r="T8" s="119">
        <v>0.25225667567924032</v>
      </c>
      <c r="U8" s="26"/>
      <c r="V8" s="139" t="s">
        <v>1187</v>
      </c>
      <c r="W8" s="139" t="s">
        <v>1186</v>
      </c>
      <c r="X8" s="140" t="s">
        <v>445</v>
      </c>
      <c r="Y8" s="119">
        <v>0.25069424176685046</v>
      </c>
    </row>
    <row r="9" spans="2:52" ht="24" x14ac:dyDescent="0.3">
      <c r="B9" s="144" t="s">
        <v>1728</v>
      </c>
      <c r="C9" s="144" t="s">
        <v>1729</v>
      </c>
      <c r="D9" s="91" t="s">
        <v>445</v>
      </c>
      <c r="E9" s="119">
        <v>0.26756182726258354</v>
      </c>
      <c r="F9" s="26"/>
      <c r="G9" s="139" t="s">
        <v>1648</v>
      </c>
      <c r="H9" s="139" t="s">
        <v>1649</v>
      </c>
      <c r="I9" s="140" t="s">
        <v>445</v>
      </c>
      <c r="J9" s="119">
        <v>0.26444320947373362</v>
      </c>
      <c r="K9" s="26"/>
      <c r="L9" s="139" t="s">
        <v>616</v>
      </c>
      <c r="M9" s="139" t="s">
        <v>617</v>
      </c>
      <c r="N9" s="140" t="s">
        <v>444</v>
      </c>
      <c r="O9" s="119">
        <v>0.26183205754147926</v>
      </c>
      <c r="P9" s="26"/>
      <c r="Q9" s="139" t="s">
        <v>770</v>
      </c>
      <c r="R9" s="139" t="s">
        <v>771</v>
      </c>
      <c r="S9" s="140" t="s">
        <v>444</v>
      </c>
      <c r="T9" s="119">
        <v>0.25234009906287963</v>
      </c>
      <c r="U9" s="26"/>
      <c r="V9" s="139" t="s">
        <v>1193</v>
      </c>
      <c r="W9" s="139" t="s">
        <v>1192</v>
      </c>
      <c r="X9" s="140" t="s">
        <v>445</v>
      </c>
      <c r="Y9" s="119">
        <v>0.25088625046779334</v>
      </c>
    </row>
    <row r="10" spans="2:52" x14ac:dyDescent="0.3">
      <c r="B10" s="144" t="s">
        <v>1772</v>
      </c>
      <c r="C10" s="144" t="s">
        <v>1773</v>
      </c>
      <c r="D10" s="91" t="s">
        <v>445</v>
      </c>
      <c r="E10" s="119">
        <v>0.26764702305880861</v>
      </c>
      <c r="F10" s="26"/>
      <c r="G10" s="139" t="s">
        <v>1654</v>
      </c>
      <c r="H10" s="139" t="s">
        <v>1655</v>
      </c>
      <c r="I10" s="140" t="s">
        <v>445</v>
      </c>
      <c r="J10" s="119">
        <v>0.26447328881219173</v>
      </c>
      <c r="K10" s="26"/>
      <c r="L10" s="139" t="s">
        <v>618</v>
      </c>
      <c r="M10" s="139" t="s">
        <v>619</v>
      </c>
      <c r="N10" s="140" t="s">
        <v>444</v>
      </c>
      <c r="O10" s="119">
        <v>0.26473687899730958</v>
      </c>
      <c r="P10" s="26"/>
      <c r="Q10" s="139" t="s">
        <v>856</v>
      </c>
      <c r="R10" s="139" t="s">
        <v>857</v>
      </c>
      <c r="S10" s="140" t="s">
        <v>444</v>
      </c>
      <c r="T10" s="119">
        <v>0.25264634639709571</v>
      </c>
      <c r="U10" s="26"/>
      <c r="V10" s="139" t="s">
        <v>930</v>
      </c>
      <c r="W10" s="139" t="s">
        <v>931</v>
      </c>
      <c r="X10" s="140" t="s">
        <v>444</v>
      </c>
      <c r="Y10" s="119">
        <v>0.25124269157671769</v>
      </c>
    </row>
    <row r="11" spans="2:52" ht="24" x14ac:dyDescent="0.3">
      <c r="B11" s="144" t="s">
        <v>357</v>
      </c>
      <c r="C11" s="144" t="s">
        <v>356</v>
      </c>
      <c r="D11" s="91" t="s">
        <v>444</v>
      </c>
      <c r="E11" s="119">
        <v>0.26765328681550316</v>
      </c>
      <c r="F11" s="26"/>
      <c r="G11" s="139" t="s">
        <v>1568</v>
      </c>
      <c r="H11" s="139" t="s">
        <v>1569</v>
      </c>
      <c r="I11" s="140" t="s">
        <v>445</v>
      </c>
      <c r="J11" s="119">
        <v>0.26466332597843606</v>
      </c>
      <c r="K11" s="26"/>
      <c r="L11" s="139" t="s">
        <v>620</v>
      </c>
      <c r="M11" s="139" t="s">
        <v>621</v>
      </c>
      <c r="N11" s="140" t="s">
        <v>444</v>
      </c>
      <c r="O11" s="119">
        <v>0.26340670761670759</v>
      </c>
      <c r="P11" s="26"/>
      <c r="Q11" s="139" t="s">
        <v>1347</v>
      </c>
      <c r="R11" s="139" t="s">
        <v>1346</v>
      </c>
      <c r="S11" s="140" t="s">
        <v>445</v>
      </c>
      <c r="T11" s="119">
        <v>0.25283978628564446</v>
      </c>
      <c r="U11" s="26"/>
      <c r="V11" s="139" t="s">
        <v>1245</v>
      </c>
      <c r="W11" s="139" t="s">
        <v>1244</v>
      </c>
      <c r="X11" s="140" t="s">
        <v>445</v>
      </c>
      <c r="Y11" s="119">
        <v>0.25130097956120268</v>
      </c>
    </row>
    <row r="12" spans="2:52" x14ac:dyDescent="0.3">
      <c r="B12" s="144" t="s">
        <v>1732</v>
      </c>
      <c r="C12" s="144" t="s">
        <v>1733</v>
      </c>
      <c r="D12" s="91" t="s">
        <v>445</v>
      </c>
      <c r="E12" s="119">
        <v>0.26794143117917596</v>
      </c>
      <c r="F12" s="26"/>
      <c r="G12" s="139" t="s">
        <v>458</v>
      </c>
      <c r="H12" s="139" t="s">
        <v>459</v>
      </c>
      <c r="I12" s="140" t="s">
        <v>444</v>
      </c>
      <c r="J12" s="119">
        <v>0.26546960140734222</v>
      </c>
      <c r="K12" s="26"/>
      <c r="L12" s="139" t="s">
        <v>622</v>
      </c>
      <c r="M12" s="139" t="s">
        <v>623</v>
      </c>
      <c r="N12" s="140" t="s">
        <v>444</v>
      </c>
      <c r="O12" s="119">
        <v>0.26838839475839471</v>
      </c>
      <c r="P12" s="26"/>
      <c r="Q12" s="139" t="s">
        <v>1361</v>
      </c>
      <c r="R12" s="139" t="s">
        <v>1360</v>
      </c>
      <c r="S12" s="140" t="s">
        <v>445</v>
      </c>
      <c r="T12" s="119">
        <v>0.25339721449055946</v>
      </c>
      <c r="U12" s="26"/>
      <c r="V12" s="139" t="s">
        <v>1024</v>
      </c>
      <c r="W12" s="139" t="s">
        <v>1025</v>
      </c>
      <c r="X12" s="140" t="s">
        <v>444</v>
      </c>
      <c r="Y12" s="119">
        <v>0.25168296768109216</v>
      </c>
    </row>
    <row r="13" spans="2:52" ht="24" x14ac:dyDescent="0.3">
      <c r="B13" s="144" t="s">
        <v>1782</v>
      </c>
      <c r="C13" s="144" t="s">
        <v>1783</v>
      </c>
      <c r="D13" s="91" t="s">
        <v>445</v>
      </c>
      <c r="E13" s="119">
        <v>0.26795539656881062</v>
      </c>
      <c r="F13" s="26"/>
      <c r="G13" s="139" t="s">
        <v>460</v>
      </c>
      <c r="H13" s="139" t="s">
        <v>461</v>
      </c>
      <c r="I13" s="140" t="s">
        <v>444</v>
      </c>
      <c r="J13" s="119">
        <v>0.26579886296420635</v>
      </c>
      <c r="K13" s="26"/>
      <c r="L13" s="139" t="s">
        <v>624</v>
      </c>
      <c r="M13" s="139" t="s">
        <v>625</v>
      </c>
      <c r="N13" s="140" t="s">
        <v>444</v>
      </c>
      <c r="O13" s="119">
        <v>0.27045640665598303</v>
      </c>
      <c r="P13" s="26"/>
      <c r="Q13" s="139" t="s">
        <v>776</v>
      </c>
      <c r="R13" s="139" t="s">
        <v>777</v>
      </c>
      <c r="S13" s="140" t="s">
        <v>444</v>
      </c>
      <c r="T13" s="119">
        <v>0.25375367363498225</v>
      </c>
      <c r="U13" s="26"/>
      <c r="V13" s="139" t="s">
        <v>1189</v>
      </c>
      <c r="W13" s="139" t="s">
        <v>1188</v>
      </c>
      <c r="X13" s="140" t="s">
        <v>445</v>
      </c>
      <c r="Y13" s="119">
        <v>0.25168352505799046</v>
      </c>
    </row>
    <row r="14" spans="2:52" x14ac:dyDescent="0.3">
      <c r="B14" s="144" t="s">
        <v>1726</v>
      </c>
      <c r="C14" s="144" t="s">
        <v>1727</v>
      </c>
      <c r="D14" s="91" t="s">
        <v>445</v>
      </c>
      <c r="E14" s="119">
        <v>0.26805421612269098</v>
      </c>
      <c r="F14" s="26"/>
      <c r="G14" s="139" t="s">
        <v>1576</v>
      </c>
      <c r="H14" s="139" t="s">
        <v>1577</v>
      </c>
      <c r="I14" s="140" t="s">
        <v>445</v>
      </c>
      <c r="J14" s="119">
        <v>0.26593990833769815</v>
      </c>
      <c r="K14" s="26"/>
      <c r="L14" s="139" t="s">
        <v>686</v>
      </c>
      <c r="M14" s="139" t="s">
        <v>687</v>
      </c>
      <c r="N14" s="140" t="s">
        <v>444</v>
      </c>
      <c r="O14" s="119">
        <v>0.26713155164080998</v>
      </c>
      <c r="P14" s="26"/>
      <c r="Q14" s="139" t="s">
        <v>854</v>
      </c>
      <c r="R14" s="139" t="s">
        <v>855</v>
      </c>
      <c r="S14" s="140" t="s">
        <v>444</v>
      </c>
      <c r="T14" s="119">
        <v>0.25395527923003797</v>
      </c>
      <c r="U14" s="26"/>
      <c r="V14" s="139" t="s">
        <v>1241</v>
      </c>
      <c r="W14" s="139" t="s">
        <v>1240</v>
      </c>
      <c r="X14" s="140" t="s">
        <v>445</v>
      </c>
      <c r="Y14" s="119">
        <v>0.25195233496459807</v>
      </c>
    </row>
    <row r="15" spans="2:52" x14ac:dyDescent="0.3">
      <c r="B15" s="144" t="s">
        <v>443</v>
      </c>
      <c r="C15" s="144" t="s">
        <v>442</v>
      </c>
      <c r="D15" s="91" t="s">
        <v>444</v>
      </c>
      <c r="E15" s="119">
        <v>0.26820683459945277</v>
      </c>
      <c r="F15" s="26"/>
      <c r="G15" s="139" t="s">
        <v>1660</v>
      </c>
      <c r="H15" s="139" t="s">
        <v>1661</v>
      </c>
      <c r="I15" s="140" t="s">
        <v>445</v>
      </c>
      <c r="J15" s="119">
        <v>0.26714672388616406</v>
      </c>
      <c r="K15" s="26"/>
      <c r="L15" s="139" t="s">
        <v>688</v>
      </c>
      <c r="M15" s="139" t="s">
        <v>689</v>
      </c>
      <c r="N15" s="140" t="s">
        <v>444</v>
      </c>
      <c r="O15" s="119">
        <v>0.27777896925439505</v>
      </c>
      <c r="P15" s="26"/>
      <c r="Q15" s="139" t="s">
        <v>1393</v>
      </c>
      <c r="R15" s="139" t="s">
        <v>1392</v>
      </c>
      <c r="S15" s="140" t="s">
        <v>445</v>
      </c>
      <c r="T15" s="119">
        <v>0.2541529054033983</v>
      </c>
      <c r="U15" s="26"/>
      <c r="V15" s="139" t="s">
        <v>932</v>
      </c>
      <c r="W15" s="139" t="s">
        <v>933</v>
      </c>
      <c r="X15" s="140" t="s">
        <v>444</v>
      </c>
      <c r="Y15" s="119">
        <v>0.2521553071718336</v>
      </c>
    </row>
    <row r="16" spans="2:52" x14ac:dyDescent="0.3">
      <c r="B16" s="144" t="s">
        <v>1774</v>
      </c>
      <c r="C16" s="144" t="s">
        <v>1775</v>
      </c>
      <c r="D16" s="91" t="s">
        <v>445</v>
      </c>
      <c r="E16" s="119">
        <v>0.26878819013986338</v>
      </c>
      <c r="F16" s="26"/>
      <c r="G16" s="139" t="s">
        <v>462</v>
      </c>
      <c r="H16" s="139" t="s">
        <v>463</v>
      </c>
      <c r="I16" s="140" t="s">
        <v>444</v>
      </c>
      <c r="J16" s="119">
        <v>0.26715697192350735</v>
      </c>
      <c r="K16" s="26"/>
      <c r="L16" s="139" t="s">
        <v>690</v>
      </c>
      <c r="M16" s="139" t="s">
        <v>691</v>
      </c>
      <c r="N16" s="140" t="s">
        <v>444</v>
      </c>
      <c r="O16" s="119">
        <v>0.27362308859022288</v>
      </c>
      <c r="P16" s="26"/>
      <c r="Q16" s="139" t="s">
        <v>1353</v>
      </c>
      <c r="R16" s="139" t="s">
        <v>1352</v>
      </c>
      <c r="S16" s="140" t="s">
        <v>445</v>
      </c>
      <c r="T16" s="119">
        <v>0.25450303214302183</v>
      </c>
      <c r="U16" s="26"/>
      <c r="V16" s="139" t="s">
        <v>1020</v>
      </c>
      <c r="W16" s="139" t="s">
        <v>1021</v>
      </c>
      <c r="X16" s="140" t="s">
        <v>444</v>
      </c>
      <c r="Y16" s="119">
        <v>0.25216721968525024</v>
      </c>
    </row>
    <row r="17" spans="2:25" x14ac:dyDescent="0.3">
      <c r="B17" s="144" t="s">
        <v>427</v>
      </c>
      <c r="C17" s="144" t="s">
        <v>426</v>
      </c>
      <c r="D17" s="91" t="s">
        <v>444</v>
      </c>
      <c r="E17" s="119">
        <v>0.26930424180823764</v>
      </c>
      <c r="F17" s="26"/>
      <c r="G17" s="139" t="s">
        <v>528</v>
      </c>
      <c r="H17" s="139" t="s">
        <v>529</v>
      </c>
      <c r="I17" s="140" t="s">
        <v>444</v>
      </c>
      <c r="J17" s="119">
        <v>0.26740978630399165</v>
      </c>
      <c r="K17" s="26"/>
      <c r="L17" s="139" t="s">
        <v>692</v>
      </c>
      <c r="M17" s="139" t="s">
        <v>693</v>
      </c>
      <c r="N17" s="140" t="s">
        <v>444</v>
      </c>
      <c r="O17" s="119">
        <v>0.26544731896315626</v>
      </c>
      <c r="P17" s="26"/>
      <c r="Q17" s="139" t="s">
        <v>780</v>
      </c>
      <c r="R17" s="139" t="s">
        <v>781</v>
      </c>
      <c r="S17" s="140" t="s">
        <v>444</v>
      </c>
      <c r="T17" s="119">
        <v>0.25465665174158714</v>
      </c>
      <c r="U17" s="26"/>
      <c r="V17" s="139" t="s">
        <v>1006</v>
      </c>
      <c r="W17" s="139" t="s">
        <v>1007</v>
      </c>
      <c r="X17" s="140" t="s">
        <v>444</v>
      </c>
      <c r="Y17" s="119">
        <v>0.25221871918018185</v>
      </c>
    </row>
    <row r="18" spans="2:25" ht="24" x14ac:dyDescent="0.3">
      <c r="B18" s="144" t="s">
        <v>347</v>
      </c>
      <c r="C18" s="144" t="s">
        <v>346</v>
      </c>
      <c r="D18" s="91" t="s">
        <v>444</v>
      </c>
      <c r="E18" s="119">
        <v>0.26946657670826085</v>
      </c>
      <c r="F18" s="26"/>
      <c r="G18" s="139" t="s">
        <v>456</v>
      </c>
      <c r="H18" s="139" t="s">
        <v>457</v>
      </c>
      <c r="I18" s="140" t="s">
        <v>444</v>
      </c>
      <c r="J18" s="119">
        <v>0.2674210009771012</v>
      </c>
      <c r="K18" s="26"/>
      <c r="L18" s="139" t="s">
        <v>694</v>
      </c>
      <c r="M18" s="139" t="s">
        <v>695</v>
      </c>
      <c r="N18" s="140" t="s">
        <v>444</v>
      </c>
      <c r="O18" s="119">
        <v>0.2627823258579422</v>
      </c>
      <c r="P18" s="26"/>
      <c r="Q18" s="139" t="s">
        <v>1399</v>
      </c>
      <c r="R18" s="139" t="s">
        <v>1398</v>
      </c>
      <c r="S18" s="140" t="s">
        <v>445</v>
      </c>
      <c r="T18" s="119">
        <v>0.25500438244102502</v>
      </c>
      <c r="U18" s="26"/>
      <c r="V18" s="139" t="s">
        <v>1203</v>
      </c>
      <c r="W18" s="139" t="s">
        <v>1202</v>
      </c>
      <c r="X18" s="140" t="s">
        <v>445</v>
      </c>
      <c r="Y18" s="119">
        <v>0.25234636023239854</v>
      </c>
    </row>
    <row r="19" spans="2:25" ht="24" x14ac:dyDescent="0.3">
      <c r="B19" s="144" t="s">
        <v>1744</v>
      </c>
      <c r="C19" s="144" t="s">
        <v>1745</v>
      </c>
      <c r="D19" s="91" t="s">
        <v>445</v>
      </c>
      <c r="E19" s="119">
        <v>0.26954419079358466</v>
      </c>
      <c r="F19" s="26"/>
      <c r="G19" s="139" t="s">
        <v>534</v>
      </c>
      <c r="H19" s="139" t="s">
        <v>535</v>
      </c>
      <c r="I19" s="140" t="s">
        <v>444</v>
      </c>
      <c r="J19" s="119">
        <v>0.26751889144484609</v>
      </c>
      <c r="K19" s="26"/>
      <c r="L19" s="139" t="s">
        <v>696</v>
      </c>
      <c r="M19" s="139" t="s">
        <v>697</v>
      </c>
      <c r="N19" s="140" t="s">
        <v>444</v>
      </c>
      <c r="O19" s="119">
        <v>0.2721937258501701</v>
      </c>
      <c r="P19" s="26"/>
      <c r="Q19" s="139" t="s">
        <v>784</v>
      </c>
      <c r="R19" s="139" t="s">
        <v>785</v>
      </c>
      <c r="S19" s="140" t="s">
        <v>444</v>
      </c>
      <c r="T19" s="119">
        <v>0.25540486123832201</v>
      </c>
      <c r="U19" s="26"/>
      <c r="V19" s="139" t="s">
        <v>1191</v>
      </c>
      <c r="W19" s="139" t="s">
        <v>1190</v>
      </c>
      <c r="X19" s="140" t="s">
        <v>445</v>
      </c>
      <c r="Y19" s="119">
        <v>0.25264538749205501</v>
      </c>
    </row>
    <row r="20" spans="2:25" ht="24" x14ac:dyDescent="0.3">
      <c r="B20" s="144" t="s">
        <v>1734</v>
      </c>
      <c r="C20" s="144" t="s">
        <v>1735</v>
      </c>
      <c r="D20" s="91" t="s">
        <v>445</v>
      </c>
      <c r="E20" s="119">
        <v>0.26985396875919637</v>
      </c>
      <c r="F20" s="26"/>
      <c r="G20" s="139" t="s">
        <v>1652</v>
      </c>
      <c r="H20" s="139" t="s">
        <v>1653</v>
      </c>
      <c r="I20" s="140" t="s">
        <v>445</v>
      </c>
      <c r="J20" s="119">
        <v>0.26761541287896445</v>
      </c>
      <c r="K20" s="26"/>
      <c r="L20" s="139" t="s">
        <v>698</v>
      </c>
      <c r="M20" s="139" t="s">
        <v>699</v>
      </c>
      <c r="N20" s="140" t="s">
        <v>444</v>
      </c>
      <c r="O20" s="119">
        <v>0.2751607481513702</v>
      </c>
      <c r="P20" s="26"/>
      <c r="Q20" s="139" t="s">
        <v>1391</v>
      </c>
      <c r="R20" s="139" t="s">
        <v>1390</v>
      </c>
      <c r="S20" s="140" t="s">
        <v>445</v>
      </c>
      <c r="T20" s="119">
        <v>0.25541066457531902</v>
      </c>
      <c r="U20" s="26"/>
      <c r="V20" s="139" t="s">
        <v>1231</v>
      </c>
      <c r="W20" s="139" t="s">
        <v>1230</v>
      </c>
      <c r="X20" s="140" t="s">
        <v>445</v>
      </c>
      <c r="Y20" s="119">
        <v>0.25267910351351747</v>
      </c>
    </row>
    <row r="21" spans="2:25" ht="24" x14ac:dyDescent="0.3">
      <c r="B21" s="144" t="s">
        <v>441</v>
      </c>
      <c r="C21" s="144" t="s">
        <v>440</v>
      </c>
      <c r="D21" s="91" t="s">
        <v>444</v>
      </c>
      <c r="E21" s="119">
        <v>0.26992793128034215</v>
      </c>
      <c r="F21" s="26"/>
      <c r="G21" s="139" t="s">
        <v>1656</v>
      </c>
      <c r="H21" s="139" t="s">
        <v>1657</v>
      </c>
      <c r="I21" s="140" t="s">
        <v>445</v>
      </c>
      <c r="J21" s="119">
        <v>0.26787633862859123</v>
      </c>
      <c r="K21" s="26"/>
      <c r="L21" s="139" t="s">
        <v>700</v>
      </c>
      <c r="M21" s="139" t="s">
        <v>701</v>
      </c>
      <c r="N21" s="140" t="s">
        <v>444</v>
      </c>
      <c r="O21" s="119">
        <v>0.26619506984894448</v>
      </c>
      <c r="P21" s="26"/>
      <c r="Q21" s="139" t="s">
        <v>862</v>
      </c>
      <c r="R21" s="139" t="s">
        <v>863</v>
      </c>
      <c r="S21" s="140" t="s">
        <v>444</v>
      </c>
      <c r="T21" s="119">
        <v>0.25614851272485217</v>
      </c>
      <c r="U21" s="26"/>
      <c r="V21" s="139" t="s">
        <v>1199</v>
      </c>
      <c r="W21" s="139" t="s">
        <v>1198</v>
      </c>
      <c r="X21" s="140" t="s">
        <v>445</v>
      </c>
      <c r="Y21" s="119">
        <v>0.25270443148688049</v>
      </c>
    </row>
    <row r="22" spans="2:25" ht="24" x14ac:dyDescent="0.3">
      <c r="B22" s="144" t="s">
        <v>1776</v>
      </c>
      <c r="C22" s="144" t="s">
        <v>1777</v>
      </c>
      <c r="D22" s="91" t="s">
        <v>445</v>
      </c>
      <c r="E22" s="119">
        <v>0.27007490622066993</v>
      </c>
      <c r="F22" s="26"/>
      <c r="G22" s="139" t="s">
        <v>542</v>
      </c>
      <c r="H22" s="139" t="s">
        <v>543</v>
      </c>
      <c r="I22" s="140" t="s">
        <v>444</v>
      </c>
      <c r="J22" s="119">
        <v>0.2680449053574035</v>
      </c>
      <c r="K22" s="26"/>
      <c r="L22" s="139" t="s">
        <v>702</v>
      </c>
      <c r="M22" s="139" t="s">
        <v>703</v>
      </c>
      <c r="N22" s="140" t="s">
        <v>444</v>
      </c>
      <c r="O22" s="119">
        <v>0.26257069960405716</v>
      </c>
      <c r="P22" s="26"/>
      <c r="Q22" s="139" t="s">
        <v>1405</v>
      </c>
      <c r="R22" s="139" t="s">
        <v>1404</v>
      </c>
      <c r="S22" s="140" t="s">
        <v>445</v>
      </c>
      <c r="T22" s="119">
        <v>0.25617320305401681</v>
      </c>
      <c r="U22" s="26"/>
      <c r="V22" s="139" t="s">
        <v>926</v>
      </c>
      <c r="W22" s="139" t="s">
        <v>927</v>
      </c>
      <c r="X22" s="140" t="s">
        <v>444</v>
      </c>
      <c r="Y22" s="119">
        <v>0.25274593222194647</v>
      </c>
    </row>
    <row r="23" spans="2:25" ht="24" x14ac:dyDescent="0.3">
      <c r="B23" s="144" t="s">
        <v>351</v>
      </c>
      <c r="C23" s="144" t="s">
        <v>350</v>
      </c>
      <c r="D23" s="91" t="s">
        <v>444</v>
      </c>
      <c r="E23" s="119">
        <v>0.27016105285465358</v>
      </c>
      <c r="F23" s="26"/>
      <c r="G23" s="139" t="s">
        <v>1584</v>
      </c>
      <c r="H23" s="139" t="s">
        <v>1585</v>
      </c>
      <c r="I23" s="140" t="s">
        <v>445</v>
      </c>
      <c r="J23" s="119">
        <v>0.26833543720140302</v>
      </c>
      <c r="K23" s="26"/>
      <c r="L23" s="139" t="s">
        <v>704</v>
      </c>
      <c r="M23" s="139" t="s">
        <v>705</v>
      </c>
      <c r="N23" s="140" t="s">
        <v>444</v>
      </c>
      <c r="O23" s="119">
        <v>0.26548406585794149</v>
      </c>
      <c r="P23" s="26"/>
      <c r="Q23" s="139" t="s">
        <v>1363</v>
      </c>
      <c r="R23" s="139" t="s">
        <v>1362</v>
      </c>
      <c r="S23" s="140" t="s">
        <v>445</v>
      </c>
      <c r="T23" s="119">
        <v>0.2566112309173324</v>
      </c>
      <c r="U23" s="26"/>
      <c r="V23" s="139" t="s">
        <v>1235</v>
      </c>
      <c r="W23" s="139" t="s">
        <v>1234</v>
      </c>
      <c r="X23" s="140" t="s">
        <v>445</v>
      </c>
      <c r="Y23" s="119">
        <v>0.25276508142161835</v>
      </c>
    </row>
    <row r="24" spans="2:25" ht="24" x14ac:dyDescent="0.3">
      <c r="B24" s="144" t="s">
        <v>1766</v>
      </c>
      <c r="C24" s="144" t="s">
        <v>1767</v>
      </c>
      <c r="D24" s="91" t="s">
        <v>445</v>
      </c>
      <c r="E24" s="119">
        <v>0.27056707094653326</v>
      </c>
      <c r="F24" s="26"/>
      <c r="G24" s="139" t="s">
        <v>454</v>
      </c>
      <c r="H24" s="139" t="s">
        <v>455</v>
      </c>
      <c r="I24" s="140" t="s">
        <v>444</v>
      </c>
      <c r="J24" s="119">
        <v>0.26881068803816804</v>
      </c>
      <c r="K24" s="26"/>
      <c r="L24" s="139" t="s">
        <v>1406</v>
      </c>
      <c r="M24" s="139" t="s">
        <v>1407</v>
      </c>
      <c r="N24" s="140" t="s">
        <v>445</v>
      </c>
      <c r="O24" s="119">
        <v>0.26394415944486799</v>
      </c>
      <c r="P24" s="26"/>
      <c r="Q24" s="139" t="s">
        <v>1359</v>
      </c>
      <c r="R24" s="139" t="s">
        <v>1358</v>
      </c>
      <c r="S24" s="140" t="s">
        <v>445</v>
      </c>
      <c r="T24" s="119">
        <v>0.25665733737095037</v>
      </c>
      <c r="U24" s="26"/>
      <c r="V24" s="139" t="s">
        <v>1014</v>
      </c>
      <c r="W24" s="139" t="s">
        <v>1015</v>
      </c>
      <c r="X24" s="140" t="s">
        <v>444</v>
      </c>
      <c r="Y24" s="119">
        <v>0.25300324192027301</v>
      </c>
    </row>
    <row r="25" spans="2:25" x14ac:dyDescent="0.3">
      <c r="B25" s="144" t="s">
        <v>1780</v>
      </c>
      <c r="C25" s="144" t="s">
        <v>1781</v>
      </c>
      <c r="D25" s="91" t="s">
        <v>445</v>
      </c>
      <c r="E25" s="119">
        <v>0.27074732081614589</v>
      </c>
      <c r="F25" s="26"/>
      <c r="G25" s="139" t="s">
        <v>1580</v>
      </c>
      <c r="H25" s="139" t="s">
        <v>1581</v>
      </c>
      <c r="I25" s="140" t="s">
        <v>445</v>
      </c>
      <c r="J25" s="119">
        <v>0.26953651703355552</v>
      </c>
      <c r="K25" s="26"/>
      <c r="L25" s="139" t="s">
        <v>1408</v>
      </c>
      <c r="M25" s="139" t="s">
        <v>1409</v>
      </c>
      <c r="N25" s="140" t="s">
        <v>445</v>
      </c>
      <c r="O25" s="119">
        <v>0.26423574696463131</v>
      </c>
      <c r="P25" s="26"/>
      <c r="Q25" s="139" t="s">
        <v>772</v>
      </c>
      <c r="R25" s="139" t="s">
        <v>773</v>
      </c>
      <c r="S25" s="140" t="s">
        <v>444</v>
      </c>
      <c r="T25" s="119">
        <v>0.25695658935594334</v>
      </c>
      <c r="U25" s="26"/>
      <c r="V25" s="139" t="s">
        <v>928</v>
      </c>
      <c r="W25" s="139" t="s">
        <v>929</v>
      </c>
      <c r="X25" s="140" t="s">
        <v>444</v>
      </c>
      <c r="Y25" s="119">
        <v>0.25301294118538958</v>
      </c>
    </row>
    <row r="26" spans="2:25" ht="24" x14ac:dyDescent="0.3">
      <c r="B26" s="144" t="s">
        <v>361</v>
      </c>
      <c r="C26" s="144" t="s">
        <v>360</v>
      </c>
      <c r="D26" s="91" t="s">
        <v>444</v>
      </c>
      <c r="E26" s="119">
        <v>0.27080078537663549</v>
      </c>
      <c r="F26" s="26"/>
      <c r="G26" s="139" t="s">
        <v>1662</v>
      </c>
      <c r="H26" s="139" t="s">
        <v>1663</v>
      </c>
      <c r="I26" s="140" t="s">
        <v>445</v>
      </c>
      <c r="J26" s="119">
        <v>0.27046546664444548</v>
      </c>
      <c r="K26" s="26"/>
      <c r="L26" s="139" t="s">
        <v>1410</v>
      </c>
      <c r="M26" s="139" t="s">
        <v>1411</v>
      </c>
      <c r="N26" s="140" t="s">
        <v>445</v>
      </c>
      <c r="O26" s="119">
        <v>0.26635477852444273</v>
      </c>
      <c r="P26" s="26"/>
      <c r="Q26" s="139" t="s">
        <v>1349</v>
      </c>
      <c r="R26" s="139" t="s">
        <v>1348</v>
      </c>
      <c r="S26" s="140" t="s">
        <v>445</v>
      </c>
      <c r="T26" s="119">
        <v>0.25709871136333046</v>
      </c>
      <c r="U26" s="26"/>
      <c r="V26" s="139" t="s">
        <v>1233</v>
      </c>
      <c r="W26" s="139" t="s">
        <v>1232</v>
      </c>
      <c r="X26" s="140" t="s">
        <v>445</v>
      </c>
      <c r="Y26" s="119">
        <v>0.2532209399798559</v>
      </c>
    </row>
    <row r="27" spans="2:25" ht="24" x14ac:dyDescent="0.3">
      <c r="B27" s="144" t="s">
        <v>345</v>
      </c>
      <c r="C27" s="144" t="s">
        <v>344</v>
      </c>
      <c r="D27" s="91" t="s">
        <v>444</v>
      </c>
      <c r="E27" s="119">
        <v>0.27094185300808282</v>
      </c>
      <c r="F27" s="26"/>
      <c r="G27" s="139" t="s">
        <v>452</v>
      </c>
      <c r="H27" s="139" t="s">
        <v>453</v>
      </c>
      <c r="I27" s="140" t="s">
        <v>444</v>
      </c>
      <c r="J27" s="119">
        <v>0.27058276570704326</v>
      </c>
      <c r="K27" s="26"/>
      <c r="L27" s="139" t="s">
        <v>1412</v>
      </c>
      <c r="M27" s="139" t="s">
        <v>1413</v>
      </c>
      <c r="N27" s="140" t="s">
        <v>445</v>
      </c>
      <c r="O27" s="119">
        <v>0.26533886712814447</v>
      </c>
      <c r="P27" s="26"/>
      <c r="Q27" s="139" t="s">
        <v>1387</v>
      </c>
      <c r="R27" s="139" t="s">
        <v>1386</v>
      </c>
      <c r="S27" s="140" t="s">
        <v>445</v>
      </c>
      <c r="T27" s="119">
        <v>0.25766686576983805</v>
      </c>
      <c r="U27" s="26"/>
      <c r="V27" s="139" t="s">
        <v>1197</v>
      </c>
      <c r="W27" s="139" t="s">
        <v>1196</v>
      </c>
      <c r="X27" s="140" t="s">
        <v>445</v>
      </c>
      <c r="Y27" s="119">
        <v>0.25327869487467702</v>
      </c>
    </row>
    <row r="28" spans="2:25" x14ac:dyDescent="0.3">
      <c r="B28" s="144" t="s">
        <v>349</v>
      </c>
      <c r="C28" s="144" t="s">
        <v>348</v>
      </c>
      <c r="D28" s="91" t="s">
        <v>444</v>
      </c>
      <c r="E28" s="119">
        <v>0.27119791318051112</v>
      </c>
      <c r="F28" s="26"/>
      <c r="G28" s="139" t="s">
        <v>450</v>
      </c>
      <c r="H28" s="139" t="s">
        <v>451</v>
      </c>
      <c r="I28" s="140" t="s">
        <v>444</v>
      </c>
      <c r="J28" s="119">
        <v>0.2707016571209489</v>
      </c>
      <c r="K28" s="26"/>
      <c r="L28" s="139" t="s">
        <v>1414</v>
      </c>
      <c r="M28" s="139" t="s">
        <v>1415</v>
      </c>
      <c r="N28" s="140" t="s">
        <v>445</v>
      </c>
      <c r="O28" s="119">
        <v>0.27093645252630416</v>
      </c>
      <c r="P28" s="26"/>
      <c r="Q28" s="139" t="s">
        <v>1401</v>
      </c>
      <c r="R28" s="139" t="s">
        <v>1400</v>
      </c>
      <c r="S28" s="140" t="s">
        <v>445</v>
      </c>
      <c r="T28" s="119">
        <v>0.25809059220099689</v>
      </c>
      <c r="U28" s="26"/>
      <c r="V28" s="139" t="s">
        <v>1227</v>
      </c>
      <c r="W28" s="139" t="s">
        <v>1226</v>
      </c>
      <c r="X28" s="140" t="s">
        <v>445</v>
      </c>
      <c r="Y28" s="119">
        <v>0.25603469936515688</v>
      </c>
    </row>
    <row r="29" spans="2:25" x14ac:dyDescent="0.3">
      <c r="B29" s="144" t="s">
        <v>359</v>
      </c>
      <c r="C29" s="144" t="s">
        <v>358</v>
      </c>
      <c r="D29" s="91" t="s">
        <v>444</v>
      </c>
      <c r="E29" s="119">
        <v>0.27146231196560933</v>
      </c>
      <c r="F29" s="26"/>
      <c r="G29" s="139" t="s">
        <v>544</v>
      </c>
      <c r="H29" s="139" t="s">
        <v>545</v>
      </c>
      <c r="I29" s="140" t="s">
        <v>444</v>
      </c>
      <c r="J29" s="119">
        <v>0.27086049687106845</v>
      </c>
      <c r="K29" s="26"/>
      <c r="L29" s="139" t="s">
        <v>1416</v>
      </c>
      <c r="M29" s="139" t="s">
        <v>1417</v>
      </c>
      <c r="N29" s="140" t="s">
        <v>445</v>
      </c>
      <c r="O29" s="119">
        <v>0.26526970897169466</v>
      </c>
      <c r="P29" s="26"/>
      <c r="Q29" s="139" t="s">
        <v>774</v>
      </c>
      <c r="R29" s="139" t="s">
        <v>775</v>
      </c>
      <c r="S29" s="140" t="s">
        <v>444</v>
      </c>
      <c r="T29" s="119">
        <v>0.25837645905121198</v>
      </c>
      <c r="U29" s="26"/>
      <c r="V29" s="139" t="s">
        <v>936</v>
      </c>
      <c r="W29" s="139" t="s">
        <v>937</v>
      </c>
      <c r="X29" s="140" t="s">
        <v>444</v>
      </c>
      <c r="Y29" s="119">
        <v>0.256283958544059</v>
      </c>
    </row>
    <row r="30" spans="2:25" ht="24" x14ac:dyDescent="0.3">
      <c r="B30" s="144" t="s">
        <v>1730</v>
      </c>
      <c r="C30" s="144" t="s">
        <v>1731</v>
      </c>
      <c r="D30" s="91" t="s">
        <v>445</v>
      </c>
      <c r="E30" s="119">
        <v>0.27148772340803118</v>
      </c>
      <c r="F30" s="26"/>
      <c r="G30" s="139" t="s">
        <v>540</v>
      </c>
      <c r="H30" s="139" t="s">
        <v>541</v>
      </c>
      <c r="I30" s="140" t="s">
        <v>444</v>
      </c>
      <c r="J30" s="119">
        <v>0.27118352788678235</v>
      </c>
      <c r="K30" s="26"/>
      <c r="L30" s="139" t="s">
        <v>1418</v>
      </c>
      <c r="M30" s="139" t="s">
        <v>1419</v>
      </c>
      <c r="N30" s="140" t="s">
        <v>445</v>
      </c>
      <c r="O30" s="119">
        <v>0.27713434349655269</v>
      </c>
      <c r="P30" s="26"/>
      <c r="Q30" s="139" t="s">
        <v>782</v>
      </c>
      <c r="R30" s="139" t="s">
        <v>783</v>
      </c>
      <c r="S30" s="140" t="s">
        <v>444</v>
      </c>
      <c r="T30" s="119">
        <v>0.25860287255818093</v>
      </c>
      <c r="U30" s="26"/>
      <c r="V30" s="139" t="s">
        <v>1243</v>
      </c>
      <c r="W30" s="139" t="s">
        <v>1242</v>
      </c>
      <c r="X30" s="140" t="s">
        <v>445</v>
      </c>
      <c r="Y30" s="119">
        <v>0.25642720123276125</v>
      </c>
    </row>
    <row r="31" spans="2:25" x14ac:dyDescent="0.3">
      <c r="B31" s="144" t="s">
        <v>439</v>
      </c>
      <c r="C31" s="144" t="s">
        <v>438</v>
      </c>
      <c r="D31" s="91" t="s">
        <v>444</v>
      </c>
      <c r="E31" s="119">
        <v>0.27156745814166011</v>
      </c>
      <c r="F31" s="26"/>
      <c r="G31" s="139" t="s">
        <v>530</v>
      </c>
      <c r="H31" s="139" t="s">
        <v>531</v>
      </c>
      <c r="I31" s="140" t="s">
        <v>444</v>
      </c>
      <c r="J31" s="119">
        <v>0.27204639501293582</v>
      </c>
      <c r="K31" s="26"/>
      <c r="L31" s="139" t="s">
        <v>1420</v>
      </c>
      <c r="M31" s="139" t="s">
        <v>1421</v>
      </c>
      <c r="N31" s="140" t="s">
        <v>445</v>
      </c>
      <c r="O31" s="119">
        <v>0.26063787370603569</v>
      </c>
      <c r="P31" s="26"/>
      <c r="Q31" s="139" t="s">
        <v>1389</v>
      </c>
      <c r="R31" s="139" t="s">
        <v>1388</v>
      </c>
      <c r="S31" s="140" t="s">
        <v>445</v>
      </c>
      <c r="T31" s="119">
        <v>0.25869450945543554</v>
      </c>
      <c r="U31" s="26"/>
      <c r="V31" s="139" t="s">
        <v>1018</v>
      </c>
      <c r="W31" s="139" t="s">
        <v>1019</v>
      </c>
      <c r="X31" s="140" t="s">
        <v>444</v>
      </c>
      <c r="Y31" s="119">
        <v>0.25695268296333995</v>
      </c>
    </row>
    <row r="32" spans="2:25" ht="24" x14ac:dyDescent="0.3">
      <c r="B32" s="144" t="s">
        <v>1738</v>
      </c>
      <c r="C32" s="144" t="s">
        <v>1739</v>
      </c>
      <c r="D32" s="91" t="s">
        <v>445</v>
      </c>
      <c r="E32" s="119">
        <v>0.27223454484042642</v>
      </c>
      <c r="F32" s="26"/>
      <c r="G32" s="139" t="s">
        <v>1570</v>
      </c>
      <c r="H32" s="139" t="s">
        <v>1571</v>
      </c>
      <c r="I32" s="140" t="s">
        <v>445</v>
      </c>
      <c r="J32" s="119">
        <v>0.27230564001790952</v>
      </c>
      <c r="K32" s="26"/>
      <c r="L32" s="139" t="s">
        <v>1422</v>
      </c>
      <c r="M32" s="139" t="s">
        <v>1423</v>
      </c>
      <c r="N32" s="140" t="s">
        <v>445</v>
      </c>
      <c r="O32" s="119">
        <v>0.26723109243892262</v>
      </c>
      <c r="P32" s="26"/>
      <c r="Q32" s="139" t="s">
        <v>1357</v>
      </c>
      <c r="R32" s="139" t="s">
        <v>1356</v>
      </c>
      <c r="S32" s="140" t="s">
        <v>445</v>
      </c>
      <c r="T32" s="119">
        <v>0.25873998382740854</v>
      </c>
      <c r="U32" s="26"/>
      <c r="V32" s="139" t="s">
        <v>1012</v>
      </c>
      <c r="W32" s="139" t="s">
        <v>1013</v>
      </c>
      <c r="X32" s="140" t="s">
        <v>444</v>
      </c>
      <c r="Y32" s="119">
        <v>0.25706565424953731</v>
      </c>
    </row>
    <row r="33" spans="2:25" x14ac:dyDescent="0.3">
      <c r="B33" s="144" t="s">
        <v>435</v>
      </c>
      <c r="C33" s="144" t="s">
        <v>434</v>
      </c>
      <c r="D33" s="91" t="s">
        <v>444</v>
      </c>
      <c r="E33" s="119">
        <v>0.27303048583123923</v>
      </c>
      <c r="F33" s="26"/>
      <c r="G33" s="139" t="s">
        <v>1582</v>
      </c>
      <c r="H33" s="139" t="s">
        <v>1583</v>
      </c>
      <c r="I33" s="140" t="s">
        <v>445</v>
      </c>
      <c r="J33" s="119">
        <v>0.27243570642838011</v>
      </c>
      <c r="K33" s="26"/>
      <c r="L33" s="139" t="s">
        <v>1424</v>
      </c>
      <c r="M33" s="139" t="s">
        <v>1425</v>
      </c>
      <c r="N33" s="140" t="s">
        <v>445</v>
      </c>
      <c r="O33" s="119">
        <v>0.26531870483140818</v>
      </c>
      <c r="P33" s="26"/>
      <c r="Q33" s="139" t="s">
        <v>858</v>
      </c>
      <c r="R33" s="139" t="s">
        <v>859</v>
      </c>
      <c r="S33" s="140" t="s">
        <v>444</v>
      </c>
      <c r="T33" s="119">
        <v>0.25913555925291448</v>
      </c>
      <c r="U33" s="26"/>
      <c r="V33" s="139" t="s">
        <v>940</v>
      </c>
      <c r="W33" s="139" t="s">
        <v>941</v>
      </c>
      <c r="X33" s="140" t="s">
        <v>444</v>
      </c>
      <c r="Y33" s="119">
        <v>0.25728419897502763</v>
      </c>
    </row>
    <row r="34" spans="2:25" ht="24" x14ac:dyDescent="0.3">
      <c r="B34" s="144" t="s">
        <v>355</v>
      </c>
      <c r="C34" s="144" t="s">
        <v>354</v>
      </c>
      <c r="D34" s="91" t="s">
        <v>444</v>
      </c>
      <c r="E34" s="119">
        <v>0.27304560072923217</v>
      </c>
      <c r="F34" s="26"/>
      <c r="G34" s="139" t="s">
        <v>1566</v>
      </c>
      <c r="H34" s="139" t="s">
        <v>1567</v>
      </c>
      <c r="I34" s="140" t="s">
        <v>445</v>
      </c>
      <c r="J34" s="119">
        <v>0.27287909774137736</v>
      </c>
      <c r="K34" s="26"/>
      <c r="L34" s="139" t="s">
        <v>1446</v>
      </c>
      <c r="M34" s="139" t="s">
        <v>1447</v>
      </c>
      <c r="N34" s="140" t="s">
        <v>445</v>
      </c>
      <c r="O34" s="119">
        <v>0.26434045423428187</v>
      </c>
      <c r="P34" s="26"/>
      <c r="Q34" s="139" t="s">
        <v>848</v>
      </c>
      <c r="R34" s="139" t="s">
        <v>849</v>
      </c>
      <c r="S34" s="140" t="s">
        <v>444</v>
      </c>
      <c r="T34" s="119">
        <v>0.25951362383220367</v>
      </c>
      <c r="U34" s="26"/>
      <c r="V34" s="139" t="s">
        <v>1201</v>
      </c>
      <c r="W34" s="139" t="s">
        <v>1200</v>
      </c>
      <c r="X34" s="140" t="s">
        <v>445</v>
      </c>
      <c r="Y34" s="119">
        <v>0.25757791585276524</v>
      </c>
    </row>
    <row r="35" spans="2:25" x14ac:dyDescent="0.3">
      <c r="B35" s="144" t="s">
        <v>425</v>
      </c>
      <c r="C35" s="144" t="s">
        <v>424</v>
      </c>
      <c r="D35" s="91" t="s">
        <v>444</v>
      </c>
      <c r="E35" s="119">
        <v>0.27341517692070244</v>
      </c>
      <c r="F35" s="26"/>
      <c r="G35" s="139" t="s">
        <v>1646</v>
      </c>
      <c r="H35" s="139" t="s">
        <v>1647</v>
      </c>
      <c r="I35" s="140" t="s">
        <v>445</v>
      </c>
      <c r="J35" s="119">
        <v>0.27297170267464682</v>
      </c>
      <c r="K35" s="26"/>
      <c r="L35" s="139" t="s">
        <v>1448</v>
      </c>
      <c r="M35" s="139" t="s">
        <v>1449</v>
      </c>
      <c r="N35" s="140" t="s">
        <v>445</v>
      </c>
      <c r="O35" s="119">
        <v>0.27163209936428312</v>
      </c>
      <c r="P35" s="26"/>
      <c r="Q35" s="139" t="s">
        <v>852</v>
      </c>
      <c r="R35" s="139" t="s">
        <v>853</v>
      </c>
      <c r="S35" s="140" t="s">
        <v>444</v>
      </c>
      <c r="T35" s="119">
        <v>0.25991936896441942</v>
      </c>
      <c r="U35" s="26"/>
      <c r="V35" s="139" t="s">
        <v>934</v>
      </c>
      <c r="W35" s="139" t="s">
        <v>935</v>
      </c>
      <c r="X35" s="140" t="s">
        <v>444</v>
      </c>
      <c r="Y35" s="119">
        <v>0.25796128020930337</v>
      </c>
    </row>
    <row r="36" spans="2:25" ht="24" x14ac:dyDescent="0.3">
      <c r="B36" s="144" t="s">
        <v>429</v>
      </c>
      <c r="C36" s="144" t="s">
        <v>428</v>
      </c>
      <c r="D36" s="91" t="s">
        <v>444</v>
      </c>
      <c r="E36" s="119">
        <v>0.27367064645226991</v>
      </c>
      <c r="F36" s="26"/>
      <c r="G36" s="139" t="s">
        <v>1658</v>
      </c>
      <c r="H36" s="139" t="s">
        <v>1659</v>
      </c>
      <c r="I36" s="140" t="s">
        <v>445</v>
      </c>
      <c r="J36" s="119">
        <v>0.27344847350369544</v>
      </c>
      <c r="K36" s="26"/>
      <c r="L36" s="139" t="s">
        <v>1450</v>
      </c>
      <c r="M36" s="139" t="s">
        <v>1451</v>
      </c>
      <c r="N36" s="140" t="s">
        <v>445</v>
      </c>
      <c r="O36" s="119">
        <v>0.27027455241309806</v>
      </c>
      <c r="P36" s="26"/>
      <c r="Q36" s="139" t="s">
        <v>1351</v>
      </c>
      <c r="R36" s="139" t="s">
        <v>1350</v>
      </c>
      <c r="S36" s="140" t="s">
        <v>445</v>
      </c>
      <c r="T36" s="119">
        <v>0.26037888729382558</v>
      </c>
      <c r="U36" s="26"/>
      <c r="V36" s="139" t="s">
        <v>1010</v>
      </c>
      <c r="W36" s="139" t="s">
        <v>1011</v>
      </c>
      <c r="X36" s="140" t="s">
        <v>444</v>
      </c>
      <c r="Y36" s="119">
        <v>0.2581762129694774</v>
      </c>
    </row>
    <row r="37" spans="2:25" ht="24" x14ac:dyDescent="0.3">
      <c r="B37" s="144" t="s">
        <v>1736</v>
      </c>
      <c r="C37" s="144" t="s">
        <v>1737</v>
      </c>
      <c r="D37" s="91" t="s">
        <v>445</v>
      </c>
      <c r="E37" s="119">
        <v>0.27488511778467334</v>
      </c>
      <c r="F37" s="26"/>
      <c r="G37" s="139" t="s">
        <v>526</v>
      </c>
      <c r="H37" s="139" t="s">
        <v>527</v>
      </c>
      <c r="I37" s="140" t="s">
        <v>444</v>
      </c>
      <c r="J37" s="119">
        <v>0.27396700454014988</v>
      </c>
      <c r="K37" s="26"/>
      <c r="L37" s="139" t="s">
        <v>1452</v>
      </c>
      <c r="M37" s="139" t="s">
        <v>1453</v>
      </c>
      <c r="N37" s="140" t="s">
        <v>445</v>
      </c>
      <c r="O37" s="119">
        <v>0.26511047242762553</v>
      </c>
      <c r="P37" s="26"/>
      <c r="Q37" s="139" t="s">
        <v>1403</v>
      </c>
      <c r="R37" s="139" t="s">
        <v>1402</v>
      </c>
      <c r="S37" s="140" t="s">
        <v>445</v>
      </c>
      <c r="T37" s="119">
        <v>0.2607814426579575</v>
      </c>
      <c r="U37" s="26"/>
      <c r="V37" s="139" t="s">
        <v>1237</v>
      </c>
      <c r="W37" s="139" t="s">
        <v>1236</v>
      </c>
      <c r="X37" s="140" t="s">
        <v>445</v>
      </c>
      <c r="Y37" s="119">
        <v>0.26115797154177589</v>
      </c>
    </row>
    <row r="38" spans="2:25" ht="24" x14ac:dyDescent="0.3">
      <c r="B38" s="144" t="s">
        <v>363</v>
      </c>
      <c r="C38" s="144" t="s">
        <v>362</v>
      </c>
      <c r="D38" s="91" t="s">
        <v>444</v>
      </c>
      <c r="E38" s="119">
        <v>0.27554597305984752</v>
      </c>
      <c r="F38" s="26"/>
      <c r="G38" s="139" t="s">
        <v>446</v>
      </c>
      <c r="H38" s="139" t="s">
        <v>447</v>
      </c>
      <c r="I38" s="140" t="s">
        <v>444</v>
      </c>
      <c r="J38" s="119">
        <v>0.27457491581918153</v>
      </c>
      <c r="K38" s="26"/>
      <c r="L38" s="139" t="s">
        <v>1454</v>
      </c>
      <c r="M38" s="139" t="s">
        <v>1455</v>
      </c>
      <c r="N38" s="140" t="s">
        <v>445</v>
      </c>
      <c r="O38" s="119">
        <v>0.2770978552461088</v>
      </c>
      <c r="P38" s="26"/>
      <c r="Q38" s="139" t="s">
        <v>1395</v>
      </c>
      <c r="R38" s="139" t="s">
        <v>1394</v>
      </c>
      <c r="S38" s="140" t="s">
        <v>445</v>
      </c>
      <c r="T38" s="119">
        <v>0.26199398770269838</v>
      </c>
      <c r="U38" s="26"/>
      <c r="V38" s="139" t="s">
        <v>1022</v>
      </c>
      <c r="W38" s="139" t="s">
        <v>1023</v>
      </c>
      <c r="X38" s="140" t="s">
        <v>444</v>
      </c>
      <c r="Y38" s="119">
        <v>0.26327505341228175</v>
      </c>
    </row>
    <row r="39" spans="2:25" ht="24" x14ac:dyDescent="0.3">
      <c r="B39" s="144" t="s">
        <v>1740</v>
      </c>
      <c r="C39" s="144" t="s">
        <v>1741</v>
      </c>
      <c r="D39" s="91" t="s">
        <v>445</v>
      </c>
      <c r="E39" s="119">
        <v>0.27612259913800008</v>
      </c>
      <c r="F39" s="26"/>
      <c r="G39" s="139" t="s">
        <v>1650</v>
      </c>
      <c r="H39" s="139" t="s">
        <v>1651</v>
      </c>
      <c r="I39" s="140" t="s">
        <v>445</v>
      </c>
      <c r="J39" s="119">
        <v>0.27516174105243257</v>
      </c>
      <c r="K39" s="26"/>
      <c r="L39" s="139" t="s">
        <v>1456</v>
      </c>
      <c r="M39" s="139" t="s">
        <v>1457</v>
      </c>
      <c r="N39" s="140" t="s">
        <v>445</v>
      </c>
      <c r="O39" s="119">
        <v>0.26691249538592587</v>
      </c>
      <c r="P39" s="26"/>
      <c r="Q39" s="139" t="s">
        <v>778</v>
      </c>
      <c r="R39" s="139" t="s">
        <v>779</v>
      </c>
      <c r="S39" s="140" t="s">
        <v>444</v>
      </c>
      <c r="T39" s="119">
        <v>0.26232289364328942</v>
      </c>
      <c r="U39" s="26"/>
      <c r="V39" s="139" t="s">
        <v>1008</v>
      </c>
      <c r="W39" s="139" t="s">
        <v>1009</v>
      </c>
      <c r="X39" s="140" t="s">
        <v>444</v>
      </c>
      <c r="Y39" s="119">
        <v>0.26329469809487993</v>
      </c>
    </row>
    <row r="40" spans="2:25" ht="24" x14ac:dyDescent="0.3">
      <c r="B40" s="144" t="s">
        <v>431</v>
      </c>
      <c r="C40" s="144" t="s">
        <v>430</v>
      </c>
      <c r="D40" s="91" t="s">
        <v>444</v>
      </c>
      <c r="E40" s="119">
        <v>0.27684744227965324</v>
      </c>
      <c r="F40" s="26"/>
      <c r="G40" s="139" t="s">
        <v>1572</v>
      </c>
      <c r="H40" s="139" t="s">
        <v>1573</v>
      </c>
      <c r="I40" s="140" t="s">
        <v>445</v>
      </c>
      <c r="J40" s="119">
        <v>0.27544383370901476</v>
      </c>
      <c r="K40" s="26"/>
      <c r="L40" s="139" t="s">
        <v>1458</v>
      </c>
      <c r="M40" s="139" t="s">
        <v>1459</v>
      </c>
      <c r="N40" s="140" t="s">
        <v>445</v>
      </c>
      <c r="O40" s="119">
        <v>0.26862534275469307</v>
      </c>
      <c r="P40" s="26"/>
      <c r="Q40" s="139" t="s">
        <v>864</v>
      </c>
      <c r="R40" s="139" t="s">
        <v>865</v>
      </c>
      <c r="S40" s="140" t="s">
        <v>444</v>
      </c>
      <c r="T40" s="119">
        <v>0.26305666027469876</v>
      </c>
      <c r="U40" s="26"/>
      <c r="V40" s="139" t="s">
        <v>1195</v>
      </c>
      <c r="W40" s="139" t="s">
        <v>1194</v>
      </c>
      <c r="X40" s="140" t="s">
        <v>445</v>
      </c>
      <c r="Y40" s="119">
        <v>0.26391877079132109</v>
      </c>
    </row>
    <row r="41" spans="2:25" ht="24" x14ac:dyDescent="0.3">
      <c r="B41" s="144" t="s">
        <v>433</v>
      </c>
      <c r="C41" s="144" t="s">
        <v>432</v>
      </c>
      <c r="D41" s="91" t="s">
        <v>444</v>
      </c>
      <c r="E41" s="119">
        <v>0.27748784351479083</v>
      </c>
      <c r="F41" s="26"/>
      <c r="G41" s="139" t="s">
        <v>536</v>
      </c>
      <c r="H41" s="139" t="s">
        <v>537</v>
      </c>
      <c r="I41" s="140" t="s">
        <v>444</v>
      </c>
      <c r="J41" s="119">
        <v>0.27797178288517327</v>
      </c>
      <c r="K41" s="26"/>
      <c r="L41" s="139" t="s">
        <v>1460</v>
      </c>
      <c r="M41" s="139" t="s">
        <v>1461</v>
      </c>
      <c r="N41" s="140" t="s">
        <v>445</v>
      </c>
      <c r="O41" s="119">
        <v>0.26960444338849998</v>
      </c>
      <c r="P41" s="26"/>
      <c r="Q41" s="139" t="s">
        <v>1397</v>
      </c>
      <c r="R41" s="139" t="s">
        <v>1396</v>
      </c>
      <c r="S41" s="140" t="s">
        <v>445</v>
      </c>
      <c r="T41" s="119">
        <v>0.26427271569083638</v>
      </c>
      <c r="U41" s="26"/>
      <c r="V41" s="139" t="s">
        <v>938</v>
      </c>
      <c r="W41" s="139" t="s">
        <v>939</v>
      </c>
      <c r="X41" s="140" t="s">
        <v>444</v>
      </c>
      <c r="Y41" s="119">
        <v>0.26435414464045903</v>
      </c>
    </row>
    <row r="42" spans="2:25" ht="24" x14ac:dyDescent="0.3">
      <c r="B42" s="144" t="s">
        <v>1784</v>
      </c>
      <c r="C42" s="144" t="s">
        <v>1785</v>
      </c>
      <c r="D42" s="91" t="s">
        <v>445</v>
      </c>
      <c r="E42" s="119">
        <v>0.27849839747150817</v>
      </c>
      <c r="F42" s="26"/>
      <c r="G42" s="139" t="s">
        <v>532</v>
      </c>
      <c r="H42" s="139" t="s">
        <v>533</v>
      </c>
      <c r="I42" s="140" t="s">
        <v>444</v>
      </c>
      <c r="J42" s="119">
        <v>0.27816047008137096</v>
      </c>
      <c r="K42" s="26"/>
      <c r="L42" s="139" t="s">
        <v>1462</v>
      </c>
      <c r="M42" s="139" t="s">
        <v>1463</v>
      </c>
      <c r="N42" s="140" t="s">
        <v>445</v>
      </c>
      <c r="O42" s="119">
        <v>0.27122832541008873</v>
      </c>
      <c r="P42" s="26"/>
      <c r="Q42" s="139" t="s">
        <v>1355</v>
      </c>
      <c r="R42" s="139" t="s">
        <v>1354</v>
      </c>
      <c r="S42" s="140" t="s">
        <v>445</v>
      </c>
      <c r="T42" s="119">
        <v>0.26553407745194335</v>
      </c>
      <c r="U42" s="26"/>
      <c r="V42" s="139" t="s">
        <v>944</v>
      </c>
      <c r="W42" s="139" t="s">
        <v>945</v>
      </c>
      <c r="X42" s="140" t="s">
        <v>444</v>
      </c>
      <c r="Y42" s="119">
        <v>0.26435806957084051</v>
      </c>
    </row>
    <row r="43" spans="2:25" x14ac:dyDescent="0.3">
      <c r="B43" s="144" t="s">
        <v>1768</v>
      </c>
      <c r="C43" s="144" t="s">
        <v>1769</v>
      </c>
      <c r="D43" s="91" t="s">
        <v>445</v>
      </c>
      <c r="E43" s="119">
        <v>0.27952244502524887</v>
      </c>
      <c r="G43" s="139" t="s">
        <v>1574</v>
      </c>
      <c r="H43" s="139" t="s">
        <v>1575</v>
      </c>
      <c r="I43" s="140" t="s">
        <v>445</v>
      </c>
      <c r="J43" s="119">
        <v>0.27866310933774513</v>
      </c>
      <c r="L43" s="139" t="s">
        <v>1464</v>
      </c>
      <c r="M43" s="139" t="s">
        <v>1465</v>
      </c>
      <c r="N43" s="140" t="s">
        <v>445</v>
      </c>
      <c r="O43" s="119">
        <v>0.26755221648281546</v>
      </c>
      <c r="Q43" s="139" t="s">
        <v>850</v>
      </c>
      <c r="R43" s="139" t="s">
        <v>851</v>
      </c>
      <c r="S43" s="140" t="s">
        <v>444</v>
      </c>
      <c r="T43" s="119">
        <v>0.26579555206632327</v>
      </c>
      <c r="V43" s="139" t="s">
        <v>942</v>
      </c>
      <c r="W43" s="139" t="s">
        <v>943</v>
      </c>
      <c r="X43" s="140" t="s">
        <v>444</v>
      </c>
      <c r="Y43" s="119">
        <v>0.26475970815205307</v>
      </c>
    </row>
  </sheetData>
  <mergeCells count="5">
    <mergeCell ref="B2:E2"/>
    <mergeCell ref="G2:J2"/>
    <mergeCell ref="L2:O2"/>
    <mergeCell ref="Q2:T2"/>
    <mergeCell ref="V2:Y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AQ29"/>
  <sheetViews>
    <sheetView workbookViewId="0">
      <selection activeCell="AJ29" sqref="AJ29"/>
    </sheetView>
  </sheetViews>
  <sheetFormatPr defaultColWidth="9.109375" defaultRowHeight="13.2" x14ac:dyDescent="0.3"/>
  <cols>
    <col min="1" max="1" width="9.109375" style="35"/>
    <col min="2" max="2" width="35.44140625" style="33" customWidth="1"/>
    <col min="3" max="3" width="10.44140625" style="33" customWidth="1"/>
    <col min="4" max="34" width="16.44140625" style="33" customWidth="1"/>
    <col min="35" max="43" width="14" style="33" customWidth="1"/>
    <col min="44" max="16384" width="9.109375" style="33"/>
  </cols>
  <sheetData>
    <row r="1" spans="1:43" x14ac:dyDescent="0.3">
      <c r="D1" s="33">
        <v>1</v>
      </c>
      <c r="E1" s="33">
        <v>2</v>
      </c>
      <c r="F1" s="33">
        <v>3</v>
      </c>
      <c r="G1" s="33">
        <v>4</v>
      </c>
      <c r="H1" s="33">
        <v>5</v>
      </c>
      <c r="I1" s="33">
        <v>6</v>
      </c>
      <c r="J1" s="33">
        <v>7</v>
      </c>
      <c r="K1" s="33">
        <v>8</v>
      </c>
      <c r="L1" s="33">
        <v>9</v>
      </c>
      <c r="M1" s="33">
        <v>10</v>
      </c>
      <c r="N1" s="33">
        <v>11</v>
      </c>
      <c r="O1" s="33">
        <v>12</v>
      </c>
      <c r="P1" s="33">
        <v>13</v>
      </c>
      <c r="Q1" s="33">
        <v>14</v>
      </c>
      <c r="R1" s="33">
        <v>15</v>
      </c>
      <c r="S1" s="33">
        <v>16</v>
      </c>
      <c r="T1" s="33">
        <v>17</v>
      </c>
      <c r="U1" s="33">
        <v>18</v>
      </c>
      <c r="V1" s="33">
        <v>19</v>
      </c>
      <c r="W1" s="33">
        <v>20</v>
      </c>
      <c r="X1" s="33">
        <v>21</v>
      </c>
      <c r="Y1" s="33">
        <v>22</v>
      </c>
      <c r="Z1" s="33">
        <v>23</v>
      </c>
      <c r="AA1" s="33">
        <v>24</v>
      </c>
      <c r="AB1" s="33">
        <v>25</v>
      </c>
      <c r="AC1" s="33">
        <v>26</v>
      </c>
      <c r="AD1" s="33">
        <v>27</v>
      </c>
      <c r="AE1" s="33">
        <v>28</v>
      </c>
      <c r="AF1" s="33">
        <v>29</v>
      </c>
      <c r="AG1" s="33">
        <v>30</v>
      </c>
      <c r="AH1" s="33">
        <v>31</v>
      </c>
      <c r="AI1" s="33">
        <v>32</v>
      </c>
      <c r="AJ1" s="33">
        <v>33</v>
      </c>
      <c r="AK1" s="33">
        <v>34</v>
      </c>
      <c r="AL1" s="33">
        <v>35</v>
      </c>
      <c r="AM1" s="33">
        <v>36</v>
      </c>
      <c r="AN1" s="33">
        <v>37</v>
      </c>
      <c r="AO1" s="33">
        <v>38</v>
      </c>
      <c r="AP1" s="33">
        <v>39</v>
      </c>
      <c r="AQ1" s="33">
        <v>40</v>
      </c>
    </row>
    <row r="2" spans="1:43" x14ac:dyDescent="0.3">
      <c r="A2" s="34" t="s">
        <v>173</v>
      </c>
      <c r="B2" s="32" t="s">
        <v>27</v>
      </c>
      <c r="C2" s="4" t="s">
        <v>174</v>
      </c>
      <c r="D2" s="4" t="s">
        <v>175</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24" x14ac:dyDescent="0.3">
      <c r="A3" s="34"/>
      <c r="B3" s="32" t="s">
        <v>176</v>
      </c>
      <c r="C3" s="4"/>
      <c r="D3" s="133" t="s">
        <v>443</v>
      </c>
      <c r="E3" s="133" t="s">
        <v>441</v>
      </c>
      <c r="F3" s="133" t="s">
        <v>439</v>
      </c>
      <c r="G3" s="133" t="s">
        <v>437</v>
      </c>
      <c r="H3" s="133" t="s">
        <v>435</v>
      </c>
      <c r="I3" s="133" t="s">
        <v>433</v>
      </c>
      <c r="J3" s="133" t="s">
        <v>431</v>
      </c>
      <c r="K3" s="133" t="s">
        <v>429</v>
      </c>
      <c r="L3" s="133" t="s">
        <v>427</v>
      </c>
      <c r="M3" s="133" t="s">
        <v>425</v>
      </c>
      <c r="N3" s="133" t="s">
        <v>363</v>
      </c>
      <c r="O3" s="133" t="s">
        <v>361</v>
      </c>
      <c r="P3" s="133" t="s">
        <v>359</v>
      </c>
      <c r="Q3" s="133" t="s">
        <v>357</v>
      </c>
      <c r="R3" s="133" t="s">
        <v>355</v>
      </c>
      <c r="S3" s="133" t="s">
        <v>353</v>
      </c>
      <c r="T3" s="133" t="s">
        <v>351</v>
      </c>
      <c r="U3" s="133" t="s">
        <v>349</v>
      </c>
      <c r="V3" s="133" t="s">
        <v>347</v>
      </c>
      <c r="W3" s="133" t="s">
        <v>345</v>
      </c>
      <c r="X3" s="133" t="s">
        <v>1726</v>
      </c>
      <c r="Y3" s="133" t="s">
        <v>1728</v>
      </c>
      <c r="Z3" s="133" t="s">
        <v>1730</v>
      </c>
      <c r="AA3" s="133" t="s">
        <v>1732</v>
      </c>
      <c r="AB3" s="133" t="s">
        <v>1734</v>
      </c>
      <c r="AC3" s="133" t="s">
        <v>1736</v>
      </c>
      <c r="AD3" s="133" t="s">
        <v>1738</v>
      </c>
      <c r="AE3" s="133" t="s">
        <v>1740</v>
      </c>
      <c r="AF3" s="133" t="s">
        <v>1742</v>
      </c>
      <c r="AG3" s="133" t="s">
        <v>1744</v>
      </c>
      <c r="AH3" s="133" t="s">
        <v>1766</v>
      </c>
      <c r="AI3" s="133" t="s">
        <v>1768</v>
      </c>
      <c r="AJ3" s="133" t="s">
        <v>1770</v>
      </c>
      <c r="AK3" s="133" t="s">
        <v>1772</v>
      </c>
      <c r="AL3" s="133" t="s">
        <v>1774</v>
      </c>
      <c r="AM3" s="133" t="s">
        <v>1776</v>
      </c>
      <c r="AN3" s="133" t="s">
        <v>1778</v>
      </c>
      <c r="AO3" s="133" t="s">
        <v>1780</v>
      </c>
      <c r="AP3" s="133" t="s">
        <v>1782</v>
      </c>
      <c r="AQ3" s="133" t="s">
        <v>1784</v>
      </c>
    </row>
    <row r="4" spans="1:43" ht="36" x14ac:dyDescent="0.3">
      <c r="A4" s="34"/>
      <c r="B4" s="32" t="s">
        <v>177</v>
      </c>
      <c r="C4" s="4"/>
      <c r="D4" s="133" t="s">
        <v>442</v>
      </c>
      <c r="E4" s="133" t="s">
        <v>440</v>
      </c>
      <c r="F4" s="133" t="s">
        <v>438</v>
      </c>
      <c r="G4" s="133" t="s">
        <v>436</v>
      </c>
      <c r="H4" s="133" t="s">
        <v>434</v>
      </c>
      <c r="I4" s="133" t="s">
        <v>432</v>
      </c>
      <c r="J4" s="133" t="s">
        <v>430</v>
      </c>
      <c r="K4" s="133" t="s">
        <v>428</v>
      </c>
      <c r="L4" s="133" t="s">
        <v>426</v>
      </c>
      <c r="M4" s="133" t="s">
        <v>424</v>
      </c>
      <c r="N4" s="133" t="s">
        <v>362</v>
      </c>
      <c r="O4" s="133" t="s">
        <v>360</v>
      </c>
      <c r="P4" s="133" t="s">
        <v>358</v>
      </c>
      <c r="Q4" s="133" t="s">
        <v>356</v>
      </c>
      <c r="R4" s="133" t="s">
        <v>354</v>
      </c>
      <c r="S4" s="133" t="s">
        <v>352</v>
      </c>
      <c r="T4" s="133" t="s">
        <v>350</v>
      </c>
      <c r="U4" s="133" t="s">
        <v>348</v>
      </c>
      <c r="V4" s="133" t="s">
        <v>346</v>
      </c>
      <c r="W4" s="133" t="s">
        <v>344</v>
      </c>
      <c r="X4" s="133" t="s">
        <v>1727</v>
      </c>
      <c r="Y4" s="133" t="s">
        <v>1729</v>
      </c>
      <c r="Z4" s="133" t="s">
        <v>1731</v>
      </c>
      <c r="AA4" s="133" t="s">
        <v>1733</v>
      </c>
      <c r="AB4" s="133" t="s">
        <v>1735</v>
      </c>
      <c r="AC4" s="133" t="s">
        <v>1737</v>
      </c>
      <c r="AD4" s="133" t="s">
        <v>1739</v>
      </c>
      <c r="AE4" s="133" t="s">
        <v>1741</v>
      </c>
      <c r="AF4" s="133" t="s">
        <v>1743</v>
      </c>
      <c r="AG4" s="133" t="s">
        <v>1745</v>
      </c>
      <c r="AH4" s="133" t="s">
        <v>1767</v>
      </c>
      <c r="AI4" s="133" t="s">
        <v>1769</v>
      </c>
      <c r="AJ4" s="133" t="s">
        <v>1771</v>
      </c>
      <c r="AK4" s="133" t="s">
        <v>1773</v>
      </c>
      <c r="AL4" s="133" t="s">
        <v>1775</v>
      </c>
      <c r="AM4" s="133" t="s">
        <v>1777</v>
      </c>
      <c r="AN4" s="133" t="s">
        <v>1779</v>
      </c>
      <c r="AO4" s="133" t="s">
        <v>1781</v>
      </c>
      <c r="AP4" s="133" t="s">
        <v>1783</v>
      </c>
      <c r="AQ4" s="133" t="s">
        <v>1785</v>
      </c>
    </row>
    <row r="5" spans="1:43" x14ac:dyDescent="0.3">
      <c r="A5" s="34"/>
      <c r="B5" s="32" t="s">
        <v>28</v>
      </c>
      <c r="C5" s="4"/>
      <c r="D5" s="135" t="s">
        <v>444</v>
      </c>
      <c r="E5" s="135" t="s">
        <v>444</v>
      </c>
      <c r="F5" s="135" t="s">
        <v>444</v>
      </c>
      <c r="G5" s="135" t="s">
        <v>444</v>
      </c>
      <c r="H5" s="135" t="s">
        <v>444</v>
      </c>
      <c r="I5" s="135" t="s">
        <v>444</v>
      </c>
      <c r="J5" s="135" t="s">
        <v>444</v>
      </c>
      <c r="K5" s="135" t="s">
        <v>444</v>
      </c>
      <c r="L5" s="135" t="s">
        <v>444</v>
      </c>
      <c r="M5" s="135" t="s">
        <v>444</v>
      </c>
      <c r="N5" s="135" t="s">
        <v>444</v>
      </c>
      <c r="O5" s="135" t="s">
        <v>444</v>
      </c>
      <c r="P5" s="135" t="s">
        <v>444</v>
      </c>
      <c r="Q5" s="135" t="s">
        <v>444</v>
      </c>
      <c r="R5" s="135" t="s">
        <v>444</v>
      </c>
      <c r="S5" s="135" t="s">
        <v>444</v>
      </c>
      <c r="T5" s="135" t="s">
        <v>444</v>
      </c>
      <c r="U5" s="135" t="s">
        <v>444</v>
      </c>
      <c r="V5" s="135" t="s">
        <v>444</v>
      </c>
      <c r="W5" s="135" t="s">
        <v>444</v>
      </c>
      <c r="X5" s="135" t="s">
        <v>445</v>
      </c>
      <c r="Y5" s="135" t="s">
        <v>445</v>
      </c>
      <c r="Z5" s="135" t="s">
        <v>445</v>
      </c>
      <c r="AA5" s="135" t="s">
        <v>445</v>
      </c>
      <c r="AB5" s="135" t="s">
        <v>445</v>
      </c>
      <c r="AC5" s="135" t="s">
        <v>445</v>
      </c>
      <c r="AD5" s="135" t="s">
        <v>445</v>
      </c>
      <c r="AE5" s="135" t="s">
        <v>445</v>
      </c>
      <c r="AF5" s="135" t="s">
        <v>445</v>
      </c>
      <c r="AG5" s="135" t="s">
        <v>445</v>
      </c>
      <c r="AH5" s="135" t="s">
        <v>445</v>
      </c>
      <c r="AI5" s="135" t="s">
        <v>445</v>
      </c>
      <c r="AJ5" s="135" t="s">
        <v>445</v>
      </c>
      <c r="AK5" s="135" t="s">
        <v>445</v>
      </c>
      <c r="AL5" s="135" t="s">
        <v>445</v>
      </c>
      <c r="AM5" s="135" t="s">
        <v>445</v>
      </c>
      <c r="AN5" s="135" t="s">
        <v>445</v>
      </c>
      <c r="AO5" s="135" t="s">
        <v>445</v>
      </c>
      <c r="AP5" s="135" t="s">
        <v>445</v>
      </c>
      <c r="AQ5" s="135" t="s">
        <v>445</v>
      </c>
    </row>
    <row r="6" spans="1:43" x14ac:dyDescent="0.3">
      <c r="A6" s="34"/>
      <c r="B6" s="32" t="s">
        <v>178</v>
      </c>
      <c r="C6" s="4"/>
      <c r="D6" s="134">
        <v>41621</v>
      </c>
      <c r="E6" s="134">
        <v>41621</v>
      </c>
      <c r="F6" s="134">
        <v>41621</v>
      </c>
      <c r="G6" s="134">
        <v>41621</v>
      </c>
      <c r="H6" s="134">
        <v>41621</v>
      </c>
      <c r="I6" s="134">
        <v>41621</v>
      </c>
      <c r="J6" s="134">
        <v>41621</v>
      </c>
      <c r="K6" s="134">
        <v>41621</v>
      </c>
      <c r="L6" s="134">
        <v>41621</v>
      </c>
      <c r="M6" s="134">
        <v>41621</v>
      </c>
      <c r="N6" s="134">
        <v>41622</v>
      </c>
      <c r="O6" s="134">
        <v>41622</v>
      </c>
      <c r="P6" s="134">
        <v>41622</v>
      </c>
      <c r="Q6" s="134">
        <v>41622</v>
      </c>
      <c r="R6" s="134">
        <v>41622</v>
      </c>
      <c r="S6" s="134">
        <v>41622</v>
      </c>
      <c r="T6" s="134">
        <v>41622</v>
      </c>
      <c r="U6" s="134">
        <v>41622</v>
      </c>
      <c r="V6" s="134">
        <v>41622</v>
      </c>
      <c r="W6" s="134">
        <v>41622</v>
      </c>
      <c r="X6" s="134">
        <v>41623</v>
      </c>
      <c r="Y6" s="134">
        <v>41623</v>
      </c>
      <c r="Z6" s="134">
        <v>41623</v>
      </c>
      <c r="AA6" s="134">
        <v>41623</v>
      </c>
      <c r="AB6" s="134">
        <v>41623</v>
      </c>
      <c r="AC6" s="134">
        <v>41623</v>
      </c>
      <c r="AD6" s="134">
        <v>41623</v>
      </c>
      <c r="AE6" s="134">
        <v>41623</v>
      </c>
      <c r="AF6" s="134">
        <v>41623</v>
      </c>
      <c r="AG6" s="134">
        <v>41623</v>
      </c>
      <c r="AH6" s="134">
        <v>41624</v>
      </c>
      <c r="AI6" s="134">
        <v>41624</v>
      </c>
      <c r="AJ6" s="134">
        <v>41624</v>
      </c>
      <c r="AK6" s="134">
        <v>41624</v>
      </c>
      <c r="AL6" s="134">
        <v>41624</v>
      </c>
      <c r="AM6" s="134">
        <v>41624</v>
      </c>
      <c r="AN6" s="134">
        <v>41624</v>
      </c>
      <c r="AO6" s="134">
        <v>41624</v>
      </c>
      <c r="AP6" s="134">
        <v>41624</v>
      </c>
      <c r="AQ6" s="134">
        <v>41624</v>
      </c>
    </row>
    <row r="7" spans="1:43" x14ac:dyDescent="0.3">
      <c r="A7" s="34"/>
      <c r="B7" s="32"/>
      <c r="C7" s="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x14ac:dyDescent="0.3">
      <c r="A8" s="34"/>
      <c r="B8" s="32"/>
      <c r="C8" s="4"/>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x14ac:dyDescent="0.3">
      <c r="A9" s="34">
        <v>1</v>
      </c>
      <c r="B9" s="32" t="s">
        <v>179</v>
      </c>
      <c r="C9" s="4" t="s">
        <v>180</v>
      </c>
      <c r="D9" s="114">
        <v>1</v>
      </c>
      <c r="E9" s="114">
        <v>1</v>
      </c>
      <c r="F9" s="114">
        <v>1</v>
      </c>
      <c r="G9" s="114">
        <v>1</v>
      </c>
      <c r="H9" s="114">
        <v>1</v>
      </c>
      <c r="I9" s="114">
        <v>1</v>
      </c>
      <c r="J9" s="114">
        <v>1</v>
      </c>
      <c r="K9" s="114">
        <v>1</v>
      </c>
      <c r="L9" s="114">
        <v>1</v>
      </c>
      <c r="M9" s="114">
        <v>1</v>
      </c>
      <c r="N9" s="114">
        <v>1</v>
      </c>
      <c r="O9" s="114">
        <v>1</v>
      </c>
      <c r="P9" s="114">
        <v>1</v>
      </c>
      <c r="Q9" s="114">
        <v>1</v>
      </c>
      <c r="R9" s="114">
        <v>1</v>
      </c>
      <c r="S9" s="114">
        <v>1</v>
      </c>
      <c r="T9" s="114">
        <v>1</v>
      </c>
      <c r="U9" s="114">
        <v>1</v>
      </c>
      <c r="V9" s="114">
        <v>1</v>
      </c>
      <c r="W9" s="114">
        <v>1</v>
      </c>
      <c r="X9" s="114">
        <v>1</v>
      </c>
      <c r="Y9" s="114">
        <v>1</v>
      </c>
      <c r="Z9" s="114">
        <v>1</v>
      </c>
      <c r="AA9" s="114">
        <v>1</v>
      </c>
      <c r="AB9" s="114">
        <v>1</v>
      </c>
      <c r="AC9" s="114">
        <v>1</v>
      </c>
      <c r="AD9" s="114">
        <v>1</v>
      </c>
      <c r="AE9" s="114">
        <v>1</v>
      </c>
      <c r="AF9" s="114">
        <v>1</v>
      </c>
      <c r="AG9" s="114">
        <v>1</v>
      </c>
      <c r="AH9" s="114">
        <v>1</v>
      </c>
      <c r="AI9" s="114">
        <v>1</v>
      </c>
      <c r="AJ9" s="114">
        <v>1</v>
      </c>
      <c r="AK9" s="114">
        <v>1</v>
      </c>
      <c r="AL9" s="114">
        <v>1</v>
      </c>
      <c r="AM9" s="114">
        <v>1</v>
      </c>
      <c r="AN9" s="114">
        <v>1</v>
      </c>
      <c r="AO9" s="114">
        <v>1</v>
      </c>
      <c r="AP9" s="114">
        <v>1</v>
      </c>
      <c r="AQ9" s="114">
        <v>1</v>
      </c>
    </row>
    <row r="10" spans="1:43" x14ac:dyDescent="0.3">
      <c r="A10" s="34">
        <v>2</v>
      </c>
      <c r="B10" s="32" t="s">
        <v>181</v>
      </c>
      <c r="C10" s="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row>
    <row r="11" spans="1:43" x14ac:dyDescent="0.3">
      <c r="A11" s="34"/>
      <c r="B11" s="32" t="s">
        <v>182</v>
      </c>
      <c r="C11" s="4" t="s">
        <v>183</v>
      </c>
      <c r="D11" s="114">
        <v>220</v>
      </c>
      <c r="E11" s="114">
        <v>220</v>
      </c>
      <c r="F11" s="114">
        <v>220</v>
      </c>
      <c r="G11" s="114">
        <v>220</v>
      </c>
      <c r="H11" s="114">
        <v>220</v>
      </c>
      <c r="I11" s="114">
        <v>220</v>
      </c>
      <c r="J11" s="114">
        <v>220</v>
      </c>
      <c r="K11" s="114">
        <v>220</v>
      </c>
      <c r="L11" s="114">
        <v>220</v>
      </c>
      <c r="M11" s="114">
        <v>220</v>
      </c>
      <c r="N11" s="114">
        <v>220</v>
      </c>
      <c r="O11" s="114">
        <v>220</v>
      </c>
      <c r="P11" s="114">
        <v>220</v>
      </c>
      <c r="Q11" s="114">
        <v>220</v>
      </c>
      <c r="R11" s="114">
        <v>220</v>
      </c>
      <c r="S11" s="114">
        <v>220</v>
      </c>
      <c r="T11" s="114">
        <v>220</v>
      </c>
      <c r="U11" s="114">
        <v>220</v>
      </c>
      <c r="V11" s="114">
        <v>220</v>
      </c>
      <c r="W11" s="114">
        <v>220</v>
      </c>
      <c r="X11" s="114">
        <v>220</v>
      </c>
      <c r="Y11" s="114">
        <v>220</v>
      </c>
      <c r="Z11" s="114">
        <v>220</v>
      </c>
      <c r="AA11" s="114">
        <v>220</v>
      </c>
      <c r="AB11" s="114">
        <v>220</v>
      </c>
      <c r="AC11" s="114">
        <v>220</v>
      </c>
      <c r="AD11" s="114">
        <v>220</v>
      </c>
      <c r="AE11" s="114">
        <v>220</v>
      </c>
      <c r="AF11" s="114">
        <v>220</v>
      </c>
      <c r="AG11" s="114">
        <v>220</v>
      </c>
      <c r="AH11" s="114">
        <v>220</v>
      </c>
      <c r="AI11" s="114">
        <v>220</v>
      </c>
      <c r="AJ11" s="114">
        <v>220</v>
      </c>
      <c r="AK11" s="114">
        <v>220</v>
      </c>
      <c r="AL11" s="114">
        <v>220</v>
      </c>
      <c r="AM11" s="114">
        <v>220</v>
      </c>
      <c r="AN11" s="114">
        <v>220</v>
      </c>
      <c r="AO11" s="114">
        <v>220</v>
      </c>
      <c r="AP11" s="114">
        <v>220</v>
      </c>
      <c r="AQ11" s="114">
        <v>220</v>
      </c>
    </row>
    <row r="12" spans="1:43" x14ac:dyDescent="0.3">
      <c r="A12" s="34"/>
      <c r="B12" s="32" t="s">
        <v>184</v>
      </c>
      <c r="C12" s="4" t="s">
        <v>183</v>
      </c>
      <c r="D12" s="114">
        <v>120</v>
      </c>
      <c r="E12" s="114">
        <v>120</v>
      </c>
      <c r="F12" s="114">
        <v>120</v>
      </c>
      <c r="G12" s="114">
        <v>120</v>
      </c>
      <c r="H12" s="114">
        <v>120</v>
      </c>
      <c r="I12" s="114">
        <v>120</v>
      </c>
      <c r="J12" s="114">
        <v>120</v>
      </c>
      <c r="K12" s="114">
        <v>120</v>
      </c>
      <c r="L12" s="114">
        <v>120</v>
      </c>
      <c r="M12" s="114">
        <v>120</v>
      </c>
      <c r="N12" s="114">
        <v>120</v>
      </c>
      <c r="O12" s="114">
        <v>120</v>
      </c>
      <c r="P12" s="114">
        <v>120</v>
      </c>
      <c r="Q12" s="114">
        <v>120</v>
      </c>
      <c r="R12" s="114">
        <v>120</v>
      </c>
      <c r="S12" s="114">
        <v>120</v>
      </c>
      <c r="T12" s="114">
        <v>120</v>
      </c>
      <c r="U12" s="114">
        <v>120</v>
      </c>
      <c r="V12" s="114">
        <v>120</v>
      </c>
      <c r="W12" s="114">
        <v>120</v>
      </c>
      <c r="X12" s="114">
        <v>120</v>
      </c>
      <c r="Y12" s="114">
        <v>120</v>
      </c>
      <c r="Z12" s="114">
        <v>120</v>
      </c>
      <c r="AA12" s="114">
        <v>120</v>
      </c>
      <c r="AB12" s="114">
        <v>120</v>
      </c>
      <c r="AC12" s="114">
        <v>120</v>
      </c>
      <c r="AD12" s="114">
        <v>120</v>
      </c>
      <c r="AE12" s="114">
        <v>120</v>
      </c>
      <c r="AF12" s="114">
        <v>120</v>
      </c>
      <c r="AG12" s="114">
        <v>120</v>
      </c>
      <c r="AH12" s="114">
        <v>120</v>
      </c>
      <c r="AI12" s="114">
        <v>120</v>
      </c>
      <c r="AJ12" s="114">
        <v>120</v>
      </c>
      <c r="AK12" s="114">
        <v>120</v>
      </c>
      <c r="AL12" s="114">
        <v>120</v>
      </c>
      <c r="AM12" s="114">
        <v>120</v>
      </c>
      <c r="AN12" s="114">
        <v>120</v>
      </c>
      <c r="AO12" s="114">
        <v>120</v>
      </c>
      <c r="AP12" s="114">
        <v>120</v>
      </c>
      <c r="AQ12" s="114">
        <v>120</v>
      </c>
    </row>
    <row r="13" spans="1:43" s="45" customFormat="1" x14ac:dyDescent="0.3">
      <c r="A13" s="42">
        <v>3</v>
      </c>
      <c r="B13" s="43" t="s">
        <v>185</v>
      </c>
      <c r="C13" s="44" t="s">
        <v>186</v>
      </c>
      <c r="D13" s="115">
        <v>3.7</v>
      </c>
      <c r="E13" s="115">
        <v>3.7</v>
      </c>
      <c r="F13" s="115">
        <v>3.7</v>
      </c>
      <c r="G13" s="115">
        <v>3.7</v>
      </c>
      <c r="H13" s="115">
        <v>3.7</v>
      </c>
      <c r="I13" s="115">
        <v>3.7</v>
      </c>
      <c r="J13" s="115">
        <v>3.7</v>
      </c>
      <c r="K13" s="115">
        <v>3.7</v>
      </c>
      <c r="L13" s="115">
        <v>3.7</v>
      </c>
      <c r="M13" s="115">
        <v>3.7</v>
      </c>
      <c r="N13" s="115">
        <v>3.7</v>
      </c>
      <c r="O13" s="115">
        <v>3.7</v>
      </c>
      <c r="P13" s="115">
        <v>3.7</v>
      </c>
      <c r="Q13" s="115">
        <v>3.7</v>
      </c>
      <c r="R13" s="115">
        <v>3.7</v>
      </c>
      <c r="S13" s="115">
        <v>3.7</v>
      </c>
      <c r="T13" s="115">
        <v>3.7</v>
      </c>
      <c r="U13" s="115">
        <v>3.7</v>
      </c>
      <c r="V13" s="115">
        <v>3.7</v>
      </c>
      <c r="W13" s="115">
        <v>3.7</v>
      </c>
      <c r="X13" s="115">
        <v>3.7</v>
      </c>
      <c r="Y13" s="115">
        <v>3.7</v>
      </c>
      <c r="Z13" s="115">
        <v>3.7</v>
      </c>
      <c r="AA13" s="115">
        <v>3.7</v>
      </c>
      <c r="AB13" s="115">
        <v>3.7</v>
      </c>
      <c r="AC13" s="115">
        <v>3.7</v>
      </c>
      <c r="AD13" s="115">
        <v>3.7</v>
      </c>
      <c r="AE13" s="115">
        <v>3.7</v>
      </c>
      <c r="AF13" s="115">
        <v>3.7</v>
      </c>
      <c r="AG13" s="115">
        <v>3.7</v>
      </c>
      <c r="AH13" s="115">
        <v>3.7</v>
      </c>
      <c r="AI13" s="115">
        <v>3.7</v>
      </c>
      <c r="AJ13" s="115">
        <v>3.7</v>
      </c>
      <c r="AK13" s="115">
        <v>3.7</v>
      </c>
      <c r="AL13" s="115">
        <v>3.7</v>
      </c>
      <c r="AM13" s="115">
        <v>3.7</v>
      </c>
      <c r="AN13" s="115">
        <v>3.7</v>
      </c>
      <c r="AO13" s="115">
        <v>3.7</v>
      </c>
      <c r="AP13" s="115">
        <v>3.7</v>
      </c>
      <c r="AQ13" s="115">
        <v>3.7</v>
      </c>
    </row>
    <row r="14" spans="1:43" ht="26.4" x14ac:dyDescent="0.3">
      <c r="A14" s="34">
        <v>4</v>
      </c>
      <c r="B14" s="32" t="s">
        <v>187</v>
      </c>
      <c r="C14" s="4" t="s">
        <v>186</v>
      </c>
      <c r="D14" s="114">
        <v>0.47499999999999998</v>
      </c>
      <c r="E14" s="114">
        <v>0.47499999999999998</v>
      </c>
      <c r="F14" s="114">
        <v>0.47499999999999998</v>
      </c>
      <c r="G14" s="114">
        <v>0.47499999999999998</v>
      </c>
      <c r="H14" s="114">
        <v>0.47499999999999998</v>
      </c>
      <c r="I14" s="114">
        <v>0.47499999999999998</v>
      </c>
      <c r="J14" s="114">
        <v>0.47499999999999998</v>
      </c>
      <c r="K14" s="114">
        <v>0.47499999999999998</v>
      </c>
      <c r="L14" s="114">
        <v>0.47499999999999998</v>
      </c>
      <c r="M14" s="114">
        <v>0.47499999999999998</v>
      </c>
      <c r="N14" s="114">
        <v>0.47499999999999998</v>
      </c>
      <c r="O14" s="114">
        <v>0.47499999999999998</v>
      </c>
      <c r="P14" s="114">
        <v>0.47499999999999998</v>
      </c>
      <c r="Q14" s="114">
        <v>0.47499999999999998</v>
      </c>
      <c r="R14" s="114">
        <v>0.47499999999999998</v>
      </c>
      <c r="S14" s="114">
        <v>0.47499999999999998</v>
      </c>
      <c r="T14" s="114">
        <v>0.47499999999999998</v>
      </c>
      <c r="U14" s="114">
        <v>0.47499999999999998</v>
      </c>
      <c r="V14" s="114">
        <v>0.47499999999999998</v>
      </c>
      <c r="W14" s="114">
        <v>0.47499999999999998</v>
      </c>
      <c r="X14" s="114">
        <v>0.47499999999999998</v>
      </c>
      <c r="Y14" s="114">
        <v>0.47499999999999998</v>
      </c>
      <c r="Z14" s="114">
        <v>0.47499999999999998</v>
      </c>
      <c r="AA14" s="114">
        <v>0.47499999999999998</v>
      </c>
      <c r="AB14" s="114">
        <v>0.47499999999999998</v>
      </c>
      <c r="AC14" s="114">
        <v>0.47499999999999998</v>
      </c>
      <c r="AD14" s="114">
        <v>0.47499999999999998</v>
      </c>
      <c r="AE14" s="114">
        <v>0.47499999999999998</v>
      </c>
      <c r="AF14" s="114">
        <v>0.47499999999999998</v>
      </c>
      <c r="AG14" s="114">
        <v>0.47499999999999998</v>
      </c>
      <c r="AH14" s="114">
        <v>0.47499999999999998</v>
      </c>
      <c r="AI14" s="114">
        <v>0.47499999999999998</v>
      </c>
      <c r="AJ14" s="114">
        <v>0.47499999999999998</v>
      </c>
      <c r="AK14" s="114">
        <v>0.47499999999999998</v>
      </c>
      <c r="AL14" s="114">
        <v>0.47499999999999998</v>
      </c>
      <c r="AM14" s="114">
        <v>0.47499999999999998</v>
      </c>
      <c r="AN14" s="114">
        <v>0.47499999999999998</v>
      </c>
      <c r="AO14" s="114">
        <v>0.47499999999999998</v>
      </c>
      <c r="AP14" s="114">
        <v>0.47499999999999998</v>
      </c>
      <c r="AQ14" s="114">
        <v>0.47499999999999998</v>
      </c>
    </row>
    <row r="15" spans="1:43" x14ac:dyDescent="0.25">
      <c r="A15" s="34">
        <v>5</v>
      </c>
      <c r="B15" s="32" t="s">
        <v>188</v>
      </c>
      <c r="C15" s="4" t="s">
        <v>186</v>
      </c>
      <c r="D15" s="114">
        <v>1.49</v>
      </c>
      <c r="E15" s="113">
        <v>1.42</v>
      </c>
      <c r="F15" s="113">
        <v>1.47</v>
      </c>
      <c r="G15" s="113">
        <v>1.43</v>
      </c>
      <c r="H15" s="113">
        <v>1.44</v>
      </c>
      <c r="I15" s="113">
        <v>1.43</v>
      </c>
      <c r="J15" s="113">
        <v>1.42</v>
      </c>
      <c r="K15" s="113">
        <v>1.43</v>
      </c>
      <c r="L15" s="113">
        <v>1.41</v>
      </c>
      <c r="M15" s="113">
        <v>1.4</v>
      </c>
      <c r="N15" s="113">
        <v>1.43</v>
      </c>
      <c r="O15" s="113">
        <v>1.41</v>
      </c>
      <c r="P15" s="113">
        <v>1.44</v>
      </c>
      <c r="Q15" s="113">
        <v>1.48</v>
      </c>
      <c r="R15" s="113">
        <v>1.41</v>
      </c>
      <c r="S15" s="113">
        <v>1.44</v>
      </c>
      <c r="T15" s="113">
        <v>1.45</v>
      </c>
      <c r="U15" s="113">
        <v>1.4</v>
      </c>
      <c r="V15" s="113">
        <v>1.48</v>
      </c>
      <c r="W15" s="113">
        <v>1.41</v>
      </c>
      <c r="X15" s="113">
        <v>1.4</v>
      </c>
      <c r="Y15" s="113">
        <v>1.49</v>
      </c>
      <c r="Z15" s="113">
        <v>1.41</v>
      </c>
      <c r="AA15" s="113">
        <v>1.44</v>
      </c>
      <c r="AB15" s="113">
        <v>1.47</v>
      </c>
      <c r="AC15" s="113">
        <v>1.4</v>
      </c>
      <c r="AD15" s="113">
        <v>1.38</v>
      </c>
      <c r="AE15" s="113">
        <v>1.42</v>
      </c>
      <c r="AF15" s="113">
        <v>1.45</v>
      </c>
      <c r="AG15" s="113">
        <v>1.42</v>
      </c>
      <c r="AH15" s="113">
        <v>1.44</v>
      </c>
      <c r="AI15" s="116">
        <v>1.41</v>
      </c>
      <c r="AJ15" s="116">
        <v>1.44</v>
      </c>
      <c r="AK15" s="116">
        <v>1.44</v>
      </c>
      <c r="AL15" s="116">
        <v>1.47</v>
      </c>
      <c r="AM15" s="116">
        <v>1.48</v>
      </c>
      <c r="AN15" s="116">
        <v>1.43</v>
      </c>
      <c r="AO15" s="116">
        <v>1.44</v>
      </c>
      <c r="AP15" s="116">
        <v>1.4</v>
      </c>
      <c r="AQ15" s="116">
        <v>1.35</v>
      </c>
    </row>
    <row r="16" spans="1:43" x14ac:dyDescent="0.3">
      <c r="A16" s="34">
        <v>6</v>
      </c>
      <c r="B16" s="32" t="s">
        <v>189</v>
      </c>
      <c r="C16" s="4" t="s">
        <v>190</v>
      </c>
      <c r="D16" s="114">
        <v>4300</v>
      </c>
      <c r="E16" s="114">
        <v>4300</v>
      </c>
      <c r="F16" s="114">
        <v>4300</v>
      </c>
      <c r="G16" s="114">
        <v>4300</v>
      </c>
      <c r="H16" s="114">
        <v>4300</v>
      </c>
      <c r="I16" s="114">
        <v>4300</v>
      </c>
      <c r="J16" s="114">
        <v>4300</v>
      </c>
      <c r="K16" s="114">
        <v>4300</v>
      </c>
      <c r="L16" s="114">
        <v>4300</v>
      </c>
      <c r="M16" s="114">
        <v>4300</v>
      </c>
      <c r="N16" s="114">
        <v>4300</v>
      </c>
      <c r="O16" s="114">
        <v>4300</v>
      </c>
      <c r="P16" s="114">
        <v>4300</v>
      </c>
      <c r="Q16" s="114">
        <v>4300</v>
      </c>
      <c r="R16" s="114">
        <v>4300</v>
      </c>
      <c r="S16" s="114">
        <v>4300</v>
      </c>
      <c r="T16" s="114">
        <v>4300</v>
      </c>
      <c r="U16" s="114">
        <v>4300</v>
      </c>
      <c r="V16" s="114">
        <v>4300</v>
      </c>
      <c r="W16" s="114">
        <v>4300</v>
      </c>
      <c r="X16" s="114">
        <v>4300</v>
      </c>
      <c r="Y16" s="114">
        <v>4300</v>
      </c>
      <c r="Z16" s="114">
        <v>4300</v>
      </c>
      <c r="AA16" s="114">
        <v>4300</v>
      </c>
      <c r="AB16" s="114">
        <v>4300</v>
      </c>
      <c r="AC16" s="114">
        <v>4300</v>
      </c>
      <c r="AD16" s="114">
        <v>4300</v>
      </c>
      <c r="AE16" s="114">
        <v>4300</v>
      </c>
      <c r="AF16" s="114">
        <v>4300</v>
      </c>
      <c r="AG16" s="114">
        <v>4300</v>
      </c>
      <c r="AH16" s="114">
        <v>4300</v>
      </c>
      <c r="AI16" s="114">
        <v>4300</v>
      </c>
      <c r="AJ16" s="114">
        <v>4300</v>
      </c>
      <c r="AK16" s="114">
        <v>4300</v>
      </c>
      <c r="AL16" s="114">
        <v>4300</v>
      </c>
      <c r="AM16" s="114">
        <v>4300</v>
      </c>
      <c r="AN16" s="114">
        <v>4300</v>
      </c>
      <c r="AO16" s="114">
        <v>4300</v>
      </c>
      <c r="AP16" s="114">
        <v>4300</v>
      </c>
      <c r="AQ16" s="114">
        <v>4300</v>
      </c>
    </row>
    <row r="17" spans="1:43" x14ac:dyDescent="0.3">
      <c r="A17" s="34">
        <v>7</v>
      </c>
      <c r="B17" s="32" t="s">
        <v>191</v>
      </c>
      <c r="C17" s="4" t="s">
        <v>190</v>
      </c>
      <c r="D17" s="114">
        <v>11000</v>
      </c>
      <c r="E17" s="114">
        <v>11000</v>
      </c>
      <c r="F17" s="114">
        <v>11000</v>
      </c>
      <c r="G17" s="114">
        <v>11000</v>
      </c>
      <c r="H17" s="114">
        <v>11000</v>
      </c>
      <c r="I17" s="114">
        <v>11000</v>
      </c>
      <c r="J17" s="114">
        <v>11000</v>
      </c>
      <c r="K17" s="114">
        <v>11000</v>
      </c>
      <c r="L17" s="114">
        <v>11000</v>
      </c>
      <c r="M17" s="114">
        <v>11000</v>
      </c>
      <c r="N17" s="114">
        <v>11000</v>
      </c>
      <c r="O17" s="114">
        <v>11000</v>
      </c>
      <c r="P17" s="114">
        <v>11000</v>
      </c>
      <c r="Q17" s="114">
        <v>11000</v>
      </c>
      <c r="R17" s="114">
        <v>11000</v>
      </c>
      <c r="S17" s="114">
        <v>11000</v>
      </c>
      <c r="T17" s="114">
        <v>11000</v>
      </c>
      <c r="U17" s="114">
        <v>11000</v>
      </c>
      <c r="V17" s="114">
        <v>11000</v>
      </c>
      <c r="W17" s="114">
        <v>11000</v>
      </c>
      <c r="X17" s="114">
        <v>11000</v>
      </c>
      <c r="Y17" s="114">
        <v>11000</v>
      </c>
      <c r="Z17" s="114">
        <v>11000</v>
      </c>
      <c r="AA17" s="114">
        <v>11000</v>
      </c>
      <c r="AB17" s="114">
        <v>11000</v>
      </c>
      <c r="AC17" s="114">
        <v>11000</v>
      </c>
      <c r="AD17" s="114">
        <v>11000</v>
      </c>
      <c r="AE17" s="114">
        <v>11000</v>
      </c>
      <c r="AF17" s="114">
        <v>11000</v>
      </c>
      <c r="AG17" s="114">
        <v>11000</v>
      </c>
      <c r="AH17" s="114">
        <v>11000</v>
      </c>
      <c r="AI17" s="114">
        <v>11000</v>
      </c>
      <c r="AJ17" s="114">
        <v>11000</v>
      </c>
      <c r="AK17" s="114">
        <v>11000</v>
      </c>
      <c r="AL17" s="114">
        <v>11000</v>
      </c>
      <c r="AM17" s="114">
        <v>11000</v>
      </c>
      <c r="AN17" s="114">
        <v>11000</v>
      </c>
      <c r="AO17" s="114">
        <v>11000</v>
      </c>
      <c r="AP17" s="114">
        <v>11000</v>
      </c>
      <c r="AQ17" s="114">
        <v>11000</v>
      </c>
    </row>
    <row r="18" spans="1:43" x14ac:dyDescent="0.3">
      <c r="A18" s="34">
        <v>8</v>
      </c>
      <c r="B18" s="32" t="s">
        <v>192</v>
      </c>
      <c r="C18" s="4" t="s">
        <v>193</v>
      </c>
      <c r="D18" s="114">
        <v>15</v>
      </c>
      <c r="E18" s="114">
        <v>15</v>
      </c>
      <c r="F18" s="114">
        <v>15</v>
      </c>
      <c r="G18" s="114">
        <v>15</v>
      </c>
      <c r="H18" s="114">
        <v>15</v>
      </c>
      <c r="I18" s="114">
        <v>15</v>
      </c>
      <c r="J18" s="114">
        <v>15</v>
      </c>
      <c r="K18" s="114">
        <v>15</v>
      </c>
      <c r="L18" s="114">
        <v>15</v>
      </c>
      <c r="M18" s="114">
        <v>15</v>
      </c>
      <c r="N18" s="114">
        <v>15</v>
      </c>
      <c r="O18" s="114">
        <v>15</v>
      </c>
      <c r="P18" s="114">
        <v>15</v>
      </c>
      <c r="Q18" s="114">
        <v>15</v>
      </c>
      <c r="R18" s="114">
        <v>15</v>
      </c>
      <c r="S18" s="114">
        <v>14</v>
      </c>
      <c r="T18" s="114">
        <v>15</v>
      </c>
      <c r="U18" s="114">
        <v>15</v>
      </c>
      <c r="V18" s="114">
        <v>15</v>
      </c>
      <c r="W18" s="114">
        <v>15</v>
      </c>
      <c r="X18" s="114">
        <v>15</v>
      </c>
      <c r="Y18" s="114">
        <v>15</v>
      </c>
      <c r="Z18" s="114">
        <v>15</v>
      </c>
      <c r="AA18" s="114">
        <v>15</v>
      </c>
      <c r="AB18" s="114">
        <v>15</v>
      </c>
      <c r="AC18" s="114">
        <v>15</v>
      </c>
      <c r="AD18" s="114">
        <v>15</v>
      </c>
      <c r="AE18" s="114">
        <v>15</v>
      </c>
      <c r="AF18" s="114">
        <v>15</v>
      </c>
      <c r="AG18" s="114">
        <v>15</v>
      </c>
      <c r="AH18" s="114">
        <v>15</v>
      </c>
      <c r="AI18" s="114">
        <v>15</v>
      </c>
      <c r="AJ18" s="114">
        <v>15</v>
      </c>
      <c r="AK18" s="114">
        <v>15</v>
      </c>
      <c r="AL18" s="114">
        <v>15</v>
      </c>
      <c r="AM18" s="114">
        <v>15</v>
      </c>
      <c r="AN18" s="114">
        <v>15</v>
      </c>
      <c r="AO18" s="114">
        <v>15</v>
      </c>
      <c r="AP18" s="114">
        <v>15</v>
      </c>
      <c r="AQ18" s="114">
        <v>15</v>
      </c>
    </row>
    <row r="19" spans="1:43" x14ac:dyDescent="0.3">
      <c r="A19" s="34">
        <v>9</v>
      </c>
      <c r="B19" s="32" t="s">
        <v>194</v>
      </c>
      <c r="C19" s="4" t="s">
        <v>195</v>
      </c>
      <c r="D19" s="114">
        <v>0.82</v>
      </c>
      <c r="E19" s="114">
        <v>0.82</v>
      </c>
      <c r="F19" s="114">
        <v>0.82</v>
      </c>
      <c r="G19" s="114">
        <v>0.82</v>
      </c>
      <c r="H19" s="114">
        <v>0.82</v>
      </c>
      <c r="I19" s="114">
        <v>0.82</v>
      </c>
      <c r="J19" s="114">
        <v>0.82</v>
      </c>
      <c r="K19" s="114">
        <v>0.82</v>
      </c>
      <c r="L19" s="114">
        <v>0.82</v>
      </c>
      <c r="M19" s="114">
        <v>0.82</v>
      </c>
      <c r="N19" s="114">
        <v>0.82</v>
      </c>
      <c r="O19" s="114">
        <v>0.82</v>
      </c>
      <c r="P19" s="114">
        <v>0.82</v>
      </c>
      <c r="Q19" s="114">
        <v>0.82</v>
      </c>
      <c r="R19" s="114">
        <v>0.82</v>
      </c>
      <c r="S19" s="114">
        <v>0.82</v>
      </c>
      <c r="T19" s="114">
        <v>0.82</v>
      </c>
      <c r="U19" s="114">
        <v>0.82</v>
      </c>
      <c r="V19" s="114">
        <v>0.82</v>
      </c>
      <c r="W19" s="114">
        <v>0.82</v>
      </c>
      <c r="X19" s="114">
        <v>0.82</v>
      </c>
      <c r="Y19" s="114">
        <v>0.82</v>
      </c>
      <c r="Z19" s="114">
        <v>0.82</v>
      </c>
      <c r="AA19" s="114">
        <v>0.82</v>
      </c>
      <c r="AB19" s="114">
        <v>0.82</v>
      </c>
      <c r="AC19" s="114">
        <v>0.82</v>
      </c>
      <c r="AD19" s="114">
        <v>0.82</v>
      </c>
      <c r="AE19" s="114">
        <v>0.82</v>
      </c>
      <c r="AF19" s="114">
        <v>0.82</v>
      </c>
      <c r="AG19" s="114">
        <v>0.82</v>
      </c>
      <c r="AH19" s="114">
        <v>0.82</v>
      </c>
      <c r="AI19" s="114">
        <v>0.82</v>
      </c>
      <c r="AJ19" s="114">
        <v>0.82</v>
      </c>
      <c r="AK19" s="114">
        <v>0.82</v>
      </c>
      <c r="AL19" s="114">
        <v>0.82</v>
      </c>
      <c r="AM19" s="114">
        <v>0.82</v>
      </c>
      <c r="AN19" s="114">
        <v>0.82</v>
      </c>
      <c r="AO19" s="114">
        <v>0.82</v>
      </c>
      <c r="AP19" s="114">
        <v>0.82</v>
      </c>
      <c r="AQ19" s="114">
        <v>0.82</v>
      </c>
    </row>
    <row r="20" spans="1:43" x14ac:dyDescent="0.25">
      <c r="A20" s="34">
        <v>10</v>
      </c>
      <c r="B20" s="32" t="s">
        <v>196</v>
      </c>
      <c r="C20" s="4" t="s">
        <v>197</v>
      </c>
      <c r="D20" s="116">
        <v>22.02</v>
      </c>
      <c r="E20" s="116">
        <v>24.51</v>
      </c>
      <c r="F20" s="116">
        <v>22.1</v>
      </c>
      <c r="G20" s="116">
        <v>24.85</v>
      </c>
      <c r="H20" s="116">
        <v>22.88</v>
      </c>
      <c r="I20" s="116">
        <v>22.44</v>
      </c>
      <c r="J20" s="116">
        <v>22.94</v>
      </c>
      <c r="K20" s="116">
        <v>23.25</v>
      </c>
      <c r="L20" s="116">
        <v>25.21</v>
      </c>
      <c r="M20" s="116">
        <v>24.62</v>
      </c>
      <c r="N20" s="116">
        <v>22.75</v>
      </c>
      <c r="O20" s="116">
        <v>24.68</v>
      </c>
      <c r="P20" s="116">
        <v>23.17</v>
      </c>
      <c r="Q20" s="116">
        <v>22.58</v>
      </c>
      <c r="R20" s="116">
        <v>24.1</v>
      </c>
      <c r="S20" s="116">
        <v>24.58</v>
      </c>
      <c r="T20" s="116">
        <v>23.13</v>
      </c>
      <c r="U20" s="116">
        <v>24.99</v>
      </c>
      <c r="V20" s="116">
        <v>22.06</v>
      </c>
      <c r="W20" s="116">
        <v>24.73</v>
      </c>
      <c r="X20" s="116">
        <v>25.59</v>
      </c>
      <c r="Y20" s="116">
        <v>22.29</v>
      </c>
      <c r="Z20" s="116">
        <v>24.51</v>
      </c>
      <c r="AA20" s="116">
        <v>24.35</v>
      </c>
      <c r="AB20" s="116">
        <v>22.48</v>
      </c>
      <c r="AC20" s="116">
        <v>24.14</v>
      </c>
      <c r="AD20" s="116">
        <v>25.71</v>
      </c>
      <c r="AE20" s="116">
        <v>23.35</v>
      </c>
      <c r="AF20" s="116">
        <v>23.78</v>
      </c>
      <c r="AG20" s="116">
        <v>24.7</v>
      </c>
      <c r="AH20" s="116">
        <v>23.81</v>
      </c>
      <c r="AI20" s="116">
        <v>22.99</v>
      </c>
      <c r="AJ20" s="116">
        <v>24.56</v>
      </c>
      <c r="AK20" s="116">
        <v>24.23</v>
      </c>
      <c r="AL20" s="116">
        <v>22.69</v>
      </c>
      <c r="AM20" s="116">
        <v>22.13</v>
      </c>
      <c r="AN20" s="116">
        <v>24.69</v>
      </c>
      <c r="AO20" s="116">
        <v>23.36</v>
      </c>
      <c r="AP20" s="116">
        <v>25.82</v>
      </c>
      <c r="AQ20" s="116">
        <v>25.84</v>
      </c>
    </row>
    <row r="21" spans="1:43" x14ac:dyDescent="0.25">
      <c r="A21" s="34">
        <v>11</v>
      </c>
      <c r="B21" s="32" t="s">
        <v>198</v>
      </c>
      <c r="C21" s="4" t="s">
        <v>197</v>
      </c>
      <c r="D21" s="116">
        <v>95</v>
      </c>
      <c r="E21" s="116">
        <v>95</v>
      </c>
      <c r="F21" s="116">
        <v>95</v>
      </c>
      <c r="G21" s="116">
        <v>95</v>
      </c>
      <c r="H21" s="116">
        <v>95</v>
      </c>
      <c r="I21" s="116">
        <v>95</v>
      </c>
      <c r="J21" s="116">
        <v>95</v>
      </c>
      <c r="K21" s="116">
        <v>95</v>
      </c>
      <c r="L21" s="116">
        <v>95</v>
      </c>
      <c r="M21" s="116">
        <v>95</v>
      </c>
      <c r="N21" s="116">
        <v>95</v>
      </c>
      <c r="O21" s="116">
        <v>95</v>
      </c>
      <c r="P21" s="116">
        <v>95</v>
      </c>
      <c r="Q21" s="116">
        <v>95</v>
      </c>
      <c r="R21" s="116">
        <v>95</v>
      </c>
      <c r="S21" s="116">
        <v>95</v>
      </c>
      <c r="T21" s="116">
        <v>95</v>
      </c>
      <c r="U21" s="116">
        <v>95</v>
      </c>
      <c r="V21" s="116">
        <v>95</v>
      </c>
      <c r="W21" s="116">
        <v>95</v>
      </c>
      <c r="X21" s="116">
        <v>95</v>
      </c>
      <c r="Y21" s="116">
        <v>95</v>
      </c>
      <c r="Z21" s="116">
        <v>95</v>
      </c>
      <c r="AA21" s="116">
        <v>95</v>
      </c>
      <c r="AB21" s="116">
        <v>95</v>
      </c>
      <c r="AC21" s="116">
        <v>95</v>
      </c>
      <c r="AD21" s="116">
        <v>95</v>
      </c>
      <c r="AE21" s="116">
        <v>95</v>
      </c>
      <c r="AF21" s="116">
        <v>95</v>
      </c>
      <c r="AG21" s="116">
        <v>95</v>
      </c>
      <c r="AH21" s="116">
        <v>95</v>
      </c>
      <c r="AI21" s="116">
        <v>95</v>
      </c>
      <c r="AJ21" s="116">
        <v>95</v>
      </c>
      <c r="AK21" s="116">
        <v>95</v>
      </c>
      <c r="AL21" s="116">
        <v>95</v>
      </c>
      <c r="AM21" s="116">
        <v>95</v>
      </c>
      <c r="AN21" s="116">
        <v>95</v>
      </c>
      <c r="AO21" s="116">
        <v>95</v>
      </c>
      <c r="AP21" s="116">
        <v>95</v>
      </c>
      <c r="AQ21" s="116">
        <v>95</v>
      </c>
    </row>
    <row r="22" spans="1:43" ht="26.4" x14ac:dyDescent="0.3">
      <c r="A22" s="34">
        <v>12</v>
      </c>
      <c r="B22" s="32" t="s">
        <v>199</v>
      </c>
      <c r="C22" s="4" t="s">
        <v>197</v>
      </c>
      <c r="D22" s="115">
        <v>45.7</v>
      </c>
      <c r="E22" s="117">
        <v>44.72</v>
      </c>
      <c r="F22" s="117">
        <v>45.9</v>
      </c>
      <c r="G22" s="117">
        <v>45.52</v>
      </c>
      <c r="H22" s="117">
        <v>44.58</v>
      </c>
      <c r="I22" s="117">
        <v>45.78</v>
      </c>
      <c r="J22" s="117">
        <v>45.09</v>
      </c>
      <c r="K22" s="117">
        <v>45.14</v>
      </c>
      <c r="L22" s="117">
        <v>45.55</v>
      </c>
      <c r="M22" s="117">
        <v>45.03</v>
      </c>
      <c r="N22" s="117">
        <v>44.74</v>
      </c>
      <c r="O22" s="117">
        <v>44.28</v>
      </c>
      <c r="P22" s="117">
        <v>44</v>
      </c>
      <c r="Q22" s="117">
        <v>45.64</v>
      </c>
      <c r="R22" s="117">
        <v>43.88</v>
      </c>
      <c r="S22" s="117">
        <v>46.06</v>
      </c>
      <c r="T22" s="117">
        <v>44.61</v>
      </c>
      <c r="U22" s="117">
        <v>44.03</v>
      </c>
      <c r="V22" s="117">
        <v>45.1</v>
      </c>
      <c r="W22" s="117">
        <v>44.86</v>
      </c>
      <c r="X22" s="117">
        <v>43.14</v>
      </c>
      <c r="Y22" s="117">
        <v>46.48</v>
      </c>
      <c r="Z22" s="117">
        <v>44.21</v>
      </c>
      <c r="AA22" s="117">
        <v>46.4</v>
      </c>
      <c r="AB22" s="117">
        <v>45.65</v>
      </c>
      <c r="AC22" s="117">
        <v>44.05</v>
      </c>
      <c r="AD22" s="117">
        <v>44.59</v>
      </c>
      <c r="AE22" s="117">
        <v>46.77</v>
      </c>
      <c r="AF22" s="117">
        <v>44.67</v>
      </c>
      <c r="AG22" s="117">
        <v>45.42</v>
      </c>
      <c r="AH22" s="117">
        <v>46.99</v>
      </c>
      <c r="AI22" s="117">
        <v>46.67</v>
      </c>
      <c r="AJ22" s="117">
        <v>46.28</v>
      </c>
      <c r="AK22" s="117">
        <v>45.07</v>
      </c>
      <c r="AL22" s="117">
        <v>45.31</v>
      </c>
      <c r="AM22" s="117">
        <v>46.63</v>
      </c>
      <c r="AN22" s="117">
        <v>44.29</v>
      </c>
      <c r="AO22" s="117">
        <v>44.14</v>
      </c>
      <c r="AP22" s="117">
        <v>44.59</v>
      </c>
      <c r="AQ22" s="117">
        <v>46.05</v>
      </c>
    </row>
    <row r="23" spans="1:43" x14ac:dyDescent="0.3">
      <c r="A23" s="34">
        <v>13</v>
      </c>
      <c r="B23" s="32" t="s">
        <v>200</v>
      </c>
      <c r="C23" s="4"/>
      <c r="D23" s="114">
        <v>7</v>
      </c>
      <c r="E23" s="114">
        <v>7</v>
      </c>
      <c r="F23" s="114">
        <v>7</v>
      </c>
      <c r="G23" s="114">
        <v>7</v>
      </c>
      <c r="H23" s="114">
        <v>7</v>
      </c>
      <c r="I23" s="114">
        <v>7</v>
      </c>
      <c r="J23" s="114">
        <v>7</v>
      </c>
      <c r="K23" s="114">
        <v>7</v>
      </c>
      <c r="L23" s="114">
        <v>7</v>
      </c>
      <c r="M23" s="114">
        <v>7</v>
      </c>
      <c r="N23" s="114">
        <v>7</v>
      </c>
      <c r="O23" s="114">
        <v>7</v>
      </c>
      <c r="P23" s="114">
        <v>7</v>
      </c>
      <c r="Q23" s="114">
        <v>7</v>
      </c>
      <c r="R23" s="114">
        <v>7</v>
      </c>
      <c r="S23" s="114">
        <v>7</v>
      </c>
      <c r="T23" s="114">
        <v>7</v>
      </c>
      <c r="U23" s="114">
        <v>7</v>
      </c>
      <c r="V23" s="114">
        <v>7</v>
      </c>
      <c r="W23" s="114">
        <v>7</v>
      </c>
      <c r="X23" s="114">
        <v>7</v>
      </c>
      <c r="Y23" s="114">
        <v>7</v>
      </c>
      <c r="Z23" s="114">
        <v>7</v>
      </c>
      <c r="AA23" s="114">
        <v>7</v>
      </c>
      <c r="AB23" s="114">
        <v>7</v>
      </c>
      <c r="AC23" s="114">
        <v>7</v>
      </c>
      <c r="AD23" s="114">
        <v>7</v>
      </c>
      <c r="AE23" s="114">
        <v>7</v>
      </c>
      <c r="AF23" s="114">
        <v>7</v>
      </c>
      <c r="AG23" s="114">
        <v>7</v>
      </c>
      <c r="AH23" s="114">
        <v>7</v>
      </c>
      <c r="AI23" s="114">
        <v>7</v>
      </c>
      <c r="AJ23" s="114">
        <v>7</v>
      </c>
      <c r="AK23" s="114">
        <v>7</v>
      </c>
      <c r="AL23" s="114">
        <v>7</v>
      </c>
      <c r="AM23" s="114">
        <v>7</v>
      </c>
      <c r="AN23" s="114">
        <v>7</v>
      </c>
      <c r="AO23" s="114">
        <v>7</v>
      </c>
      <c r="AP23" s="114">
        <v>7</v>
      </c>
      <c r="AQ23" s="114">
        <v>7</v>
      </c>
    </row>
    <row r="24" spans="1:43" x14ac:dyDescent="0.3">
      <c r="A24" s="34"/>
      <c r="B24" s="32"/>
      <c r="C24" s="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row>
    <row r="25" spans="1:43" x14ac:dyDescent="0.3">
      <c r="A25" s="34">
        <v>14</v>
      </c>
      <c r="B25" s="32" t="s">
        <v>201</v>
      </c>
      <c r="C25" s="4" t="s">
        <v>202</v>
      </c>
      <c r="D25" s="118">
        <f>(D23-1)*(D14*0.214+D13)*(D21-D20)+(D14*0.214+D13)*(D22-D20)</f>
        <v>1754.689574</v>
      </c>
      <c r="E25" s="118">
        <f t="shared" ref="E25:AQ25" si="0">(E23-1)*(E14*0.214+E13)*(E21-E20)+(E14*0.214+E13)*(E22-E20)</f>
        <v>1684.7011974999996</v>
      </c>
      <c r="F25" s="118">
        <f t="shared" si="0"/>
        <v>1753.3209800000002</v>
      </c>
      <c r="G25" s="118">
        <f t="shared" si="0"/>
        <v>1678.6945905</v>
      </c>
      <c r="H25" s="118">
        <f t="shared" si="0"/>
        <v>1727.545793</v>
      </c>
      <c r="I25" s="118">
        <f t="shared" si="0"/>
        <v>1743.816855</v>
      </c>
      <c r="J25" s="118">
        <f t="shared" si="0"/>
        <v>1727.8879414999999</v>
      </c>
      <c r="K25" s="118">
        <f t="shared" si="0"/>
        <v>1719.8284434999998</v>
      </c>
      <c r="L25" s="118">
        <f t="shared" si="0"/>
        <v>1669.2284819999995</v>
      </c>
      <c r="M25" s="118">
        <f t="shared" si="0"/>
        <v>1682.9524384999997</v>
      </c>
      <c r="N25" s="118">
        <f t="shared" si="0"/>
        <v>1731.6135585</v>
      </c>
      <c r="O25" s="118">
        <f t="shared" si="0"/>
        <v>1678.5045079999998</v>
      </c>
      <c r="P25" s="118">
        <f t="shared" si="0"/>
        <v>1717.6234864999999</v>
      </c>
      <c r="Q25" s="118">
        <f t="shared" si="0"/>
        <v>1739.5590069999998</v>
      </c>
      <c r="R25" s="118">
        <f t="shared" si="0"/>
        <v>1692.418547</v>
      </c>
      <c r="S25" s="118">
        <f t="shared" si="0"/>
        <v>1687.9326000000001</v>
      </c>
      <c r="T25" s="118">
        <f t="shared" si="0"/>
        <v>1721.0069549999998</v>
      </c>
      <c r="U25" s="118">
        <f t="shared" si="0"/>
        <v>1669.3045150000003</v>
      </c>
      <c r="V25" s="118">
        <f t="shared" si="0"/>
        <v>1751.344122</v>
      </c>
      <c r="W25" s="118">
        <f t="shared" si="0"/>
        <v>1679.3788874999998</v>
      </c>
      <c r="X25" s="118">
        <f t="shared" si="0"/>
        <v>1649.9541164999998</v>
      </c>
      <c r="Y25" s="118">
        <f t="shared" si="0"/>
        <v>1750.4697425000002</v>
      </c>
      <c r="Z25" s="118">
        <f t="shared" si="0"/>
        <v>1682.7623559999997</v>
      </c>
      <c r="AA25" s="118">
        <f t="shared" si="0"/>
        <v>1695.3458175000001</v>
      </c>
      <c r="AB25" s="118">
        <f t="shared" si="0"/>
        <v>1742.2581784999998</v>
      </c>
      <c r="AC25" s="118">
        <f t="shared" si="0"/>
        <v>1692.0003654999998</v>
      </c>
      <c r="AD25" s="118">
        <f t="shared" si="0"/>
        <v>1652.2731229999997</v>
      </c>
      <c r="AE25" s="118">
        <f t="shared" si="0"/>
        <v>1723.3639780000001</v>
      </c>
      <c r="AF25" s="118">
        <f t="shared" si="0"/>
        <v>1703.9375465000001</v>
      </c>
      <c r="AG25" s="118">
        <f t="shared" si="0"/>
        <v>1682.3061579999999</v>
      </c>
      <c r="AH25" s="118">
        <f t="shared" si="0"/>
        <v>1711.959028</v>
      </c>
      <c r="AI25" s="118">
        <f t="shared" si="0"/>
        <v>1732.563971</v>
      </c>
      <c r="AJ25" s="118">
        <f t="shared" si="0"/>
        <v>1689.3011939999999</v>
      </c>
      <c r="AK25" s="118">
        <f t="shared" si="0"/>
        <v>1693.4830089999998</v>
      </c>
      <c r="AL25" s="118">
        <f t="shared" si="0"/>
        <v>1735.3771919999999</v>
      </c>
      <c r="AM25" s="118">
        <f t="shared" si="0"/>
        <v>1755.2978380000002</v>
      </c>
      <c r="AN25" s="118">
        <f t="shared" si="0"/>
        <v>1678.2764090000001</v>
      </c>
      <c r="AO25" s="118">
        <f t="shared" si="0"/>
        <v>1713.0995229999999</v>
      </c>
      <c r="AP25" s="118">
        <f t="shared" si="0"/>
        <v>1649.3458525000001</v>
      </c>
      <c r="AQ25" s="118">
        <f t="shared" si="0"/>
        <v>1654.3640304999999</v>
      </c>
    </row>
    <row r="26" spans="1:43" x14ac:dyDescent="0.3">
      <c r="A26" s="34"/>
      <c r="B26" s="32"/>
      <c r="C26" s="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row>
    <row r="27" spans="1:43" x14ac:dyDescent="0.3">
      <c r="A27" s="34">
        <v>15</v>
      </c>
      <c r="B27" s="32" t="s">
        <v>203</v>
      </c>
      <c r="C27" s="4" t="s">
        <v>204</v>
      </c>
      <c r="D27" s="114">
        <f>((D15*D16)+(D18*D19*D17/1000))</f>
        <v>6542.3</v>
      </c>
      <c r="E27" s="114">
        <f t="shared" ref="E27:AQ27" si="1">((E15*E16)+(E18*E19*E17/1000))</f>
        <v>6241.3</v>
      </c>
      <c r="F27" s="114">
        <f t="shared" si="1"/>
        <v>6456.3</v>
      </c>
      <c r="G27" s="114">
        <f t="shared" si="1"/>
        <v>6284.3</v>
      </c>
      <c r="H27" s="114">
        <f t="shared" si="1"/>
        <v>6327.3</v>
      </c>
      <c r="I27" s="114">
        <f t="shared" si="1"/>
        <v>6284.3</v>
      </c>
      <c r="J27" s="114">
        <f t="shared" si="1"/>
        <v>6241.3</v>
      </c>
      <c r="K27" s="114">
        <f t="shared" si="1"/>
        <v>6284.3</v>
      </c>
      <c r="L27" s="114">
        <f t="shared" si="1"/>
        <v>6198.3</v>
      </c>
      <c r="M27" s="114">
        <f t="shared" si="1"/>
        <v>6155.3</v>
      </c>
      <c r="N27" s="114">
        <f t="shared" si="1"/>
        <v>6284.3</v>
      </c>
      <c r="O27" s="114">
        <f t="shared" si="1"/>
        <v>6198.3</v>
      </c>
      <c r="P27" s="114">
        <f t="shared" si="1"/>
        <v>6327.3</v>
      </c>
      <c r="Q27" s="114">
        <f t="shared" si="1"/>
        <v>6499.3</v>
      </c>
      <c r="R27" s="114">
        <f t="shared" si="1"/>
        <v>6198.3</v>
      </c>
      <c r="S27" s="114">
        <f t="shared" si="1"/>
        <v>6318.28</v>
      </c>
      <c r="T27" s="114">
        <f t="shared" si="1"/>
        <v>6370.3</v>
      </c>
      <c r="U27" s="114">
        <f t="shared" si="1"/>
        <v>6155.3</v>
      </c>
      <c r="V27" s="114">
        <f t="shared" si="1"/>
        <v>6499.3</v>
      </c>
      <c r="W27" s="114">
        <f t="shared" si="1"/>
        <v>6198.3</v>
      </c>
      <c r="X27" s="114">
        <f t="shared" si="1"/>
        <v>6155.3</v>
      </c>
      <c r="Y27" s="114">
        <f t="shared" si="1"/>
        <v>6542.3</v>
      </c>
      <c r="Z27" s="114">
        <f t="shared" si="1"/>
        <v>6198.3</v>
      </c>
      <c r="AA27" s="114">
        <f t="shared" si="1"/>
        <v>6327.3</v>
      </c>
      <c r="AB27" s="114">
        <f t="shared" si="1"/>
        <v>6456.3</v>
      </c>
      <c r="AC27" s="114">
        <f t="shared" si="1"/>
        <v>6155.3</v>
      </c>
      <c r="AD27" s="114">
        <f t="shared" si="1"/>
        <v>6069.2999999999993</v>
      </c>
      <c r="AE27" s="114">
        <f t="shared" si="1"/>
        <v>6241.3</v>
      </c>
      <c r="AF27" s="114">
        <f t="shared" si="1"/>
        <v>6370.3</v>
      </c>
      <c r="AG27" s="114">
        <f t="shared" si="1"/>
        <v>6241.3</v>
      </c>
      <c r="AH27" s="114">
        <f t="shared" si="1"/>
        <v>6327.3</v>
      </c>
      <c r="AI27" s="114">
        <f t="shared" si="1"/>
        <v>6198.3</v>
      </c>
      <c r="AJ27" s="114">
        <f t="shared" si="1"/>
        <v>6327.3</v>
      </c>
      <c r="AK27" s="114">
        <f t="shared" si="1"/>
        <v>6327.3</v>
      </c>
      <c r="AL27" s="114">
        <f t="shared" si="1"/>
        <v>6456.3</v>
      </c>
      <c r="AM27" s="114">
        <f t="shared" si="1"/>
        <v>6499.3</v>
      </c>
      <c r="AN27" s="114">
        <f t="shared" si="1"/>
        <v>6284.3</v>
      </c>
      <c r="AO27" s="114">
        <f t="shared" si="1"/>
        <v>6327.3</v>
      </c>
      <c r="AP27" s="114">
        <f t="shared" si="1"/>
        <v>6155.3</v>
      </c>
      <c r="AQ27" s="114">
        <f t="shared" si="1"/>
        <v>5940.3</v>
      </c>
    </row>
    <row r="28" spans="1:43" x14ac:dyDescent="0.3">
      <c r="A28" s="34"/>
      <c r="B28" s="32"/>
      <c r="C28" s="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row>
    <row r="29" spans="1:43" x14ac:dyDescent="0.3">
      <c r="A29" s="34">
        <v>16</v>
      </c>
      <c r="B29" s="32" t="s">
        <v>205</v>
      </c>
      <c r="C29" s="4"/>
      <c r="D29" s="119">
        <f>D25/D27</f>
        <v>0.26820683459945277</v>
      </c>
      <c r="E29" s="119">
        <f t="shared" ref="E29:AQ29" si="2">E25/E27</f>
        <v>0.26992793128034215</v>
      </c>
      <c r="F29" s="119">
        <f t="shared" si="2"/>
        <v>0.27156745814166011</v>
      </c>
      <c r="G29" s="119">
        <f t="shared" si="2"/>
        <v>0.26712515164775708</v>
      </c>
      <c r="H29" s="119">
        <f t="shared" si="2"/>
        <v>0.27303048583123923</v>
      </c>
      <c r="I29" s="119">
        <f t="shared" si="2"/>
        <v>0.27748784351479083</v>
      </c>
      <c r="J29" s="119">
        <f t="shared" si="2"/>
        <v>0.27684744227965324</v>
      </c>
      <c r="K29" s="119">
        <f t="shared" si="2"/>
        <v>0.27367064645226991</v>
      </c>
      <c r="L29" s="119">
        <f t="shared" si="2"/>
        <v>0.26930424180823764</v>
      </c>
      <c r="M29" s="119">
        <f t="shared" si="2"/>
        <v>0.27341517692070244</v>
      </c>
      <c r="N29" s="119">
        <f t="shared" si="2"/>
        <v>0.27554597305984752</v>
      </c>
      <c r="O29" s="119">
        <f t="shared" si="2"/>
        <v>0.27080078537663549</v>
      </c>
      <c r="P29" s="119">
        <f t="shared" si="2"/>
        <v>0.27146231196560933</v>
      </c>
      <c r="Q29" s="119">
        <f t="shared" si="2"/>
        <v>0.26765328681550316</v>
      </c>
      <c r="R29" s="119">
        <f t="shared" si="2"/>
        <v>0.27304560072923217</v>
      </c>
      <c r="S29" s="119">
        <f t="shared" si="2"/>
        <v>0.26715064859423771</v>
      </c>
      <c r="T29" s="119">
        <f t="shared" si="2"/>
        <v>0.27016105285465358</v>
      </c>
      <c r="U29" s="119">
        <f t="shared" si="2"/>
        <v>0.27119791318051112</v>
      </c>
      <c r="V29" s="119">
        <f t="shared" si="2"/>
        <v>0.26946657670826085</v>
      </c>
      <c r="W29" s="119">
        <f t="shared" si="2"/>
        <v>0.27094185300808282</v>
      </c>
      <c r="X29" s="119">
        <f t="shared" si="2"/>
        <v>0.26805421612269098</v>
      </c>
      <c r="Y29" s="119">
        <f t="shared" si="2"/>
        <v>0.26756182726258354</v>
      </c>
      <c r="Z29" s="119">
        <f t="shared" si="2"/>
        <v>0.27148772340803118</v>
      </c>
      <c r="AA29" s="119">
        <f t="shared" si="2"/>
        <v>0.26794143117917596</v>
      </c>
      <c r="AB29" s="119">
        <f t="shared" si="2"/>
        <v>0.26985396875919637</v>
      </c>
      <c r="AC29" s="119">
        <f t="shared" si="2"/>
        <v>0.27488511778467334</v>
      </c>
      <c r="AD29" s="119">
        <f t="shared" si="2"/>
        <v>0.27223454484042642</v>
      </c>
      <c r="AE29" s="119">
        <f t="shared" si="2"/>
        <v>0.27612259913800008</v>
      </c>
      <c r="AF29" s="119">
        <f t="shared" si="2"/>
        <v>0.26748152308368522</v>
      </c>
      <c r="AG29" s="119">
        <f t="shared" si="2"/>
        <v>0.26954419079358466</v>
      </c>
      <c r="AH29" s="119">
        <f t="shared" si="2"/>
        <v>0.27056707094653326</v>
      </c>
      <c r="AI29" s="119">
        <f t="shared" si="2"/>
        <v>0.27952244502524887</v>
      </c>
      <c r="AJ29" s="119">
        <f t="shared" si="2"/>
        <v>0.266986106870229</v>
      </c>
      <c r="AK29" s="119">
        <f t="shared" si="2"/>
        <v>0.26764702305880861</v>
      </c>
      <c r="AL29" s="119">
        <f t="shared" si="2"/>
        <v>0.26878819013986338</v>
      </c>
      <c r="AM29" s="119">
        <f t="shared" si="2"/>
        <v>0.27007490622066993</v>
      </c>
      <c r="AN29" s="119">
        <f t="shared" si="2"/>
        <v>0.26705860780039148</v>
      </c>
      <c r="AO29" s="119">
        <f t="shared" si="2"/>
        <v>0.27074732081614589</v>
      </c>
      <c r="AP29" s="119">
        <f t="shared" si="2"/>
        <v>0.26795539656881062</v>
      </c>
      <c r="AQ29" s="119">
        <f t="shared" si="2"/>
        <v>0.27849839747150817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2:AQ29"/>
  <sheetViews>
    <sheetView workbookViewId="0">
      <selection activeCell="AT12" sqref="AT12"/>
    </sheetView>
  </sheetViews>
  <sheetFormatPr defaultColWidth="9.109375" defaultRowHeight="13.2" x14ac:dyDescent="0.3"/>
  <cols>
    <col min="1" max="1" width="9.109375" style="35"/>
    <col min="2" max="2" width="35.44140625" style="33" customWidth="1"/>
    <col min="3" max="3" width="10.44140625" style="33" customWidth="1"/>
    <col min="4" max="34" width="16.44140625" style="33" customWidth="1"/>
    <col min="35" max="43" width="14" style="33" customWidth="1"/>
    <col min="44" max="16384" width="9.109375" style="33"/>
  </cols>
  <sheetData>
    <row r="2" spans="1:43" x14ac:dyDescent="0.3">
      <c r="A2" s="34" t="s">
        <v>173</v>
      </c>
      <c r="B2" s="32" t="s">
        <v>27</v>
      </c>
      <c r="C2" s="4" t="s">
        <v>174</v>
      </c>
      <c r="D2" s="4" t="s">
        <v>175</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24" x14ac:dyDescent="0.3">
      <c r="A3" s="34"/>
      <c r="B3" s="32" t="s">
        <v>176</v>
      </c>
      <c r="C3" s="4"/>
      <c r="D3" s="139" t="s">
        <v>446</v>
      </c>
      <c r="E3" s="139" t="s">
        <v>448</v>
      </c>
      <c r="F3" s="139" t="s">
        <v>450</v>
      </c>
      <c r="G3" s="139" t="s">
        <v>452</v>
      </c>
      <c r="H3" s="139" t="s">
        <v>454</v>
      </c>
      <c r="I3" s="139" t="s">
        <v>456</v>
      </c>
      <c r="J3" s="139" t="s">
        <v>458</v>
      </c>
      <c r="K3" s="139" t="s">
        <v>460</v>
      </c>
      <c r="L3" s="139" t="s">
        <v>462</v>
      </c>
      <c r="M3" s="139" t="s">
        <v>464</v>
      </c>
      <c r="N3" s="139" t="s">
        <v>526</v>
      </c>
      <c r="O3" s="139" t="s">
        <v>528</v>
      </c>
      <c r="P3" s="139" t="s">
        <v>530</v>
      </c>
      <c r="Q3" s="139" t="s">
        <v>532</v>
      </c>
      <c r="R3" s="139" t="s">
        <v>534</v>
      </c>
      <c r="S3" s="139" t="s">
        <v>536</v>
      </c>
      <c r="T3" s="139" t="s">
        <v>538</v>
      </c>
      <c r="U3" s="139" t="s">
        <v>540</v>
      </c>
      <c r="V3" s="139" t="s">
        <v>542</v>
      </c>
      <c r="W3" s="139" t="s">
        <v>544</v>
      </c>
      <c r="X3" s="139" t="s">
        <v>1566</v>
      </c>
      <c r="Y3" s="139" t="s">
        <v>1568</v>
      </c>
      <c r="Z3" s="139" t="s">
        <v>1570</v>
      </c>
      <c r="AA3" s="139" t="s">
        <v>1572</v>
      </c>
      <c r="AB3" s="139" t="s">
        <v>1574</v>
      </c>
      <c r="AC3" s="139" t="s">
        <v>1576</v>
      </c>
      <c r="AD3" s="139" t="s">
        <v>1578</v>
      </c>
      <c r="AE3" s="139" t="s">
        <v>1580</v>
      </c>
      <c r="AF3" s="139" t="s">
        <v>1582</v>
      </c>
      <c r="AG3" s="139" t="s">
        <v>1584</v>
      </c>
      <c r="AH3" s="139" t="s">
        <v>1646</v>
      </c>
      <c r="AI3" s="139" t="s">
        <v>1648</v>
      </c>
      <c r="AJ3" s="139" t="s">
        <v>1650</v>
      </c>
      <c r="AK3" s="139" t="s">
        <v>1652</v>
      </c>
      <c r="AL3" s="139" t="s">
        <v>1654</v>
      </c>
      <c r="AM3" s="139" t="s">
        <v>1656</v>
      </c>
      <c r="AN3" s="139" t="s">
        <v>1658</v>
      </c>
      <c r="AO3" s="139" t="s">
        <v>1660</v>
      </c>
      <c r="AP3" s="139" t="s">
        <v>1662</v>
      </c>
      <c r="AQ3" s="139" t="s">
        <v>1664</v>
      </c>
    </row>
    <row r="4" spans="1:43" ht="24" x14ac:dyDescent="0.3">
      <c r="A4" s="34"/>
      <c r="B4" s="32" t="s">
        <v>177</v>
      </c>
      <c r="C4" s="4"/>
      <c r="D4" s="139" t="s">
        <v>447</v>
      </c>
      <c r="E4" s="139" t="s">
        <v>449</v>
      </c>
      <c r="F4" s="139" t="s">
        <v>451</v>
      </c>
      <c r="G4" s="139" t="s">
        <v>453</v>
      </c>
      <c r="H4" s="139" t="s">
        <v>455</v>
      </c>
      <c r="I4" s="139" t="s">
        <v>457</v>
      </c>
      <c r="J4" s="139" t="s">
        <v>459</v>
      </c>
      <c r="K4" s="139" t="s">
        <v>461</v>
      </c>
      <c r="L4" s="139" t="s">
        <v>463</v>
      </c>
      <c r="M4" s="139" t="s">
        <v>465</v>
      </c>
      <c r="N4" s="139" t="s">
        <v>527</v>
      </c>
      <c r="O4" s="139" t="s">
        <v>529</v>
      </c>
      <c r="P4" s="139" t="s">
        <v>531</v>
      </c>
      <c r="Q4" s="139" t="s">
        <v>533</v>
      </c>
      <c r="R4" s="139" t="s">
        <v>535</v>
      </c>
      <c r="S4" s="139" t="s">
        <v>537</v>
      </c>
      <c r="T4" s="139" t="s">
        <v>539</v>
      </c>
      <c r="U4" s="139" t="s">
        <v>541</v>
      </c>
      <c r="V4" s="139" t="s">
        <v>543</v>
      </c>
      <c r="W4" s="139" t="s">
        <v>545</v>
      </c>
      <c r="X4" s="139" t="s">
        <v>1567</v>
      </c>
      <c r="Y4" s="139" t="s">
        <v>1569</v>
      </c>
      <c r="Z4" s="139" t="s">
        <v>1571</v>
      </c>
      <c r="AA4" s="139" t="s">
        <v>1573</v>
      </c>
      <c r="AB4" s="139" t="s">
        <v>1575</v>
      </c>
      <c r="AC4" s="139" t="s">
        <v>1577</v>
      </c>
      <c r="AD4" s="139" t="s">
        <v>1579</v>
      </c>
      <c r="AE4" s="139" t="s">
        <v>1581</v>
      </c>
      <c r="AF4" s="139" t="s">
        <v>1583</v>
      </c>
      <c r="AG4" s="139" t="s">
        <v>1585</v>
      </c>
      <c r="AH4" s="139" t="s">
        <v>1647</v>
      </c>
      <c r="AI4" s="139" t="s">
        <v>1649</v>
      </c>
      <c r="AJ4" s="139" t="s">
        <v>1651</v>
      </c>
      <c r="AK4" s="139" t="s">
        <v>1653</v>
      </c>
      <c r="AL4" s="139" t="s">
        <v>1655</v>
      </c>
      <c r="AM4" s="139" t="s">
        <v>1657</v>
      </c>
      <c r="AN4" s="139" t="s">
        <v>1659</v>
      </c>
      <c r="AO4" s="139" t="s">
        <v>1661</v>
      </c>
      <c r="AP4" s="139" t="s">
        <v>1663</v>
      </c>
      <c r="AQ4" s="139" t="s">
        <v>1665</v>
      </c>
    </row>
    <row r="5" spans="1:43" x14ac:dyDescent="0.3">
      <c r="A5" s="34"/>
      <c r="B5" s="32" t="s">
        <v>28</v>
      </c>
      <c r="C5" s="4"/>
      <c r="D5" s="140" t="s">
        <v>444</v>
      </c>
      <c r="E5" s="140" t="s">
        <v>444</v>
      </c>
      <c r="F5" s="140" t="s">
        <v>444</v>
      </c>
      <c r="G5" s="140" t="s">
        <v>444</v>
      </c>
      <c r="H5" s="140" t="s">
        <v>444</v>
      </c>
      <c r="I5" s="140" t="s">
        <v>444</v>
      </c>
      <c r="J5" s="140" t="s">
        <v>444</v>
      </c>
      <c r="K5" s="140" t="s">
        <v>444</v>
      </c>
      <c r="L5" s="140" t="s">
        <v>444</v>
      </c>
      <c r="M5" s="140" t="s">
        <v>444</v>
      </c>
      <c r="N5" s="140" t="s">
        <v>444</v>
      </c>
      <c r="O5" s="140" t="s">
        <v>444</v>
      </c>
      <c r="P5" s="140" t="s">
        <v>444</v>
      </c>
      <c r="Q5" s="140" t="s">
        <v>444</v>
      </c>
      <c r="R5" s="140" t="s">
        <v>444</v>
      </c>
      <c r="S5" s="140" t="s">
        <v>444</v>
      </c>
      <c r="T5" s="140" t="s">
        <v>444</v>
      </c>
      <c r="U5" s="140" t="s">
        <v>444</v>
      </c>
      <c r="V5" s="140" t="s">
        <v>444</v>
      </c>
      <c r="W5" s="140" t="s">
        <v>444</v>
      </c>
      <c r="X5" s="140" t="s">
        <v>445</v>
      </c>
      <c r="Y5" s="140" t="s">
        <v>445</v>
      </c>
      <c r="Z5" s="140" t="s">
        <v>445</v>
      </c>
      <c r="AA5" s="140" t="s">
        <v>445</v>
      </c>
      <c r="AB5" s="140" t="s">
        <v>445</v>
      </c>
      <c r="AC5" s="140" t="s">
        <v>445</v>
      </c>
      <c r="AD5" s="140" t="s">
        <v>445</v>
      </c>
      <c r="AE5" s="140" t="s">
        <v>445</v>
      </c>
      <c r="AF5" s="140" t="s">
        <v>445</v>
      </c>
      <c r="AG5" s="140" t="s">
        <v>445</v>
      </c>
      <c r="AH5" s="140" t="s">
        <v>445</v>
      </c>
      <c r="AI5" s="140" t="s">
        <v>445</v>
      </c>
      <c r="AJ5" s="140" t="s">
        <v>445</v>
      </c>
      <c r="AK5" s="140" t="s">
        <v>445</v>
      </c>
      <c r="AL5" s="140" t="s">
        <v>445</v>
      </c>
      <c r="AM5" s="140" t="s">
        <v>445</v>
      </c>
      <c r="AN5" s="140" t="s">
        <v>445</v>
      </c>
      <c r="AO5" s="140" t="s">
        <v>445</v>
      </c>
      <c r="AP5" s="140" t="s">
        <v>445</v>
      </c>
      <c r="AQ5" s="140" t="s">
        <v>445</v>
      </c>
    </row>
    <row r="6" spans="1:43" x14ac:dyDescent="0.3">
      <c r="A6" s="34"/>
      <c r="B6" s="32" t="s">
        <v>178</v>
      </c>
      <c r="C6" s="4"/>
      <c r="D6" s="141">
        <v>41968</v>
      </c>
      <c r="E6" s="141">
        <v>41968</v>
      </c>
      <c r="F6" s="141">
        <v>41968</v>
      </c>
      <c r="G6" s="141">
        <v>41968</v>
      </c>
      <c r="H6" s="141">
        <v>41968</v>
      </c>
      <c r="I6" s="141">
        <v>41968</v>
      </c>
      <c r="J6" s="141">
        <v>41968</v>
      </c>
      <c r="K6" s="141">
        <v>41968</v>
      </c>
      <c r="L6" s="141">
        <v>41968</v>
      </c>
      <c r="M6" s="141">
        <v>41968</v>
      </c>
      <c r="N6" s="141">
        <v>41969</v>
      </c>
      <c r="O6" s="141">
        <v>41969</v>
      </c>
      <c r="P6" s="141">
        <v>41969</v>
      </c>
      <c r="Q6" s="141">
        <v>41969</v>
      </c>
      <c r="R6" s="141">
        <v>41969</v>
      </c>
      <c r="S6" s="141">
        <v>41969</v>
      </c>
      <c r="T6" s="141">
        <v>41969</v>
      </c>
      <c r="U6" s="141">
        <v>41969</v>
      </c>
      <c r="V6" s="141">
        <v>41969</v>
      </c>
      <c r="W6" s="141">
        <v>41969</v>
      </c>
      <c r="X6" s="142">
        <v>41971</v>
      </c>
      <c r="Y6" s="142">
        <v>41971</v>
      </c>
      <c r="Z6" s="142">
        <v>41971</v>
      </c>
      <c r="AA6" s="142">
        <v>41971</v>
      </c>
      <c r="AB6" s="142">
        <v>41971</v>
      </c>
      <c r="AC6" s="142">
        <v>41971</v>
      </c>
      <c r="AD6" s="142">
        <v>41971</v>
      </c>
      <c r="AE6" s="142">
        <v>41971</v>
      </c>
      <c r="AF6" s="142">
        <v>41971</v>
      </c>
      <c r="AG6" s="142">
        <v>41971</v>
      </c>
      <c r="AH6" s="142">
        <v>41972</v>
      </c>
      <c r="AI6" s="142">
        <v>41972</v>
      </c>
      <c r="AJ6" s="142">
        <v>41972</v>
      </c>
      <c r="AK6" s="142">
        <v>41972</v>
      </c>
      <c r="AL6" s="142">
        <v>41972</v>
      </c>
      <c r="AM6" s="142">
        <v>41972</v>
      </c>
      <c r="AN6" s="142">
        <v>41972</v>
      </c>
      <c r="AO6" s="142">
        <v>41972</v>
      </c>
      <c r="AP6" s="142">
        <v>41972</v>
      </c>
      <c r="AQ6" s="142">
        <v>41972</v>
      </c>
    </row>
    <row r="7" spans="1:43" x14ac:dyDescent="0.3">
      <c r="A7" s="34"/>
      <c r="B7" s="32"/>
      <c r="C7" s="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x14ac:dyDescent="0.3">
      <c r="A8" s="34"/>
      <c r="B8" s="32"/>
      <c r="C8" s="4"/>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x14ac:dyDescent="0.3">
      <c r="A9" s="34">
        <v>1</v>
      </c>
      <c r="B9" s="32" t="s">
        <v>179</v>
      </c>
      <c r="C9" s="4" t="s">
        <v>180</v>
      </c>
      <c r="D9" s="114">
        <v>1</v>
      </c>
      <c r="E9" s="114">
        <v>1</v>
      </c>
      <c r="F9" s="114">
        <v>1</v>
      </c>
      <c r="G9" s="114">
        <v>1</v>
      </c>
      <c r="H9" s="114">
        <v>1</v>
      </c>
      <c r="I9" s="114">
        <v>1</v>
      </c>
      <c r="J9" s="114">
        <v>1</v>
      </c>
      <c r="K9" s="114">
        <v>1</v>
      </c>
      <c r="L9" s="114">
        <v>1</v>
      </c>
      <c r="M9" s="114">
        <v>1</v>
      </c>
      <c r="N9" s="114">
        <v>1</v>
      </c>
      <c r="O9" s="114">
        <v>1</v>
      </c>
      <c r="P9" s="114">
        <v>1</v>
      </c>
      <c r="Q9" s="114">
        <v>1</v>
      </c>
      <c r="R9" s="114">
        <v>1</v>
      </c>
      <c r="S9" s="114">
        <v>1</v>
      </c>
      <c r="T9" s="114">
        <v>1</v>
      </c>
      <c r="U9" s="114">
        <v>1</v>
      </c>
      <c r="V9" s="114">
        <v>1</v>
      </c>
      <c r="W9" s="114">
        <v>1</v>
      </c>
      <c r="X9" s="114">
        <v>1</v>
      </c>
      <c r="Y9" s="114">
        <v>1</v>
      </c>
      <c r="Z9" s="114">
        <v>1</v>
      </c>
      <c r="AA9" s="114">
        <v>1</v>
      </c>
      <c r="AB9" s="114">
        <v>1</v>
      </c>
      <c r="AC9" s="114">
        <v>1</v>
      </c>
      <c r="AD9" s="114">
        <v>1</v>
      </c>
      <c r="AE9" s="114">
        <v>1</v>
      </c>
      <c r="AF9" s="114">
        <v>1</v>
      </c>
      <c r="AG9" s="114">
        <v>1</v>
      </c>
      <c r="AH9" s="114">
        <v>1</v>
      </c>
      <c r="AI9" s="114">
        <v>1</v>
      </c>
      <c r="AJ9" s="114">
        <v>1</v>
      </c>
      <c r="AK9" s="114">
        <v>1</v>
      </c>
      <c r="AL9" s="114">
        <v>1</v>
      </c>
      <c r="AM9" s="114">
        <v>1</v>
      </c>
      <c r="AN9" s="114">
        <v>1</v>
      </c>
      <c r="AO9" s="114">
        <v>1</v>
      </c>
      <c r="AP9" s="114">
        <v>1</v>
      </c>
      <c r="AQ9" s="114">
        <v>1</v>
      </c>
    </row>
    <row r="10" spans="1:43" x14ac:dyDescent="0.3">
      <c r="A10" s="34">
        <v>2</v>
      </c>
      <c r="B10" s="32" t="s">
        <v>181</v>
      </c>
      <c r="C10" s="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row>
    <row r="11" spans="1:43" x14ac:dyDescent="0.3">
      <c r="A11" s="34"/>
      <c r="B11" s="32" t="s">
        <v>182</v>
      </c>
      <c r="C11" s="4" t="s">
        <v>183</v>
      </c>
      <c r="D11" s="114">
        <v>220</v>
      </c>
      <c r="E11" s="114">
        <v>220</v>
      </c>
      <c r="F11" s="114">
        <v>220</v>
      </c>
      <c r="G11" s="114">
        <v>220</v>
      </c>
      <c r="H11" s="114">
        <v>220</v>
      </c>
      <c r="I11" s="114">
        <v>220</v>
      </c>
      <c r="J11" s="114">
        <v>220</v>
      </c>
      <c r="K11" s="114">
        <v>220</v>
      </c>
      <c r="L11" s="114">
        <v>220</v>
      </c>
      <c r="M11" s="114">
        <v>220</v>
      </c>
      <c r="N11" s="114">
        <v>220</v>
      </c>
      <c r="O11" s="114">
        <v>220</v>
      </c>
      <c r="P11" s="114">
        <v>220</v>
      </c>
      <c r="Q11" s="114">
        <v>220</v>
      </c>
      <c r="R11" s="114">
        <v>220</v>
      </c>
      <c r="S11" s="114">
        <v>220</v>
      </c>
      <c r="T11" s="114">
        <v>220</v>
      </c>
      <c r="U11" s="114">
        <v>220</v>
      </c>
      <c r="V11" s="114">
        <v>220</v>
      </c>
      <c r="W11" s="114">
        <v>220</v>
      </c>
      <c r="X11" s="114">
        <v>220</v>
      </c>
      <c r="Y11" s="114">
        <v>220</v>
      </c>
      <c r="Z11" s="114">
        <v>220</v>
      </c>
      <c r="AA11" s="114">
        <v>220</v>
      </c>
      <c r="AB11" s="114">
        <v>220</v>
      </c>
      <c r="AC11" s="114">
        <v>220</v>
      </c>
      <c r="AD11" s="114">
        <v>220</v>
      </c>
      <c r="AE11" s="114">
        <v>220</v>
      </c>
      <c r="AF11" s="114">
        <v>220</v>
      </c>
      <c r="AG11" s="114">
        <v>220</v>
      </c>
      <c r="AH11" s="114">
        <v>220</v>
      </c>
      <c r="AI11" s="114">
        <v>220</v>
      </c>
      <c r="AJ11" s="114">
        <v>220</v>
      </c>
      <c r="AK11" s="114">
        <v>220</v>
      </c>
      <c r="AL11" s="114">
        <v>220</v>
      </c>
      <c r="AM11" s="114">
        <v>220</v>
      </c>
      <c r="AN11" s="114">
        <v>220</v>
      </c>
      <c r="AO11" s="114">
        <v>220</v>
      </c>
      <c r="AP11" s="114">
        <v>220</v>
      </c>
      <c r="AQ11" s="114">
        <v>220</v>
      </c>
    </row>
    <row r="12" spans="1:43" x14ac:dyDescent="0.3">
      <c r="A12" s="34"/>
      <c r="B12" s="32" t="s">
        <v>184</v>
      </c>
      <c r="C12" s="4" t="s">
        <v>183</v>
      </c>
      <c r="D12" s="114">
        <v>120</v>
      </c>
      <c r="E12" s="114">
        <v>120</v>
      </c>
      <c r="F12" s="114">
        <v>120</v>
      </c>
      <c r="G12" s="114">
        <v>120</v>
      </c>
      <c r="H12" s="114">
        <v>120</v>
      </c>
      <c r="I12" s="114">
        <v>120</v>
      </c>
      <c r="J12" s="114">
        <v>120</v>
      </c>
      <c r="K12" s="114">
        <v>120</v>
      </c>
      <c r="L12" s="114">
        <v>120</v>
      </c>
      <c r="M12" s="114">
        <v>120</v>
      </c>
      <c r="N12" s="114">
        <v>120</v>
      </c>
      <c r="O12" s="114">
        <v>120</v>
      </c>
      <c r="P12" s="114">
        <v>120</v>
      </c>
      <c r="Q12" s="114">
        <v>120</v>
      </c>
      <c r="R12" s="114">
        <v>120</v>
      </c>
      <c r="S12" s="114">
        <v>120</v>
      </c>
      <c r="T12" s="114">
        <v>120</v>
      </c>
      <c r="U12" s="114">
        <v>120</v>
      </c>
      <c r="V12" s="114">
        <v>120</v>
      </c>
      <c r="W12" s="114">
        <v>120</v>
      </c>
      <c r="X12" s="114">
        <v>120</v>
      </c>
      <c r="Y12" s="114">
        <v>120</v>
      </c>
      <c r="Z12" s="114">
        <v>120</v>
      </c>
      <c r="AA12" s="114">
        <v>120</v>
      </c>
      <c r="AB12" s="114">
        <v>120</v>
      </c>
      <c r="AC12" s="114">
        <v>120</v>
      </c>
      <c r="AD12" s="114">
        <v>120</v>
      </c>
      <c r="AE12" s="114">
        <v>120</v>
      </c>
      <c r="AF12" s="114">
        <v>120</v>
      </c>
      <c r="AG12" s="114">
        <v>120</v>
      </c>
      <c r="AH12" s="114">
        <v>120</v>
      </c>
      <c r="AI12" s="114">
        <v>120</v>
      </c>
      <c r="AJ12" s="114">
        <v>120</v>
      </c>
      <c r="AK12" s="114">
        <v>120</v>
      </c>
      <c r="AL12" s="114">
        <v>120</v>
      </c>
      <c r="AM12" s="114">
        <v>120</v>
      </c>
      <c r="AN12" s="114">
        <v>120</v>
      </c>
      <c r="AO12" s="114">
        <v>120</v>
      </c>
      <c r="AP12" s="114">
        <v>120</v>
      </c>
      <c r="AQ12" s="114">
        <v>120</v>
      </c>
    </row>
    <row r="13" spans="1:43" s="45" customFormat="1" x14ac:dyDescent="0.3">
      <c r="A13" s="42">
        <v>3</v>
      </c>
      <c r="B13" s="43" t="s">
        <v>185</v>
      </c>
      <c r="C13" s="44" t="s">
        <v>186</v>
      </c>
      <c r="D13" s="115">
        <v>3.7</v>
      </c>
      <c r="E13" s="115">
        <v>3.7</v>
      </c>
      <c r="F13" s="115">
        <v>3.7</v>
      </c>
      <c r="G13" s="115">
        <v>3.7</v>
      </c>
      <c r="H13" s="115">
        <v>3.7</v>
      </c>
      <c r="I13" s="115">
        <v>3.7</v>
      </c>
      <c r="J13" s="115">
        <v>3.7</v>
      </c>
      <c r="K13" s="115">
        <v>3.7</v>
      </c>
      <c r="L13" s="115">
        <v>3.7</v>
      </c>
      <c r="M13" s="115">
        <v>3.7</v>
      </c>
      <c r="N13" s="115">
        <v>3.7</v>
      </c>
      <c r="O13" s="115">
        <v>3.7</v>
      </c>
      <c r="P13" s="115">
        <v>3.7</v>
      </c>
      <c r="Q13" s="115">
        <v>3.7</v>
      </c>
      <c r="R13" s="115">
        <v>3.7</v>
      </c>
      <c r="S13" s="115">
        <v>3.7</v>
      </c>
      <c r="T13" s="115">
        <v>3.7</v>
      </c>
      <c r="U13" s="115">
        <v>3.7</v>
      </c>
      <c r="V13" s="115">
        <v>3.7</v>
      </c>
      <c r="W13" s="115">
        <v>3.7</v>
      </c>
      <c r="X13" s="115">
        <v>3.7</v>
      </c>
      <c r="Y13" s="115">
        <v>3.7</v>
      </c>
      <c r="Z13" s="115">
        <v>3.7</v>
      </c>
      <c r="AA13" s="115">
        <v>3.7</v>
      </c>
      <c r="AB13" s="115">
        <v>3.7</v>
      </c>
      <c r="AC13" s="115">
        <v>3.7</v>
      </c>
      <c r="AD13" s="115">
        <v>3.7</v>
      </c>
      <c r="AE13" s="115">
        <v>3.7</v>
      </c>
      <c r="AF13" s="115">
        <v>3.7</v>
      </c>
      <c r="AG13" s="115">
        <v>3.7</v>
      </c>
      <c r="AH13" s="115">
        <v>3.7</v>
      </c>
      <c r="AI13" s="115">
        <v>3.7</v>
      </c>
      <c r="AJ13" s="115">
        <v>3.7</v>
      </c>
      <c r="AK13" s="115">
        <v>3.7</v>
      </c>
      <c r="AL13" s="115">
        <v>3.7</v>
      </c>
      <c r="AM13" s="115">
        <v>3.7</v>
      </c>
      <c r="AN13" s="115">
        <v>3.7</v>
      </c>
      <c r="AO13" s="115">
        <v>3.7</v>
      </c>
      <c r="AP13" s="115">
        <v>3.7</v>
      </c>
      <c r="AQ13" s="115">
        <v>3.7</v>
      </c>
    </row>
    <row r="14" spans="1:43" ht="26.4" x14ac:dyDescent="0.3">
      <c r="A14" s="34">
        <v>4</v>
      </c>
      <c r="B14" s="32" t="s">
        <v>187</v>
      </c>
      <c r="C14" s="4" t="s">
        <v>186</v>
      </c>
      <c r="D14" s="114">
        <v>0.47499999999999998</v>
      </c>
      <c r="E14" s="114">
        <v>0.47499999999999998</v>
      </c>
      <c r="F14" s="114">
        <v>0.47499999999999998</v>
      </c>
      <c r="G14" s="114">
        <v>0.47499999999999998</v>
      </c>
      <c r="H14" s="114">
        <v>0.47499999999999998</v>
      </c>
      <c r="I14" s="114">
        <v>0.47499999999999998</v>
      </c>
      <c r="J14" s="114">
        <v>0.47499999999999998</v>
      </c>
      <c r="K14" s="114">
        <v>0.47499999999999998</v>
      </c>
      <c r="L14" s="114">
        <v>0.47499999999999998</v>
      </c>
      <c r="M14" s="114">
        <v>0.47499999999999998</v>
      </c>
      <c r="N14" s="114">
        <v>0.47499999999999998</v>
      </c>
      <c r="O14" s="114">
        <v>0.47499999999999998</v>
      </c>
      <c r="P14" s="114">
        <v>0.47499999999999998</v>
      </c>
      <c r="Q14" s="114">
        <v>0.47499999999999998</v>
      </c>
      <c r="R14" s="114">
        <v>0.47499999999999998</v>
      </c>
      <c r="S14" s="114">
        <v>0.47499999999999998</v>
      </c>
      <c r="T14" s="114">
        <v>0.47499999999999998</v>
      </c>
      <c r="U14" s="114">
        <v>0.47499999999999998</v>
      </c>
      <c r="V14" s="114">
        <v>0.47499999999999998</v>
      </c>
      <c r="W14" s="114">
        <v>0.47499999999999998</v>
      </c>
      <c r="X14" s="114">
        <v>0.47499999999999998</v>
      </c>
      <c r="Y14" s="114">
        <v>0.47499999999999998</v>
      </c>
      <c r="Z14" s="114">
        <v>0.47499999999999998</v>
      </c>
      <c r="AA14" s="114">
        <v>0.47499999999999998</v>
      </c>
      <c r="AB14" s="114">
        <v>0.47499999999999998</v>
      </c>
      <c r="AC14" s="114">
        <v>0.47499999999999998</v>
      </c>
      <c r="AD14" s="114">
        <v>0.47499999999999998</v>
      </c>
      <c r="AE14" s="114">
        <v>0.47499999999999998</v>
      </c>
      <c r="AF14" s="114">
        <v>0.47499999999999998</v>
      </c>
      <c r="AG14" s="114">
        <v>0.47499999999999998</v>
      </c>
      <c r="AH14" s="114">
        <v>0.47499999999999998</v>
      </c>
      <c r="AI14" s="114">
        <v>0.47499999999999998</v>
      </c>
      <c r="AJ14" s="114">
        <v>0.47499999999999998</v>
      </c>
      <c r="AK14" s="114">
        <v>0.47499999999999998</v>
      </c>
      <c r="AL14" s="114">
        <v>0.47499999999999998</v>
      </c>
      <c r="AM14" s="114">
        <v>0.47499999999999998</v>
      </c>
      <c r="AN14" s="114">
        <v>0.47499999999999998</v>
      </c>
      <c r="AO14" s="114">
        <v>0.47499999999999998</v>
      </c>
      <c r="AP14" s="114">
        <v>0.47499999999999998</v>
      </c>
      <c r="AQ14" s="114">
        <v>0.47499999999999998</v>
      </c>
    </row>
    <row r="15" spans="1:43" x14ac:dyDescent="0.25">
      <c r="A15" s="34">
        <v>5</v>
      </c>
      <c r="B15" s="32" t="s">
        <v>188</v>
      </c>
      <c r="C15" s="4" t="s">
        <v>186</v>
      </c>
      <c r="D15" s="112">
        <v>1.34</v>
      </c>
      <c r="E15" s="112">
        <v>1.39</v>
      </c>
      <c r="F15" s="112">
        <v>1.39</v>
      </c>
      <c r="G15" s="112">
        <v>1.32</v>
      </c>
      <c r="H15" s="112">
        <v>1.33</v>
      </c>
      <c r="I15" s="112">
        <v>1.38</v>
      </c>
      <c r="J15" s="112">
        <v>1.41</v>
      </c>
      <c r="K15" s="112">
        <v>1.36</v>
      </c>
      <c r="L15" s="112">
        <v>1.34</v>
      </c>
      <c r="M15" s="112">
        <v>1.37</v>
      </c>
      <c r="N15" s="112">
        <v>1.36</v>
      </c>
      <c r="O15" s="112">
        <v>1.34</v>
      </c>
      <c r="P15" s="112">
        <v>1.37</v>
      </c>
      <c r="Q15" s="112">
        <v>1.36</v>
      </c>
      <c r="R15" s="112">
        <v>1.39</v>
      </c>
      <c r="S15" s="112">
        <v>1.36</v>
      </c>
      <c r="T15" s="112">
        <v>1.37</v>
      </c>
      <c r="U15" s="112">
        <v>1.38</v>
      </c>
      <c r="V15" s="112">
        <v>1.34</v>
      </c>
      <c r="W15" s="112">
        <v>1.33</v>
      </c>
      <c r="X15" s="112">
        <v>1.37</v>
      </c>
      <c r="Y15" s="112">
        <v>1.39</v>
      </c>
      <c r="Z15" s="112">
        <v>1.31</v>
      </c>
      <c r="AA15" s="112">
        <v>1.36</v>
      </c>
      <c r="AB15" s="112">
        <v>1.34</v>
      </c>
      <c r="AC15" s="112">
        <v>1.37</v>
      </c>
      <c r="AD15" s="112">
        <v>1.38</v>
      </c>
      <c r="AE15" s="112">
        <v>1.36</v>
      </c>
      <c r="AF15" s="112">
        <v>1.38</v>
      </c>
      <c r="AG15" s="112">
        <v>1.37</v>
      </c>
      <c r="AH15" s="112">
        <v>1.34</v>
      </c>
      <c r="AI15" s="112">
        <v>1.39</v>
      </c>
      <c r="AJ15" s="112">
        <v>1.38</v>
      </c>
      <c r="AK15" s="112">
        <v>1.4</v>
      </c>
      <c r="AL15" s="112">
        <v>1.38</v>
      </c>
      <c r="AM15" s="112">
        <v>1.38</v>
      </c>
      <c r="AN15" s="112">
        <v>1.35</v>
      </c>
      <c r="AO15" s="112">
        <v>1.37</v>
      </c>
      <c r="AP15" s="112">
        <v>1.37</v>
      </c>
      <c r="AQ15" s="112">
        <v>1.44</v>
      </c>
    </row>
    <row r="16" spans="1:43" x14ac:dyDescent="0.3">
      <c r="A16" s="34">
        <v>6</v>
      </c>
      <c r="B16" s="32" t="s">
        <v>189</v>
      </c>
      <c r="C16" s="4" t="s">
        <v>190</v>
      </c>
      <c r="D16" s="114">
        <v>4500</v>
      </c>
      <c r="E16" s="114">
        <v>4500</v>
      </c>
      <c r="F16" s="114">
        <v>4500</v>
      </c>
      <c r="G16" s="114">
        <v>4500</v>
      </c>
      <c r="H16" s="114">
        <v>4500</v>
      </c>
      <c r="I16" s="114">
        <v>4500</v>
      </c>
      <c r="J16" s="114">
        <v>4500</v>
      </c>
      <c r="K16" s="114">
        <v>4500</v>
      </c>
      <c r="L16" s="114">
        <v>4500</v>
      </c>
      <c r="M16" s="114">
        <v>4500</v>
      </c>
      <c r="N16" s="114">
        <v>4500</v>
      </c>
      <c r="O16" s="114">
        <v>4500</v>
      </c>
      <c r="P16" s="114">
        <v>4500</v>
      </c>
      <c r="Q16" s="114">
        <v>4500</v>
      </c>
      <c r="R16" s="114">
        <v>4500</v>
      </c>
      <c r="S16" s="114">
        <v>4500</v>
      </c>
      <c r="T16" s="114">
        <v>4500</v>
      </c>
      <c r="U16" s="114">
        <v>4500</v>
      </c>
      <c r="V16" s="114">
        <v>4500</v>
      </c>
      <c r="W16" s="114">
        <v>4500</v>
      </c>
      <c r="X16" s="114">
        <v>4500</v>
      </c>
      <c r="Y16" s="114">
        <v>4500</v>
      </c>
      <c r="Z16" s="114">
        <v>4500</v>
      </c>
      <c r="AA16" s="114">
        <v>4500</v>
      </c>
      <c r="AB16" s="114">
        <v>4500</v>
      </c>
      <c r="AC16" s="114">
        <v>4500</v>
      </c>
      <c r="AD16" s="114">
        <v>4500</v>
      </c>
      <c r="AE16" s="114">
        <v>4500</v>
      </c>
      <c r="AF16" s="114">
        <v>4500</v>
      </c>
      <c r="AG16" s="114">
        <v>4500</v>
      </c>
      <c r="AH16" s="114">
        <v>4500</v>
      </c>
      <c r="AI16" s="114">
        <v>4500</v>
      </c>
      <c r="AJ16" s="114">
        <v>4500</v>
      </c>
      <c r="AK16" s="114">
        <v>4500</v>
      </c>
      <c r="AL16" s="114">
        <v>4500</v>
      </c>
      <c r="AM16" s="114">
        <v>4500</v>
      </c>
      <c r="AN16" s="114">
        <v>4500</v>
      </c>
      <c r="AO16" s="114">
        <v>4500</v>
      </c>
      <c r="AP16" s="114">
        <v>4500</v>
      </c>
      <c r="AQ16" s="114">
        <v>4500</v>
      </c>
    </row>
    <row r="17" spans="1:43" x14ac:dyDescent="0.3">
      <c r="A17" s="34">
        <v>7</v>
      </c>
      <c r="B17" s="32" t="s">
        <v>191</v>
      </c>
      <c r="C17" s="4" t="s">
        <v>190</v>
      </c>
      <c r="D17" s="114">
        <v>11000</v>
      </c>
      <c r="E17" s="114">
        <v>11000</v>
      </c>
      <c r="F17" s="114">
        <v>11000</v>
      </c>
      <c r="G17" s="114">
        <v>11000</v>
      </c>
      <c r="H17" s="114">
        <v>11000</v>
      </c>
      <c r="I17" s="114">
        <v>11000</v>
      </c>
      <c r="J17" s="114">
        <v>11000</v>
      </c>
      <c r="K17" s="114">
        <v>11000</v>
      </c>
      <c r="L17" s="114">
        <v>11000</v>
      </c>
      <c r="M17" s="114">
        <v>11000</v>
      </c>
      <c r="N17" s="114">
        <v>11000</v>
      </c>
      <c r="O17" s="114">
        <v>11000</v>
      </c>
      <c r="P17" s="114">
        <v>11000</v>
      </c>
      <c r="Q17" s="114">
        <v>11000</v>
      </c>
      <c r="R17" s="114">
        <v>11000</v>
      </c>
      <c r="S17" s="114">
        <v>11000</v>
      </c>
      <c r="T17" s="114">
        <v>11000</v>
      </c>
      <c r="U17" s="114">
        <v>11000</v>
      </c>
      <c r="V17" s="114">
        <v>11000</v>
      </c>
      <c r="W17" s="114">
        <v>11000</v>
      </c>
      <c r="X17" s="114">
        <v>11000</v>
      </c>
      <c r="Y17" s="114">
        <v>11000</v>
      </c>
      <c r="Z17" s="114">
        <v>11000</v>
      </c>
      <c r="AA17" s="114">
        <v>11000</v>
      </c>
      <c r="AB17" s="114">
        <v>11000</v>
      </c>
      <c r="AC17" s="114">
        <v>11000</v>
      </c>
      <c r="AD17" s="114">
        <v>11000</v>
      </c>
      <c r="AE17" s="114">
        <v>11000</v>
      </c>
      <c r="AF17" s="114">
        <v>11000</v>
      </c>
      <c r="AG17" s="114">
        <v>11000</v>
      </c>
      <c r="AH17" s="114">
        <v>11000</v>
      </c>
      <c r="AI17" s="114">
        <v>11000</v>
      </c>
      <c r="AJ17" s="114">
        <v>11000</v>
      </c>
      <c r="AK17" s="114">
        <v>11000</v>
      </c>
      <c r="AL17" s="114">
        <v>11000</v>
      </c>
      <c r="AM17" s="114">
        <v>11000</v>
      </c>
      <c r="AN17" s="114">
        <v>11000</v>
      </c>
      <c r="AO17" s="114">
        <v>11000</v>
      </c>
      <c r="AP17" s="114">
        <v>11000</v>
      </c>
      <c r="AQ17" s="114">
        <v>11000</v>
      </c>
    </row>
    <row r="18" spans="1:43" x14ac:dyDescent="0.3">
      <c r="A18" s="34">
        <v>8</v>
      </c>
      <c r="B18" s="32" t="s">
        <v>192</v>
      </c>
      <c r="C18" s="4" t="s">
        <v>193</v>
      </c>
      <c r="D18" s="114">
        <v>15</v>
      </c>
      <c r="E18" s="114">
        <v>15</v>
      </c>
      <c r="F18" s="114">
        <v>15</v>
      </c>
      <c r="G18" s="114">
        <v>15</v>
      </c>
      <c r="H18" s="114">
        <v>15</v>
      </c>
      <c r="I18" s="114">
        <v>15</v>
      </c>
      <c r="J18" s="114">
        <v>15</v>
      </c>
      <c r="K18" s="114">
        <v>15</v>
      </c>
      <c r="L18" s="114">
        <v>15</v>
      </c>
      <c r="M18" s="114">
        <v>15</v>
      </c>
      <c r="N18" s="114">
        <v>15</v>
      </c>
      <c r="O18" s="114">
        <v>15</v>
      </c>
      <c r="P18" s="114">
        <v>15</v>
      </c>
      <c r="Q18" s="114">
        <v>15</v>
      </c>
      <c r="R18" s="114">
        <v>15</v>
      </c>
      <c r="S18" s="114">
        <v>14</v>
      </c>
      <c r="T18" s="114">
        <v>15</v>
      </c>
      <c r="U18" s="114">
        <v>15</v>
      </c>
      <c r="V18" s="114">
        <v>15</v>
      </c>
      <c r="W18" s="114">
        <v>15</v>
      </c>
      <c r="X18" s="114">
        <v>15</v>
      </c>
      <c r="Y18" s="114">
        <v>15</v>
      </c>
      <c r="Z18" s="114">
        <v>15</v>
      </c>
      <c r="AA18" s="114">
        <v>15</v>
      </c>
      <c r="AB18" s="114">
        <v>15</v>
      </c>
      <c r="AC18" s="114">
        <v>15</v>
      </c>
      <c r="AD18" s="114">
        <v>15</v>
      </c>
      <c r="AE18" s="114">
        <v>15</v>
      </c>
      <c r="AF18" s="114">
        <v>15</v>
      </c>
      <c r="AG18" s="114">
        <v>15</v>
      </c>
      <c r="AH18" s="114">
        <v>15</v>
      </c>
      <c r="AI18" s="114">
        <v>15</v>
      </c>
      <c r="AJ18" s="114">
        <v>15</v>
      </c>
      <c r="AK18" s="114">
        <v>15</v>
      </c>
      <c r="AL18" s="114">
        <v>15</v>
      </c>
      <c r="AM18" s="114">
        <v>15</v>
      </c>
      <c r="AN18" s="114">
        <v>15</v>
      </c>
      <c r="AO18" s="114">
        <v>15</v>
      </c>
      <c r="AP18" s="114">
        <v>15</v>
      </c>
      <c r="AQ18" s="114">
        <v>15</v>
      </c>
    </row>
    <row r="19" spans="1:43" x14ac:dyDescent="0.3">
      <c r="A19" s="34">
        <v>9</v>
      </c>
      <c r="B19" s="32" t="s">
        <v>194</v>
      </c>
      <c r="C19" s="4" t="s">
        <v>195</v>
      </c>
      <c r="D19" s="114">
        <v>0.82</v>
      </c>
      <c r="E19" s="114">
        <v>0.82</v>
      </c>
      <c r="F19" s="114">
        <v>0.82</v>
      </c>
      <c r="G19" s="114">
        <v>0.82</v>
      </c>
      <c r="H19" s="114">
        <v>0.82</v>
      </c>
      <c r="I19" s="114">
        <v>0.82</v>
      </c>
      <c r="J19" s="114">
        <v>0.82</v>
      </c>
      <c r="K19" s="114">
        <v>0.82</v>
      </c>
      <c r="L19" s="114">
        <v>0.82</v>
      </c>
      <c r="M19" s="114">
        <v>0.82</v>
      </c>
      <c r="N19" s="114">
        <v>0.82</v>
      </c>
      <c r="O19" s="114">
        <v>0.82</v>
      </c>
      <c r="P19" s="114">
        <v>0.82</v>
      </c>
      <c r="Q19" s="114">
        <v>0.82</v>
      </c>
      <c r="R19" s="114">
        <v>0.82</v>
      </c>
      <c r="S19" s="114">
        <v>0.82</v>
      </c>
      <c r="T19" s="114">
        <v>0.82</v>
      </c>
      <c r="U19" s="114">
        <v>0.82</v>
      </c>
      <c r="V19" s="114">
        <v>0.82</v>
      </c>
      <c r="W19" s="114">
        <v>0.82</v>
      </c>
      <c r="X19" s="114">
        <v>0.82</v>
      </c>
      <c r="Y19" s="114">
        <v>0.82</v>
      </c>
      <c r="Z19" s="114">
        <v>0.82</v>
      </c>
      <c r="AA19" s="114">
        <v>0.82</v>
      </c>
      <c r="AB19" s="114">
        <v>0.82</v>
      </c>
      <c r="AC19" s="114">
        <v>0.82</v>
      </c>
      <c r="AD19" s="114">
        <v>0.82</v>
      </c>
      <c r="AE19" s="114">
        <v>0.82</v>
      </c>
      <c r="AF19" s="114">
        <v>0.82</v>
      </c>
      <c r="AG19" s="114">
        <v>0.82</v>
      </c>
      <c r="AH19" s="114">
        <v>0.82</v>
      </c>
      <c r="AI19" s="114">
        <v>0.82</v>
      </c>
      <c r="AJ19" s="114">
        <v>0.82</v>
      </c>
      <c r="AK19" s="114">
        <v>0.82</v>
      </c>
      <c r="AL19" s="114">
        <v>0.82</v>
      </c>
      <c r="AM19" s="114">
        <v>0.82</v>
      </c>
      <c r="AN19" s="114">
        <v>0.82</v>
      </c>
      <c r="AO19" s="114">
        <v>0.82</v>
      </c>
      <c r="AP19" s="114">
        <v>0.82</v>
      </c>
      <c r="AQ19" s="114">
        <v>0.82</v>
      </c>
    </row>
    <row r="20" spans="1:43" x14ac:dyDescent="0.25">
      <c r="A20" s="34">
        <v>10</v>
      </c>
      <c r="B20" s="32" t="s">
        <v>196</v>
      </c>
      <c r="C20" s="4" t="s">
        <v>197</v>
      </c>
      <c r="D20" s="143">
        <v>24.09</v>
      </c>
      <c r="E20" s="143">
        <v>24.16</v>
      </c>
      <c r="F20" s="143">
        <v>22.78</v>
      </c>
      <c r="G20" s="143">
        <v>25.89</v>
      </c>
      <c r="H20" s="143">
        <v>25.81</v>
      </c>
      <c r="I20" s="143">
        <v>24.03</v>
      </c>
      <c r="J20" s="143">
        <v>23.21</v>
      </c>
      <c r="K20" s="143">
        <v>25.34</v>
      </c>
      <c r="L20" s="143">
        <v>25.94</v>
      </c>
      <c r="M20" s="143">
        <v>25.71</v>
      </c>
      <c r="N20" s="143">
        <v>23.2</v>
      </c>
      <c r="O20" s="143">
        <v>25.65</v>
      </c>
      <c r="P20" s="143">
        <v>23.28</v>
      </c>
      <c r="Q20" s="143">
        <v>22.4</v>
      </c>
      <c r="R20" s="143">
        <v>23.57</v>
      </c>
      <c r="S20" s="143">
        <v>22.58</v>
      </c>
      <c r="T20" s="143">
        <v>25.32</v>
      </c>
      <c r="U20" s="143">
        <v>23.06</v>
      </c>
      <c r="V20" s="143">
        <v>25.55</v>
      </c>
      <c r="W20" s="143">
        <v>25.29</v>
      </c>
      <c r="X20" s="143">
        <v>23.02</v>
      </c>
      <c r="Y20" s="143">
        <v>24.19</v>
      </c>
      <c r="Z20" s="143">
        <v>26</v>
      </c>
      <c r="AA20" s="143">
        <v>23.11</v>
      </c>
      <c r="AB20" s="143">
        <v>23.11</v>
      </c>
      <c r="AC20" s="143">
        <v>24.79</v>
      </c>
      <c r="AD20" s="143">
        <v>25.05</v>
      </c>
      <c r="AE20" s="143">
        <v>24.39</v>
      </c>
      <c r="AF20" s="143">
        <v>22.82</v>
      </c>
      <c r="AG20" s="143">
        <v>24.17</v>
      </c>
      <c r="AH20" s="143">
        <v>24.39</v>
      </c>
      <c r="AI20" s="143">
        <v>24.28</v>
      </c>
      <c r="AJ20" s="143">
        <v>22.23</v>
      </c>
      <c r="AK20" s="143">
        <v>23.12</v>
      </c>
      <c r="AL20" s="143">
        <v>24.76</v>
      </c>
      <c r="AM20" s="143">
        <v>23.93</v>
      </c>
      <c r="AN20" s="143">
        <v>23.81</v>
      </c>
      <c r="AO20" s="143">
        <v>24.48</v>
      </c>
      <c r="AP20" s="143">
        <v>23.66</v>
      </c>
      <c r="AQ20" s="143">
        <v>22.06</v>
      </c>
    </row>
    <row r="21" spans="1:43" x14ac:dyDescent="0.25">
      <c r="A21" s="34">
        <v>11</v>
      </c>
      <c r="B21" s="32" t="s">
        <v>198</v>
      </c>
      <c r="C21" s="4" t="s">
        <v>197</v>
      </c>
      <c r="D21" s="116">
        <v>95</v>
      </c>
      <c r="E21" s="116">
        <v>95</v>
      </c>
      <c r="F21" s="116">
        <v>95</v>
      </c>
      <c r="G21" s="116">
        <v>95</v>
      </c>
      <c r="H21" s="116">
        <v>95</v>
      </c>
      <c r="I21" s="116">
        <v>95</v>
      </c>
      <c r="J21" s="116">
        <v>95</v>
      </c>
      <c r="K21" s="116">
        <v>95</v>
      </c>
      <c r="L21" s="116">
        <v>95</v>
      </c>
      <c r="M21" s="116">
        <v>95</v>
      </c>
      <c r="N21" s="116">
        <v>95</v>
      </c>
      <c r="O21" s="116">
        <v>95</v>
      </c>
      <c r="P21" s="116">
        <v>95</v>
      </c>
      <c r="Q21" s="116">
        <v>95</v>
      </c>
      <c r="R21" s="116">
        <v>95</v>
      </c>
      <c r="S21" s="116">
        <v>95</v>
      </c>
      <c r="T21" s="116">
        <v>95</v>
      </c>
      <c r="U21" s="116">
        <v>95</v>
      </c>
      <c r="V21" s="116">
        <v>95</v>
      </c>
      <c r="W21" s="116">
        <v>95</v>
      </c>
      <c r="X21" s="116">
        <v>95</v>
      </c>
      <c r="Y21" s="116">
        <v>95</v>
      </c>
      <c r="Z21" s="116">
        <v>95</v>
      </c>
      <c r="AA21" s="116">
        <v>95</v>
      </c>
      <c r="AB21" s="116">
        <v>95</v>
      </c>
      <c r="AC21" s="116">
        <v>95</v>
      </c>
      <c r="AD21" s="116">
        <v>95</v>
      </c>
      <c r="AE21" s="116">
        <v>95</v>
      </c>
      <c r="AF21" s="116">
        <v>95</v>
      </c>
      <c r="AG21" s="116">
        <v>95</v>
      </c>
      <c r="AH21" s="116">
        <v>95</v>
      </c>
      <c r="AI21" s="116">
        <v>95</v>
      </c>
      <c r="AJ21" s="116">
        <v>95</v>
      </c>
      <c r="AK21" s="116">
        <v>95</v>
      </c>
      <c r="AL21" s="116">
        <v>95</v>
      </c>
      <c r="AM21" s="116">
        <v>95</v>
      </c>
      <c r="AN21" s="116">
        <v>95</v>
      </c>
      <c r="AO21" s="116">
        <v>95</v>
      </c>
      <c r="AP21" s="116">
        <v>95</v>
      </c>
      <c r="AQ21" s="116">
        <v>95</v>
      </c>
    </row>
    <row r="22" spans="1:43" ht="26.4" x14ac:dyDescent="0.3">
      <c r="A22" s="34">
        <v>12</v>
      </c>
      <c r="B22" s="32" t="s">
        <v>199</v>
      </c>
      <c r="C22" s="4" t="s">
        <v>197</v>
      </c>
      <c r="D22" s="113">
        <v>43.92</v>
      </c>
      <c r="E22" s="117">
        <v>43.5</v>
      </c>
      <c r="F22" s="113">
        <v>44.49</v>
      </c>
      <c r="G22" s="113">
        <v>43.64</v>
      </c>
      <c r="H22" s="113">
        <v>43.43</v>
      </c>
      <c r="I22" s="117">
        <v>44.56</v>
      </c>
      <c r="J22" s="113">
        <v>44.99</v>
      </c>
      <c r="K22" s="113">
        <v>44.73</v>
      </c>
      <c r="L22" s="113">
        <v>44.84</v>
      </c>
      <c r="M22" s="113">
        <v>43.01</v>
      </c>
      <c r="N22" s="113">
        <v>43.19</v>
      </c>
      <c r="O22" s="113">
        <v>43.22</v>
      </c>
      <c r="P22" s="113">
        <v>43.81</v>
      </c>
      <c r="Q22" s="113">
        <v>44.49</v>
      </c>
      <c r="R22" s="113">
        <v>44.67</v>
      </c>
      <c r="S22" s="113">
        <v>44.78</v>
      </c>
      <c r="T22" s="113">
        <v>44.76</v>
      </c>
      <c r="U22" s="113">
        <v>44.05</v>
      </c>
      <c r="V22" s="113">
        <v>43.55</v>
      </c>
      <c r="W22" s="113">
        <v>43.09</v>
      </c>
      <c r="X22" s="113">
        <v>43.37</v>
      </c>
      <c r="Y22" s="113">
        <v>44.21</v>
      </c>
      <c r="Z22" s="113">
        <v>43.94</v>
      </c>
      <c r="AA22" s="113">
        <v>44.99</v>
      </c>
      <c r="AB22" s="113">
        <v>43.69</v>
      </c>
      <c r="AC22" s="113">
        <v>44.26</v>
      </c>
      <c r="AD22" s="113">
        <v>43.37</v>
      </c>
      <c r="AE22" s="113">
        <v>44.23</v>
      </c>
      <c r="AF22" s="113">
        <v>44.46</v>
      </c>
      <c r="AG22" s="113">
        <v>43.89</v>
      </c>
      <c r="AH22" s="113">
        <v>43.42</v>
      </c>
      <c r="AI22" s="113">
        <v>44.47</v>
      </c>
      <c r="AJ22" s="113">
        <v>44.88</v>
      </c>
      <c r="AK22" s="113">
        <v>44.85</v>
      </c>
      <c r="AL22" s="113">
        <v>44.75</v>
      </c>
      <c r="AM22" s="113">
        <v>44.62</v>
      </c>
      <c r="AN22" s="113">
        <v>43.37</v>
      </c>
      <c r="AO22" s="113">
        <v>44.09</v>
      </c>
      <c r="AP22" s="113">
        <v>43.85</v>
      </c>
      <c r="AQ22" s="113">
        <v>43.85</v>
      </c>
    </row>
    <row r="23" spans="1:43" x14ac:dyDescent="0.3">
      <c r="A23" s="34">
        <v>13</v>
      </c>
      <c r="B23" s="32" t="s">
        <v>200</v>
      </c>
      <c r="C23" s="4"/>
      <c r="D23" s="114">
        <v>7</v>
      </c>
      <c r="E23" s="114">
        <v>7</v>
      </c>
      <c r="F23" s="114">
        <v>7</v>
      </c>
      <c r="G23" s="114">
        <v>7</v>
      </c>
      <c r="H23" s="114">
        <v>7</v>
      </c>
      <c r="I23" s="114">
        <v>7</v>
      </c>
      <c r="J23" s="114">
        <v>7</v>
      </c>
      <c r="K23" s="114">
        <v>7</v>
      </c>
      <c r="L23" s="114">
        <v>7</v>
      </c>
      <c r="M23" s="114">
        <v>7</v>
      </c>
      <c r="N23" s="114">
        <v>7</v>
      </c>
      <c r="O23" s="114">
        <v>7</v>
      </c>
      <c r="P23" s="114">
        <v>7</v>
      </c>
      <c r="Q23" s="114">
        <v>7</v>
      </c>
      <c r="R23" s="114">
        <v>7</v>
      </c>
      <c r="S23" s="114">
        <v>7</v>
      </c>
      <c r="T23" s="114">
        <v>7</v>
      </c>
      <c r="U23" s="114">
        <v>7</v>
      </c>
      <c r="V23" s="114">
        <v>7</v>
      </c>
      <c r="W23" s="114">
        <v>7</v>
      </c>
      <c r="X23" s="114">
        <v>7</v>
      </c>
      <c r="Y23" s="114">
        <v>7</v>
      </c>
      <c r="Z23" s="114">
        <v>7</v>
      </c>
      <c r="AA23" s="114">
        <v>7</v>
      </c>
      <c r="AB23" s="114">
        <v>7</v>
      </c>
      <c r="AC23" s="114">
        <v>7</v>
      </c>
      <c r="AD23" s="114">
        <v>7</v>
      </c>
      <c r="AE23" s="114">
        <v>7</v>
      </c>
      <c r="AF23" s="114">
        <v>7</v>
      </c>
      <c r="AG23" s="114">
        <v>7</v>
      </c>
      <c r="AH23" s="114">
        <v>7</v>
      </c>
      <c r="AI23" s="114">
        <v>7</v>
      </c>
      <c r="AJ23" s="114">
        <v>7</v>
      </c>
      <c r="AK23" s="114">
        <v>7</v>
      </c>
      <c r="AL23" s="114">
        <v>7</v>
      </c>
      <c r="AM23" s="114">
        <v>7</v>
      </c>
      <c r="AN23" s="114">
        <v>7</v>
      </c>
      <c r="AO23" s="114">
        <v>7</v>
      </c>
      <c r="AP23" s="114">
        <v>7</v>
      </c>
      <c r="AQ23" s="114">
        <v>7</v>
      </c>
    </row>
    <row r="24" spans="1:43" x14ac:dyDescent="0.3">
      <c r="A24" s="34"/>
      <c r="B24" s="32"/>
      <c r="C24" s="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row>
    <row r="25" spans="1:43" x14ac:dyDescent="0.3">
      <c r="A25" s="34">
        <v>14</v>
      </c>
      <c r="B25" s="32" t="s">
        <v>201</v>
      </c>
      <c r="C25" s="4" t="s">
        <v>202</v>
      </c>
      <c r="D25" s="118">
        <f>(D23-1)*(D14*0.214+D13)*(D21-D20)+(D14*0.214+D13)*(D22-D20)</f>
        <v>1692.8367284999999</v>
      </c>
      <c r="E25" s="118">
        <f t="shared" ref="E25:AQ25" si="0">(E23-1)*(E14*0.214+E13)*(E21-E20)+(E14*0.214+E13)*(E22-E20)</f>
        <v>1689.3772269999999</v>
      </c>
      <c r="F25" s="118">
        <f t="shared" si="0"/>
        <v>1729.8647994999999</v>
      </c>
      <c r="G25" s="118">
        <f t="shared" si="0"/>
        <v>1643.8714765</v>
      </c>
      <c r="H25" s="118">
        <f t="shared" si="0"/>
        <v>1645.2020539999999</v>
      </c>
      <c r="I25" s="118">
        <f t="shared" si="0"/>
        <v>1696.8664775</v>
      </c>
      <c r="J25" s="118">
        <f t="shared" si="0"/>
        <v>1720.3226579999998</v>
      </c>
      <c r="K25" s="118">
        <f t="shared" si="0"/>
        <v>1662.6516274999999</v>
      </c>
      <c r="L25" s="118">
        <f t="shared" si="0"/>
        <v>1647.102879</v>
      </c>
      <c r="M25" s="118">
        <f t="shared" si="0"/>
        <v>1646.2665159999997</v>
      </c>
      <c r="N25" s="118">
        <f t="shared" si="0"/>
        <v>1713.7458034999997</v>
      </c>
      <c r="O25" s="118">
        <f t="shared" si="0"/>
        <v>1648.6615554999998</v>
      </c>
      <c r="P25" s="118">
        <f t="shared" si="0"/>
        <v>1713.9739024999999</v>
      </c>
      <c r="Q25" s="118">
        <f t="shared" si="0"/>
        <v>1739.9771884999998</v>
      </c>
      <c r="R25" s="118">
        <f t="shared" si="0"/>
        <v>1709.5259720000001</v>
      </c>
      <c r="S25" s="118">
        <f t="shared" si="0"/>
        <v>1736.2895879999999</v>
      </c>
      <c r="T25" s="118">
        <f t="shared" si="0"/>
        <v>1663.297908</v>
      </c>
      <c r="U25" s="118">
        <f t="shared" si="0"/>
        <v>1720.7408395</v>
      </c>
      <c r="V25" s="118">
        <f t="shared" si="0"/>
        <v>1652.5772549999999</v>
      </c>
      <c r="W25" s="118">
        <f t="shared" si="0"/>
        <v>1657.7474990000003</v>
      </c>
      <c r="X25" s="118">
        <f t="shared" si="0"/>
        <v>1719.2201795000001</v>
      </c>
      <c r="Y25" s="118">
        <f t="shared" si="0"/>
        <v>1691.2780519999999</v>
      </c>
      <c r="Z25" s="118">
        <f t="shared" si="0"/>
        <v>1642.084701</v>
      </c>
      <c r="AA25" s="118">
        <f t="shared" si="0"/>
        <v>1722.9838130000001</v>
      </c>
      <c r="AB25" s="118">
        <f t="shared" si="0"/>
        <v>1718.0416680000001</v>
      </c>
      <c r="AC25" s="118">
        <f t="shared" si="0"/>
        <v>1675.5012045000001</v>
      </c>
      <c r="AD25" s="118">
        <f t="shared" si="0"/>
        <v>1665.1987329999999</v>
      </c>
      <c r="AE25" s="118">
        <f t="shared" si="0"/>
        <v>1686.0317749999999</v>
      </c>
      <c r="AF25" s="118">
        <f t="shared" si="0"/>
        <v>1728.6862880000001</v>
      </c>
      <c r="AG25" s="118">
        <f t="shared" si="0"/>
        <v>1690.5937549999999</v>
      </c>
      <c r="AH25" s="118">
        <f t="shared" si="0"/>
        <v>1682.9524385</v>
      </c>
      <c r="AI25" s="118">
        <f t="shared" si="0"/>
        <v>1689.8714414999999</v>
      </c>
      <c r="AJ25" s="118">
        <f t="shared" si="0"/>
        <v>1745.9837955</v>
      </c>
      <c r="AK25" s="118">
        <f t="shared" si="0"/>
        <v>1722.1854664999998</v>
      </c>
      <c r="AL25" s="118">
        <f t="shared" si="0"/>
        <v>1678.1623594999999</v>
      </c>
      <c r="AM25" s="118">
        <f t="shared" si="0"/>
        <v>1699.7557314999997</v>
      </c>
      <c r="AN25" s="118">
        <f t="shared" si="0"/>
        <v>1698.1970549999999</v>
      </c>
      <c r="AO25" s="118">
        <f t="shared" si="0"/>
        <v>1683.1045044999998</v>
      </c>
      <c r="AP25" s="118">
        <f t="shared" si="0"/>
        <v>1704.0135795000001</v>
      </c>
      <c r="AQ25" s="118">
        <f t="shared" si="0"/>
        <v>1746.5920594999998</v>
      </c>
    </row>
    <row r="26" spans="1:43" x14ac:dyDescent="0.3">
      <c r="A26" s="34"/>
      <c r="B26" s="32"/>
      <c r="C26" s="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row>
    <row r="27" spans="1:43" x14ac:dyDescent="0.3">
      <c r="A27" s="34">
        <v>15</v>
      </c>
      <c r="B27" s="32" t="s">
        <v>203</v>
      </c>
      <c r="C27" s="4" t="s">
        <v>204</v>
      </c>
      <c r="D27" s="114">
        <f>((D15*D16)+(D18*D19*D17/1000))</f>
        <v>6165.3</v>
      </c>
      <c r="E27" s="114">
        <f t="shared" ref="E27:AQ27" si="1">((E15*E16)+(E18*E19*E17/1000))</f>
        <v>6390.3</v>
      </c>
      <c r="F27" s="114">
        <f t="shared" si="1"/>
        <v>6390.3</v>
      </c>
      <c r="G27" s="114">
        <f t="shared" si="1"/>
        <v>6075.3</v>
      </c>
      <c r="H27" s="114">
        <f t="shared" si="1"/>
        <v>6120.3</v>
      </c>
      <c r="I27" s="114">
        <f t="shared" si="1"/>
        <v>6345.2999999999993</v>
      </c>
      <c r="J27" s="114">
        <f t="shared" si="1"/>
        <v>6480.3</v>
      </c>
      <c r="K27" s="114">
        <f t="shared" si="1"/>
        <v>6255.3</v>
      </c>
      <c r="L27" s="114">
        <f t="shared" si="1"/>
        <v>6165.3</v>
      </c>
      <c r="M27" s="114">
        <f t="shared" si="1"/>
        <v>6300.3000000000011</v>
      </c>
      <c r="N27" s="114">
        <f t="shared" si="1"/>
        <v>6255.3</v>
      </c>
      <c r="O27" s="114">
        <f t="shared" si="1"/>
        <v>6165.3</v>
      </c>
      <c r="P27" s="114">
        <f t="shared" si="1"/>
        <v>6300.3000000000011</v>
      </c>
      <c r="Q27" s="114">
        <f t="shared" si="1"/>
        <v>6255.3</v>
      </c>
      <c r="R27" s="114">
        <f t="shared" si="1"/>
        <v>6390.3</v>
      </c>
      <c r="S27" s="114">
        <f t="shared" si="1"/>
        <v>6246.28</v>
      </c>
      <c r="T27" s="114">
        <f t="shared" si="1"/>
        <v>6300.3000000000011</v>
      </c>
      <c r="U27" s="114">
        <f t="shared" si="1"/>
        <v>6345.2999999999993</v>
      </c>
      <c r="V27" s="114">
        <f t="shared" si="1"/>
        <v>6165.3</v>
      </c>
      <c r="W27" s="114">
        <f t="shared" si="1"/>
        <v>6120.3</v>
      </c>
      <c r="X27" s="114">
        <f t="shared" si="1"/>
        <v>6300.3000000000011</v>
      </c>
      <c r="Y27" s="114">
        <f t="shared" si="1"/>
        <v>6390.3</v>
      </c>
      <c r="Z27" s="114">
        <f t="shared" si="1"/>
        <v>6030.3</v>
      </c>
      <c r="AA27" s="114">
        <f t="shared" si="1"/>
        <v>6255.3</v>
      </c>
      <c r="AB27" s="114">
        <f t="shared" si="1"/>
        <v>6165.3</v>
      </c>
      <c r="AC27" s="114">
        <f t="shared" si="1"/>
        <v>6300.3000000000011</v>
      </c>
      <c r="AD27" s="114">
        <f t="shared" si="1"/>
        <v>6345.2999999999993</v>
      </c>
      <c r="AE27" s="114">
        <f t="shared" si="1"/>
        <v>6255.3</v>
      </c>
      <c r="AF27" s="114">
        <f t="shared" si="1"/>
        <v>6345.2999999999993</v>
      </c>
      <c r="AG27" s="114">
        <f t="shared" si="1"/>
        <v>6300.3000000000011</v>
      </c>
      <c r="AH27" s="114">
        <f t="shared" si="1"/>
        <v>6165.3</v>
      </c>
      <c r="AI27" s="114">
        <f t="shared" si="1"/>
        <v>6390.3</v>
      </c>
      <c r="AJ27" s="114">
        <f t="shared" si="1"/>
        <v>6345.2999999999993</v>
      </c>
      <c r="AK27" s="114">
        <f t="shared" si="1"/>
        <v>6435.3</v>
      </c>
      <c r="AL27" s="114">
        <f t="shared" si="1"/>
        <v>6345.2999999999993</v>
      </c>
      <c r="AM27" s="114">
        <f t="shared" si="1"/>
        <v>6345.2999999999993</v>
      </c>
      <c r="AN27" s="114">
        <f t="shared" si="1"/>
        <v>6210.3</v>
      </c>
      <c r="AO27" s="114">
        <f t="shared" si="1"/>
        <v>6300.3000000000011</v>
      </c>
      <c r="AP27" s="114">
        <f t="shared" si="1"/>
        <v>6300.3000000000011</v>
      </c>
      <c r="AQ27" s="114">
        <f t="shared" si="1"/>
        <v>6615.3</v>
      </c>
    </row>
    <row r="28" spans="1:43" x14ac:dyDescent="0.3">
      <c r="A28" s="34"/>
      <c r="B28" s="32"/>
      <c r="C28" s="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row>
    <row r="29" spans="1:43" x14ac:dyDescent="0.3">
      <c r="A29" s="34">
        <v>16</v>
      </c>
      <c r="B29" s="32" t="s">
        <v>205</v>
      </c>
      <c r="C29" s="4"/>
      <c r="D29" s="119">
        <f>D25/D27</f>
        <v>0.27457491581918153</v>
      </c>
      <c r="E29" s="119">
        <f t="shared" ref="E29:AQ29" si="2">E25/E27</f>
        <v>0.26436587124235167</v>
      </c>
      <c r="F29" s="119">
        <f t="shared" si="2"/>
        <v>0.2707016571209489</v>
      </c>
      <c r="G29" s="119">
        <f t="shared" si="2"/>
        <v>0.27058276570704326</v>
      </c>
      <c r="H29" s="119">
        <f t="shared" si="2"/>
        <v>0.26881068803816804</v>
      </c>
      <c r="I29" s="119">
        <f t="shared" si="2"/>
        <v>0.2674210009771012</v>
      </c>
      <c r="J29" s="119">
        <f t="shared" si="2"/>
        <v>0.26546960140734222</v>
      </c>
      <c r="K29" s="119">
        <f t="shared" si="2"/>
        <v>0.26579886296420635</v>
      </c>
      <c r="L29" s="119">
        <f t="shared" si="2"/>
        <v>0.26715697192350735</v>
      </c>
      <c r="M29" s="119">
        <f t="shared" si="2"/>
        <v>0.26129970255384655</v>
      </c>
      <c r="N29" s="119">
        <f t="shared" si="2"/>
        <v>0.27396700454014988</v>
      </c>
      <c r="O29" s="119">
        <f t="shared" si="2"/>
        <v>0.26740978630399165</v>
      </c>
      <c r="P29" s="119">
        <f t="shared" si="2"/>
        <v>0.27204639501293582</v>
      </c>
      <c r="Q29" s="119">
        <f t="shared" si="2"/>
        <v>0.27816047008137096</v>
      </c>
      <c r="R29" s="119">
        <f t="shared" si="2"/>
        <v>0.26751889144484609</v>
      </c>
      <c r="S29" s="119">
        <f t="shared" si="2"/>
        <v>0.27797178288517327</v>
      </c>
      <c r="T29" s="119">
        <f t="shared" si="2"/>
        <v>0.2640029693824103</v>
      </c>
      <c r="U29" s="119">
        <f t="shared" si="2"/>
        <v>0.27118352788678235</v>
      </c>
      <c r="V29" s="119">
        <f t="shared" si="2"/>
        <v>0.2680449053574035</v>
      </c>
      <c r="W29" s="119">
        <f t="shared" si="2"/>
        <v>0.27086049687106845</v>
      </c>
      <c r="X29" s="119">
        <f t="shared" si="2"/>
        <v>0.27287909774137736</v>
      </c>
      <c r="Y29" s="119">
        <f t="shared" si="2"/>
        <v>0.26466332597843606</v>
      </c>
      <c r="Z29" s="119">
        <f t="shared" si="2"/>
        <v>0.27230564001790952</v>
      </c>
      <c r="AA29" s="119">
        <f t="shared" si="2"/>
        <v>0.27544383370901476</v>
      </c>
      <c r="AB29" s="119">
        <f t="shared" si="2"/>
        <v>0.27866310933774513</v>
      </c>
      <c r="AC29" s="119">
        <f t="shared" si="2"/>
        <v>0.26593990833769815</v>
      </c>
      <c r="AD29" s="119">
        <f t="shared" si="2"/>
        <v>0.26243026066537439</v>
      </c>
      <c r="AE29" s="119">
        <f t="shared" si="2"/>
        <v>0.26953651703355552</v>
      </c>
      <c r="AF29" s="119">
        <f t="shared" si="2"/>
        <v>0.27243570642838011</v>
      </c>
      <c r="AG29" s="119">
        <f t="shared" si="2"/>
        <v>0.26833543720140302</v>
      </c>
      <c r="AH29" s="119">
        <f t="shared" si="2"/>
        <v>0.27297170267464682</v>
      </c>
      <c r="AI29" s="119">
        <f t="shared" si="2"/>
        <v>0.26444320947373362</v>
      </c>
      <c r="AJ29" s="119">
        <f t="shared" si="2"/>
        <v>0.27516174105243257</v>
      </c>
      <c r="AK29" s="119">
        <f t="shared" si="2"/>
        <v>0.26761541287896445</v>
      </c>
      <c r="AL29" s="119">
        <f t="shared" si="2"/>
        <v>0.26447328881219173</v>
      </c>
      <c r="AM29" s="119">
        <f t="shared" si="2"/>
        <v>0.26787633862859123</v>
      </c>
      <c r="AN29" s="119">
        <f t="shared" si="2"/>
        <v>0.27344847350369544</v>
      </c>
      <c r="AO29" s="119">
        <f t="shared" si="2"/>
        <v>0.26714672388616406</v>
      </c>
      <c r="AP29" s="119">
        <f t="shared" si="2"/>
        <v>0.27046546664444548</v>
      </c>
      <c r="AQ29" s="119">
        <f t="shared" si="2"/>
        <v>0.26402310696415882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2:AQ29"/>
  <sheetViews>
    <sheetView workbookViewId="0">
      <selection activeCell="AS8" sqref="AS8"/>
    </sheetView>
  </sheetViews>
  <sheetFormatPr defaultColWidth="9.109375" defaultRowHeight="13.2" x14ac:dyDescent="0.3"/>
  <cols>
    <col min="1" max="1" width="9.109375" style="35"/>
    <col min="2" max="2" width="35.44140625" style="33" customWidth="1"/>
    <col min="3" max="3" width="10.44140625" style="33" customWidth="1"/>
    <col min="4" max="34" width="16.44140625" style="33" customWidth="1"/>
    <col min="35" max="43" width="14" style="33" customWidth="1"/>
    <col min="44" max="16384" width="9.109375" style="33"/>
  </cols>
  <sheetData>
    <row r="2" spans="1:43" x14ac:dyDescent="0.3">
      <c r="A2" s="34" t="s">
        <v>173</v>
      </c>
      <c r="B2" s="32" t="s">
        <v>27</v>
      </c>
      <c r="C2" s="4" t="s">
        <v>174</v>
      </c>
      <c r="D2" s="4" t="s">
        <v>175</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24" x14ac:dyDescent="0.3">
      <c r="A3" s="34"/>
      <c r="B3" s="32" t="s">
        <v>176</v>
      </c>
      <c r="C3" s="139"/>
      <c r="D3" s="139" t="s">
        <v>606</v>
      </c>
      <c r="E3" s="139" t="s">
        <v>608</v>
      </c>
      <c r="F3" s="139" t="s">
        <v>610</v>
      </c>
      <c r="G3" s="139" t="s">
        <v>612</v>
      </c>
      <c r="H3" s="139" t="s">
        <v>614</v>
      </c>
      <c r="I3" s="139" t="s">
        <v>616</v>
      </c>
      <c r="J3" s="139" t="s">
        <v>618</v>
      </c>
      <c r="K3" s="139" t="s">
        <v>620</v>
      </c>
      <c r="L3" s="139" t="s">
        <v>622</v>
      </c>
      <c r="M3" s="139" t="s">
        <v>624</v>
      </c>
      <c r="N3" s="139" t="s">
        <v>686</v>
      </c>
      <c r="O3" s="139" t="s">
        <v>688</v>
      </c>
      <c r="P3" s="139" t="s">
        <v>690</v>
      </c>
      <c r="Q3" s="139" t="s">
        <v>692</v>
      </c>
      <c r="R3" s="139" t="s">
        <v>694</v>
      </c>
      <c r="S3" s="139" t="s">
        <v>696</v>
      </c>
      <c r="T3" s="139" t="s">
        <v>698</v>
      </c>
      <c r="U3" s="139" t="s">
        <v>700</v>
      </c>
      <c r="V3" s="139" t="s">
        <v>702</v>
      </c>
      <c r="W3" s="139" t="s">
        <v>704</v>
      </c>
      <c r="X3" s="139" t="s">
        <v>1406</v>
      </c>
      <c r="Y3" s="139" t="s">
        <v>1408</v>
      </c>
      <c r="Z3" s="139" t="s">
        <v>1410</v>
      </c>
      <c r="AA3" s="139" t="s">
        <v>1412</v>
      </c>
      <c r="AB3" s="139" t="s">
        <v>1414</v>
      </c>
      <c r="AC3" s="139" t="s">
        <v>1416</v>
      </c>
      <c r="AD3" s="139" t="s">
        <v>1418</v>
      </c>
      <c r="AE3" s="139" t="s">
        <v>1420</v>
      </c>
      <c r="AF3" s="139" t="s">
        <v>1422</v>
      </c>
      <c r="AG3" s="139" t="s">
        <v>1424</v>
      </c>
      <c r="AH3" s="139" t="s">
        <v>1446</v>
      </c>
      <c r="AI3" s="139" t="s">
        <v>1448</v>
      </c>
      <c r="AJ3" s="139" t="s">
        <v>1450</v>
      </c>
      <c r="AK3" s="139" t="s">
        <v>1452</v>
      </c>
      <c r="AL3" s="139" t="s">
        <v>1454</v>
      </c>
      <c r="AM3" s="139" t="s">
        <v>1456</v>
      </c>
      <c r="AN3" s="139" t="s">
        <v>1458</v>
      </c>
      <c r="AO3" s="139" t="s">
        <v>1460</v>
      </c>
      <c r="AP3" s="139" t="s">
        <v>1462</v>
      </c>
      <c r="AQ3" s="139" t="s">
        <v>1464</v>
      </c>
    </row>
    <row r="4" spans="1:43" ht="36" x14ac:dyDescent="0.3">
      <c r="A4" s="34"/>
      <c r="B4" s="32" t="s">
        <v>177</v>
      </c>
      <c r="C4" s="139"/>
      <c r="D4" s="139" t="s">
        <v>607</v>
      </c>
      <c r="E4" s="139" t="s">
        <v>609</v>
      </c>
      <c r="F4" s="139" t="s">
        <v>611</v>
      </c>
      <c r="G4" s="139" t="s">
        <v>613</v>
      </c>
      <c r="H4" s="139" t="s">
        <v>615</v>
      </c>
      <c r="I4" s="139" t="s">
        <v>617</v>
      </c>
      <c r="J4" s="139" t="s">
        <v>619</v>
      </c>
      <c r="K4" s="139" t="s">
        <v>621</v>
      </c>
      <c r="L4" s="139" t="s">
        <v>623</v>
      </c>
      <c r="M4" s="139" t="s">
        <v>625</v>
      </c>
      <c r="N4" s="139" t="s">
        <v>687</v>
      </c>
      <c r="O4" s="139" t="s">
        <v>689</v>
      </c>
      <c r="P4" s="139" t="s">
        <v>691</v>
      </c>
      <c r="Q4" s="139" t="s">
        <v>693</v>
      </c>
      <c r="R4" s="139" t="s">
        <v>695</v>
      </c>
      <c r="S4" s="139" t="s">
        <v>697</v>
      </c>
      <c r="T4" s="139" t="s">
        <v>699</v>
      </c>
      <c r="U4" s="139" t="s">
        <v>701</v>
      </c>
      <c r="V4" s="139" t="s">
        <v>703</v>
      </c>
      <c r="W4" s="139" t="s">
        <v>705</v>
      </c>
      <c r="X4" s="139" t="s">
        <v>1407</v>
      </c>
      <c r="Y4" s="139" t="s">
        <v>1409</v>
      </c>
      <c r="Z4" s="139" t="s">
        <v>1411</v>
      </c>
      <c r="AA4" s="139" t="s">
        <v>1413</v>
      </c>
      <c r="AB4" s="139" t="s">
        <v>1415</v>
      </c>
      <c r="AC4" s="139" t="s">
        <v>1417</v>
      </c>
      <c r="AD4" s="139" t="s">
        <v>1419</v>
      </c>
      <c r="AE4" s="139" t="s">
        <v>1421</v>
      </c>
      <c r="AF4" s="139" t="s">
        <v>1423</v>
      </c>
      <c r="AG4" s="139" t="s">
        <v>1425</v>
      </c>
      <c r="AH4" s="139" t="s">
        <v>1447</v>
      </c>
      <c r="AI4" s="139" t="s">
        <v>1449</v>
      </c>
      <c r="AJ4" s="139" t="s">
        <v>1451</v>
      </c>
      <c r="AK4" s="139" t="s">
        <v>1453</v>
      </c>
      <c r="AL4" s="139" t="s">
        <v>1455</v>
      </c>
      <c r="AM4" s="139" t="s">
        <v>1457</v>
      </c>
      <c r="AN4" s="139" t="s">
        <v>1459</v>
      </c>
      <c r="AO4" s="139" t="s">
        <v>1461</v>
      </c>
      <c r="AP4" s="139" t="s">
        <v>1463</v>
      </c>
      <c r="AQ4" s="139" t="s">
        <v>1465</v>
      </c>
    </row>
    <row r="5" spans="1:43" x14ac:dyDescent="0.3">
      <c r="A5" s="34"/>
      <c r="B5" s="32" t="s">
        <v>28</v>
      </c>
      <c r="C5" s="139"/>
      <c r="D5" s="140" t="s">
        <v>444</v>
      </c>
      <c r="E5" s="140" t="s">
        <v>444</v>
      </c>
      <c r="F5" s="140" t="s">
        <v>444</v>
      </c>
      <c r="G5" s="140" t="s">
        <v>444</v>
      </c>
      <c r="H5" s="140" t="s">
        <v>444</v>
      </c>
      <c r="I5" s="140" t="s">
        <v>444</v>
      </c>
      <c r="J5" s="140" t="s">
        <v>444</v>
      </c>
      <c r="K5" s="140" t="s">
        <v>444</v>
      </c>
      <c r="L5" s="140" t="s">
        <v>444</v>
      </c>
      <c r="M5" s="140" t="s">
        <v>444</v>
      </c>
      <c r="N5" s="140" t="s">
        <v>444</v>
      </c>
      <c r="O5" s="140" t="s">
        <v>444</v>
      </c>
      <c r="P5" s="140" t="s">
        <v>444</v>
      </c>
      <c r="Q5" s="140" t="s">
        <v>444</v>
      </c>
      <c r="R5" s="140" t="s">
        <v>444</v>
      </c>
      <c r="S5" s="140" t="s">
        <v>444</v>
      </c>
      <c r="T5" s="140" t="s">
        <v>444</v>
      </c>
      <c r="U5" s="140" t="s">
        <v>444</v>
      </c>
      <c r="V5" s="140" t="s">
        <v>444</v>
      </c>
      <c r="W5" s="140" t="s">
        <v>444</v>
      </c>
      <c r="X5" s="140" t="s">
        <v>445</v>
      </c>
      <c r="Y5" s="140" t="s">
        <v>445</v>
      </c>
      <c r="Z5" s="140" t="s">
        <v>445</v>
      </c>
      <c r="AA5" s="140" t="s">
        <v>445</v>
      </c>
      <c r="AB5" s="140" t="s">
        <v>445</v>
      </c>
      <c r="AC5" s="140" t="s">
        <v>445</v>
      </c>
      <c r="AD5" s="140" t="s">
        <v>445</v>
      </c>
      <c r="AE5" s="140" t="s">
        <v>445</v>
      </c>
      <c r="AF5" s="140" t="s">
        <v>445</v>
      </c>
      <c r="AG5" s="140" t="s">
        <v>445</v>
      </c>
      <c r="AH5" s="140" t="s">
        <v>445</v>
      </c>
      <c r="AI5" s="140" t="s">
        <v>445</v>
      </c>
      <c r="AJ5" s="140" t="s">
        <v>445</v>
      </c>
      <c r="AK5" s="140" t="s">
        <v>445</v>
      </c>
      <c r="AL5" s="140" t="s">
        <v>445</v>
      </c>
      <c r="AM5" s="140" t="s">
        <v>445</v>
      </c>
      <c r="AN5" s="140" t="s">
        <v>445</v>
      </c>
      <c r="AO5" s="140" t="s">
        <v>445</v>
      </c>
      <c r="AP5" s="140" t="s">
        <v>445</v>
      </c>
      <c r="AQ5" s="140" t="s">
        <v>445</v>
      </c>
    </row>
    <row r="6" spans="1:43" x14ac:dyDescent="0.3">
      <c r="A6" s="34"/>
      <c r="B6" s="32" t="s">
        <v>178</v>
      </c>
      <c r="C6" s="139"/>
      <c r="D6" s="141">
        <v>42334</v>
      </c>
      <c r="E6" s="141">
        <v>42334</v>
      </c>
      <c r="F6" s="141">
        <v>42334</v>
      </c>
      <c r="G6" s="141">
        <v>42334</v>
      </c>
      <c r="H6" s="141">
        <v>42334</v>
      </c>
      <c r="I6" s="141">
        <v>42334</v>
      </c>
      <c r="J6" s="141">
        <v>42334</v>
      </c>
      <c r="K6" s="141">
        <v>42334</v>
      </c>
      <c r="L6" s="141">
        <v>42334</v>
      </c>
      <c r="M6" s="141">
        <v>42334</v>
      </c>
      <c r="N6" s="141">
        <v>42335</v>
      </c>
      <c r="O6" s="141">
        <v>42335</v>
      </c>
      <c r="P6" s="141">
        <v>42335</v>
      </c>
      <c r="Q6" s="141">
        <v>42335</v>
      </c>
      <c r="R6" s="141">
        <v>42335</v>
      </c>
      <c r="S6" s="141">
        <v>42335</v>
      </c>
      <c r="T6" s="141">
        <v>42335</v>
      </c>
      <c r="U6" s="141">
        <v>42335</v>
      </c>
      <c r="V6" s="141">
        <v>42335</v>
      </c>
      <c r="W6" s="141">
        <v>42335</v>
      </c>
      <c r="X6" s="142">
        <v>42331</v>
      </c>
      <c r="Y6" s="142">
        <v>42331</v>
      </c>
      <c r="Z6" s="142">
        <v>42331</v>
      </c>
      <c r="AA6" s="142">
        <v>42331</v>
      </c>
      <c r="AB6" s="142">
        <v>42331</v>
      </c>
      <c r="AC6" s="142">
        <v>42331</v>
      </c>
      <c r="AD6" s="142">
        <v>42331</v>
      </c>
      <c r="AE6" s="142">
        <v>42331</v>
      </c>
      <c r="AF6" s="142">
        <v>42331</v>
      </c>
      <c r="AG6" s="142">
        <v>42331</v>
      </c>
      <c r="AH6" s="142">
        <v>42332</v>
      </c>
      <c r="AI6" s="142">
        <v>42332</v>
      </c>
      <c r="AJ6" s="142">
        <v>42332</v>
      </c>
      <c r="AK6" s="142">
        <v>42332</v>
      </c>
      <c r="AL6" s="142">
        <v>42332</v>
      </c>
      <c r="AM6" s="142">
        <v>42332</v>
      </c>
      <c r="AN6" s="142">
        <v>42332</v>
      </c>
      <c r="AO6" s="142">
        <v>42332</v>
      </c>
      <c r="AP6" s="142">
        <v>42332</v>
      </c>
      <c r="AQ6" s="142">
        <v>42332</v>
      </c>
    </row>
    <row r="7" spans="1:43" x14ac:dyDescent="0.3">
      <c r="A7" s="34"/>
      <c r="B7" s="32"/>
      <c r="C7" s="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x14ac:dyDescent="0.3">
      <c r="A8" s="34"/>
      <c r="B8" s="32"/>
      <c r="C8" s="4"/>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x14ac:dyDescent="0.3">
      <c r="A9" s="34">
        <v>1</v>
      </c>
      <c r="B9" s="32" t="s">
        <v>179</v>
      </c>
      <c r="C9" s="4" t="s">
        <v>180</v>
      </c>
      <c r="D9" s="114">
        <v>1</v>
      </c>
      <c r="E9" s="114">
        <v>1</v>
      </c>
      <c r="F9" s="114">
        <v>1</v>
      </c>
      <c r="G9" s="114">
        <v>1</v>
      </c>
      <c r="H9" s="114">
        <v>1</v>
      </c>
      <c r="I9" s="114">
        <v>1</v>
      </c>
      <c r="J9" s="114">
        <v>1</v>
      </c>
      <c r="K9" s="114">
        <v>1</v>
      </c>
      <c r="L9" s="114">
        <v>1</v>
      </c>
      <c r="M9" s="114">
        <v>1</v>
      </c>
      <c r="N9" s="114">
        <v>1</v>
      </c>
      <c r="O9" s="114">
        <v>1</v>
      </c>
      <c r="P9" s="114">
        <v>1</v>
      </c>
      <c r="Q9" s="114">
        <v>1</v>
      </c>
      <c r="R9" s="114">
        <v>1</v>
      </c>
      <c r="S9" s="114">
        <v>1</v>
      </c>
      <c r="T9" s="114">
        <v>1</v>
      </c>
      <c r="U9" s="114">
        <v>1</v>
      </c>
      <c r="V9" s="114">
        <v>1</v>
      </c>
      <c r="W9" s="114">
        <v>1</v>
      </c>
      <c r="X9" s="114">
        <v>1</v>
      </c>
      <c r="Y9" s="114">
        <v>1</v>
      </c>
      <c r="Z9" s="114">
        <v>1</v>
      </c>
      <c r="AA9" s="114">
        <v>1</v>
      </c>
      <c r="AB9" s="114">
        <v>1</v>
      </c>
      <c r="AC9" s="114">
        <v>1</v>
      </c>
      <c r="AD9" s="114">
        <v>1</v>
      </c>
      <c r="AE9" s="114">
        <v>1</v>
      </c>
      <c r="AF9" s="114">
        <v>1</v>
      </c>
      <c r="AG9" s="114">
        <v>1</v>
      </c>
      <c r="AH9" s="114">
        <v>1</v>
      </c>
      <c r="AI9" s="114">
        <v>1</v>
      </c>
      <c r="AJ9" s="114">
        <v>1</v>
      </c>
      <c r="AK9" s="114">
        <v>1</v>
      </c>
      <c r="AL9" s="114">
        <v>1</v>
      </c>
      <c r="AM9" s="114">
        <v>1</v>
      </c>
      <c r="AN9" s="114">
        <v>1</v>
      </c>
      <c r="AO9" s="114">
        <v>1</v>
      </c>
      <c r="AP9" s="114">
        <v>1</v>
      </c>
      <c r="AQ9" s="114">
        <v>1</v>
      </c>
    </row>
    <row r="10" spans="1:43" x14ac:dyDescent="0.3">
      <c r="A10" s="34">
        <v>2</v>
      </c>
      <c r="B10" s="32" t="s">
        <v>181</v>
      </c>
      <c r="C10" s="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row>
    <row r="11" spans="1:43" x14ac:dyDescent="0.3">
      <c r="A11" s="34"/>
      <c r="B11" s="32" t="s">
        <v>182</v>
      </c>
      <c r="C11" s="4" t="s">
        <v>183</v>
      </c>
      <c r="D11" s="114">
        <v>220</v>
      </c>
      <c r="E11" s="114">
        <v>220</v>
      </c>
      <c r="F11" s="114">
        <v>220</v>
      </c>
      <c r="G11" s="114">
        <v>220</v>
      </c>
      <c r="H11" s="114">
        <v>220</v>
      </c>
      <c r="I11" s="114">
        <v>220</v>
      </c>
      <c r="J11" s="114">
        <v>220</v>
      </c>
      <c r="K11" s="114">
        <v>220</v>
      </c>
      <c r="L11" s="114">
        <v>220</v>
      </c>
      <c r="M11" s="114">
        <v>220</v>
      </c>
      <c r="N11" s="114">
        <v>220</v>
      </c>
      <c r="O11" s="114">
        <v>220</v>
      </c>
      <c r="P11" s="114">
        <v>220</v>
      </c>
      <c r="Q11" s="114">
        <v>220</v>
      </c>
      <c r="R11" s="114">
        <v>220</v>
      </c>
      <c r="S11" s="114">
        <v>220</v>
      </c>
      <c r="T11" s="114">
        <v>220</v>
      </c>
      <c r="U11" s="114">
        <v>220</v>
      </c>
      <c r="V11" s="114">
        <v>220</v>
      </c>
      <c r="W11" s="114">
        <v>220</v>
      </c>
      <c r="X11" s="114">
        <v>220</v>
      </c>
      <c r="Y11" s="114">
        <v>220</v>
      </c>
      <c r="Z11" s="114">
        <v>220</v>
      </c>
      <c r="AA11" s="114">
        <v>220</v>
      </c>
      <c r="AB11" s="114">
        <v>220</v>
      </c>
      <c r="AC11" s="114">
        <v>220</v>
      </c>
      <c r="AD11" s="114">
        <v>220</v>
      </c>
      <c r="AE11" s="114">
        <v>220</v>
      </c>
      <c r="AF11" s="114">
        <v>220</v>
      </c>
      <c r="AG11" s="114">
        <v>220</v>
      </c>
      <c r="AH11" s="114">
        <v>220</v>
      </c>
      <c r="AI11" s="114">
        <v>220</v>
      </c>
      <c r="AJ11" s="114">
        <v>220</v>
      </c>
      <c r="AK11" s="114">
        <v>220</v>
      </c>
      <c r="AL11" s="114">
        <v>220</v>
      </c>
      <c r="AM11" s="114">
        <v>220</v>
      </c>
      <c r="AN11" s="114">
        <v>220</v>
      </c>
      <c r="AO11" s="114">
        <v>220</v>
      </c>
      <c r="AP11" s="114">
        <v>220</v>
      </c>
      <c r="AQ11" s="114">
        <v>220</v>
      </c>
    </row>
    <row r="12" spans="1:43" x14ac:dyDescent="0.3">
      <c r="A12" s="34"/>
      <c r="B12" s="32" t="s">
        <v>184</v>
      </c>
      <c r="C12" s="4" t="s">
        <v>183</v>
      </c>
      <c r="D12" s="114">
        <v>120</v>
      </c>
      <c r="E12" s="114">
        <v>120</v>
      </c>
      <c r="F12" s="114">
        <v>120</v>
      </c>
      <c r="G12" s="114">
        <v>120</v>
      </c>
      <c r="H12" s="114">
        <v>120</v>
      </c>
      <c r="I12" s="114">
        <v>120</v>
      </c>
      <c r="J12" s="114">
        <v>120</v>
      </c>
      <c r="K12" s="114">
        <v>120</v>
      </c>
      <c r="L12" s="114">
        <v>120</v>
      </c>
      <c r="M12" s="114">
        <v>120</v>
      </c>
      <c r="N12" s="114">
        <v>120</v>
      </c>
      <c r="O12" s="114">
        <v>120</v>
      </c>
      <c r="P12" s="114">
        <v>120</v>
      </c>
      <c r="Q12" s="114">
        <v>120</v>
      </c>
      <c r="R12" s="114">
        <v>120</v>
      </c>
      <c r="S12" s="114">
        <v>120</v>
      </c>
      <c r="T12" s="114">
        <v>120</v>
      </c>
      <c r="U12" s="114">
        <v>120</v>
      </c>
      <c r="V12" s="114">
        <v>120</v>
      </c>
      <c r="W12" s="114">
        <v>120</v>
      </c>
      <c r="X12" s="114">
        <v>120</v>
      </c>
      <c r="Y12" s="114">
        <v>120</v>
      </c>
      <c r="Z12" s="114">
        <v>120</v>
      </c>
      <c r="AA12" s="114">
        <v>120</v>
      </c>
      <c r="AB12" s="114">
        <v>120</v>
      </c>
      <c r="AC12" s="114">
        <v>120</v>
      </c>
      <c r="AD12" s="114">
        <v>120</v>
      </c>
      <c r="AE12" s="114">
        <v>120</v>
      </c>
      <c r="AF12" s="114">
        <v>120</v>
      </c>
      <c r="AG12" s="114">
        <v>120</v>
      </c>
      <c r="AH12" s="114">
        <v>120</v>
      </c>
      <c r="AI12" s="114">
        <v>120</v>
      </c>
      <c r="AJ12" s="114">
        <v>120</v>
      </c>
      <c r="AK12" s="114">
        <v>120</v>
      </c>
      <c r="AL12" s="114">
        <v>120</v>
      </c>
      <c r="AM12" s="114">
        <v>120</v>
      </c>
      <c r="AN12" s="114">
        <v>120</v>
      </c>
      <c r="AO12" s="114">
        <v>120</v>
      </c>
      <c r="AP12" s="114">
        <v>120</v>
      </c>
      <c r="AQ12" s="114">
        <v>120</v>
      </c>
    </row>
    <row r="13" spans="1:43" s="45" customFormat="1" x14ac:dyDescent="0.3">
      <c r="A13" s="42">
        <v>3</v>
      </c>
      <c r="B13" s="43" t="s">
        <v>185</v>
      </c>
      <c r="C13" s="44" t="s">
        <v>186</v>
      </c>
      <c r="D13" s="115">
        <v>3.7</v>
      </c>
      <c r="E13" s="115">
        <v>3.7</v>
      </c>
      <c r="F13" s="115">
        <v>3.7</v>
      </c>
      <c r="G13" s="115">
        <v>3.7</v>
      </c>
      <c r="H13" s="115">
        <v>3.7</v>
      </c>
      <c r="I13" s="115">
        <v>3.7</v>
      </c>
      <c r="J13" s="115">
        <v>3.7</v>
      </c>
      <c r="K13" s="115">
        <v>3.7</v>
      </c>
      <c r="L13" s="115">
        <v>3.7</v>
      </c>
      <c r="M13" s="115">
        <v>3.7</v>
      </c>
      <c r="N13" s="115">
        <v>3.7</v>
      </c>
      <c r="O13" s="115">
        <v>3.7</v>
      </c>
      <c r="P13" s="115">
        <v>3.7</v>
      </c>
      <c r="Q13" s="115">
        <v>3.7</v>
      </c>
      <c r="R13" s="115">
        <v>3.7</v>
      </c>
      <c r="S13" s="115">
        <v>3.7</v>
      </c>
      <c r="T13" s="115">
        <v>3.7</v>
      </c>
      <c r="U13" s="115">
        <v>3.7</v>
      </c>
      <c r="V13" s="115">
        <v>3.7</v>
      </c>
      <c r="W13" s="115">
        <v>3.7</v>
      </c>
      <c r="X13" s="115">
        <v>3.7</v>
      </c>
      <c r="Y13" s="115">
        <v>3.7</v>
      </c>
      <c r="Z13" s="115">
        <v>3.7</v>
      </c>
      <c r="AA13" s="115">
        <v>3.7</v>
      </c>
      <c r="AB13" s="115">
        <v>3.7</v>
      </c>
      <c r="AC13" s="115">
        <v>3.7</v>
      </c>
      <c r="AD13" s="115">
        <v>3.7</v>
      </c>
      <c r="AE13" s="115">
        <v>3.7</v>
      </c>
      <c r="AF13" s="115">
        <v>3.7</v>
      </c>
      <c r="AG13" s="115">
        <v>3.7</v>
      </c>
      <c r="AH13" s="115">
        <v>3.7</v>
      </c>
      <c r="AI13" s="115">
        <v>3.7</v>
      </c>
      <c r="AJ13" s="115">
        <v>3.7</v>
      </c>
      <c r="AK13" s="115">
        <v>3.7</v>
      </c>
      <c r="AL13" s="115">
        <v>3.7</v>
      </c>
      <c r="AM13" s="115">
        <v>3.7</v>
      </c>
      <c r="AN13" s="115">
        <v>3.7</v>
      </c>
      <c r="AO13" s="115">
        <v>3.7</v>
      </c>
      <c r="AP13" s="115">
        <v>3.7</v>
      </c>
      <c r="AQ13" s="115">
        <v>3.7</v>
      </c>
    </row>
    <row r="14" spans="1:43" ht="26.4" x14ac:dyDescent="0.3">
      <c r="A14" s="34">
        <v>4</v>
      </c>
      <c r="B14" s="32" t="s">
        <v>187</v>
      </c>
      <c r="C14" s="4" t="s">
        <v>186</v>
      </c>
      <c r="D14" s="114">
        <v>0.47499999999999998</v>
      </c>
      <c r="E14" s="114">
        <v>0.47499999999999998</v>
      </c>
      <c r="F14" s="114">
        <v>0.47499999999999998</v>
      </c>
      <c r="G14" s="114">
        <v>0.47499999999999998</v>
      </c>
      <c r="H14" s="114">
        <v>0.47499999999999998</v>
      </c>
      <c r="I14" s="114">
        <v>0.47499999999999998</v>
      </c>
      <c r="J14" s="114">
        <v>0.47499999999999998</v>
      </c>
      <c r="K14" s="114">
        <v>0.47499999999999998</v>
      </c>
      <c r="L14" s="114">
        <v>0.47499999999999998</v>
      </c>
      <c r="M14" s="114">
        <v>0.47499999999999998</v>
      </c>
      <c r="N14" s="114">
        <v>0.47499999999999998</v>
      </c>
      <c r="O14" s="114">
        <v>0.47499999999999998</v>
      </c>
      <c r="P14" s="114">
        <v>0.47499999999999998</v>
      </c>
      <c r="Q14" s="114">
        <v>0.47499999999999998</v>
      </c>
      <c r="R14" s="114">
        <v>0.47499999999999998</v>
      </c>
      <c r="S14" s="114">
        <v>0.47499999999999998</v>
      </c>
      <c r="T14" s="114">
        <v>0.47499999999999998</v>
      </c>
      <c r="U14" s="114">
        <v>0.47499999999999998</v>
      </c>
      <c r="V14" s="114">
        <v>0.47499999999999998</v>
      </c>
      <c r="W14" s="114">
        <v>0.47499999999999998</v>
      </c>
      <c r="X14" s="114">
        <v>0.47499999999999998</v>
      </c>
      <c r="Y14" s="114">
        <v>0.47499999999999998</v>
      </c>
      <c r="Z14" s="114">
        <v>0.47499999999999998</v>
      </c>
      <c r="AA14" s="114">
        <v>0.47499999999999998</v>
      </c>
      <c r="AB14" s="114">
        <v>0.47499999999999998</v>
      </c>
      <c r="AC14" s="114">
        <v>0.47499999999999998</v>
      </c>
      <c r="AD14" s="114">
        <v>0.47499999999999998</v>
      </c>
      <c r="AE14" s="114">
        <v>0.47499999999999998</v>
      </c>
      <c r="AF14" s="114">
        <v>0.47499999999999998</v>
      </c>
      <c r="AG14" s="114">
        <v>0.47499999999999998</v>
      </c>
      <c r="AH14" s="114">
        <v>0.47499999999999998</v>
      </c>
      <c r="AI14" s="114">
        <v>0.47499999999999998</v>
      </c>
      <c r="AJ14" s="114">
        <v>0.47499999999999998</v>
      </c>
      <c r="AK14" s="114">
        <v>0.47499999999999998</v>
      </c>
      <c r="AL14" s="114">
        <v>0.47499999999999998</v>
      </c>
      <c r="AM14" s="114">
        <v>0.47499999999999998</v>
      </c>
      <c r="AN14" s="114">
        <v>0.47499999999999998</v>
      </c>
      <c r="AO14" s="114">
        <v>0.47499999999999998</v>
      </c>
      <c r="AP14" s="114">
        <v>0.47499999999999998</v>
      </c>
      <c r="AQ14" s="114">
        <v>0.47499999999999998</v>
      </c>
    </row>
    <row r="15" spans="1:43" x14ac:dyDescent="0.25">
      <c r="A15" s="34">
        <v>5</v>
      </c>
      <c r="B15" s="32" t="s">
        <v>188</v>
      </c>
      <c r="C15" s="4" t="s">
        <v>186</v>
      </c>
      <c r="D15" s="112">
        <v>1.4</v>
      </c>
      <c r="E15" s="112">
        <v>1.43</v>
      </c>
      <c r="F15" s="112">
        <v>1.39</v>
      </c>
      <c r="G15" s="112">
        <v>1.4</v>
      </c>
      <c r="H15" s="112">
        <v>1.39</v>
      </c>
      <c r="I15" s="112">
        <v>1.45</v>
      </c>
      <c r="J15" s="112">
        <v>1.38</v>
      </c>
      <c r="K15" s="112">
        <v>1.44</v>
      </c>
      <c r="L15" s="112">
        <v>1.44</v>
      </c>
      <c r="M15" s="112">
        <v>1.43</v>
      </c>
      <c r="N15" s="112">
        <v>1.38</v>
      </c>
      <c r="O15" s="112">
        <v>1.39</v>
      </c>
      <c r="P15" s="112">
        <v>1.41</v>
      </c>
      <c r="Q15" s="112">
        <v>1.38</v>
      </c>
      <c r="R15" s="112">
        <v>1.46</v>
      </c>
      <c r="S15" s="112">
        <v>1.39</v>
      </c>
      <c r="T15" s="112">
        <v>1.38</v>
      </c>
      <c r="U15" s="112">
        <v>1.37</v>
      </c>
      <c r="V15" s="112">
        <v>1.41</v>
      </c>
      <c r="W15" s="112">
        <v>1.38</v>
      </c>
      <c r="X15" s="112">
        <v>1.43</v>
      </c>
      <c r="Y15" s="112">
        <v>1.39</v>
      </c>
      <c r="Z15" s="112">
        <v>1.41</v>
      </c>
      <c r="AA15" s="112">
        <v>1.45</v>
      </c>
      <c r="AB15" s="112">
        <v>1.41</v>
      </c>
      <c r="AC15" s="112">
        <v>1.38</v>
      </c>
      <c r="AD15" s="112">
        <v>1.39</v>
      </c>
      <c r="AE15" s="112">
        <v>1.46</v>
      </c>
      <c r="AF15" s="112">
        <v>1.44</v>
      </c>
      <c r="AG15" s="112">
        <v>1.38</v>
      </c>
      <c r="AH15" s="112">
        <v>1.43</v>
      </c>
      <c r="AI15" s="112">
        <v>1.41</v>
      </c>
      <c r="AJ15" s="112">
        <v>1.39</v>
      </c>
      <c r="AK15" s="112">
        <v>1.38</v>
      </c>
      <c r="AL15" s="112">
        <v>1.39</v>
      </c>
      <c r="AM15" s="112">
        <v>1.41</v>
      </c>
      <c r="AN15" s="112">
        <v>1.37</v>
      </c>
      <c r="AO15" s="112">
        <v>1.44</v>
      </c>
      <c r="AP15" s="112">
        <v>1.37</v>
      </c>
      <c r="AQ15" s="112">
        <v>1.43</v>
      </c>
    </row>
    <row r="16" spans="1:43" x14ac:dyDescent="0.25">
      <c r="A16" s="34">
        <v>6</v>
      </c>
      <c r="B16" s="32" t="s">
        <v>189</v>
      </c>
      <c r="C16" s="4" t="s">
        <v>190</v>
      </c>
      <c r="D16" s="112">
        <v>4400</v>
      </c>
      <c r="E16" s="112">
        <v>4400</v>
      </c>
      <c r="F16" s="112">
        <v>4400</v>
      </c>
      <c r="G16" s="112">
        <v>4400</v>
      </c>
      <c r="H16" s="112">
        <v>4400</v>
      </c>
      <c r="I16" s="112">
        <v>4400</v>
      </c>
      <c r="J16" s="112">
        <v>4400</v>
      </c>
      <c r="K16" s="112">
        <v>4400</v>
      </c>
      <c r="L16" s="112">
        <v>4400</v>
      </c>
      <c r="M16" s="112">
        <v>4400</v>
      </c>
      <c r="N16" s="112">
        <v>4400</v>
      </c>
      <c r="O16" s="112">
        <v>4400</v>
      </c>
      <c r="P16" s="112">
        <v>4400</v>
      </c>
      <c r="Q16" s="112">
        <v>4400</v>
      </c>
      <c r="R16" s="112">
        <v>4400</v>
      </c>
      <c r="S16" s="112">
        <v>4400</v>
      </c>
      <c r="T16" s="112">
        <v>4400</v>
      </c>
      <c r="U16" s="112">
        <v>4400</v>
      </c>
      <c r="V16" s="112">
        <v>4400</v>
      </c>
      <c r="W16" s="112">
        <v>4400</v>
      </c>
      <c r="X16" s="112">
        <v>4400</v>
      </c>
      <c r="Y16" s="112">
        <v>4400</v>
      </c>
      <c r="Z16" s="112">
        <v>4400</v>
      </c>
      <c r="AA16" s="112">
        <v>4400</v>
      </c>
      <c r="AB16" s="112">
        <v>4400</v>
      </c>
      <c r="AC16" s="112">
        <v>4400</v>
      </c>
      <c r="AD16" s="112">
        <v>4400</v>
      </c>
      <c r="AE16" s="112">
        <v>4400</v>
      </c>
      <c r="AF16" s="112">
        <v>4400</v>
      </c>
      <c r="AG16" s="112">
        <v>4400</v>
      </c>
      <c r="AH16" s="112">
        <v>4400</v>
      </c>
      <c r="AI16" s="112">
        <v>4400</v>
      </c>
      <c r="AJ16" s="112">
        <v>4400</v>
      </c>
      <c r="AK16" s="112">
        <v>4400</v>
      </c>
      <c r="AL16" s="112">
        <v>4400</v>
      </c>
      <c r="AM16" s="112">
        <v>4400</v>
      </c>
      <c r="AN16" s="112">
        <v>4400</v>
      </c>
      <c r="AO16" s="112">
        <v>4400</v>
      </c>
      <c r="AP16" s="112">
        <v>4400</v>
      </c>
      <c r="AQ16" s="112">
        <v>4400</v>
      </c>
    </row>
    <row r="17" spans="1:43" x14ac:dyDescent="0.3">
      <c r="A17" s="34">
        <v>7</v>
      </c>
      <c r="B17" s="32" t="s">
        <v>191</v>
      </c>
      <c r="C17" s="4" t="s">
        <v>190</v>
      </c>
      <c r="D17" s="114">
        <v>11000</v>
      </c>
      <c r="E17" s="114">
        <v>11000</v>
      </c>
      <c r="F17" s="114">
        <v>11000</v>
      </c>
      <c r="G17" s="114">
        <v>11000</v>
      </c>
      <c r="H17" s="114">
        <v>11000</v>
      </c>
      <c r="I17" s="114">
        <v>11000</v>
      </c>
      <c r="J17" s="114">
        <v>11000</v>
      </c>
      <c r="K17" s="114">
        <v>11000</v>
      </c>
      <c r="L17" s="114">
        <v>11000</v>
      </c>
      <c r="M17" s="114">
        <v>11000</v>
      </c>
      <c r="N17" s="114">
        <v>11000</v>
      </c>
      <c r="O17" s="114">
        <v>11000</v>
      </c>
      <c r="P17" s="114">
        <v>11000</v>
      </c>
      <c r="Q17" s="114">
        <v>11000</v>
      </c>
      <c r="R17" s="114">
        <v>11000</v>
      </c>
      <c r="S17" s="114">
        <v>11000</v>
      </c>
      <c r="T17" s="114">
        <v>11000</v>
      </c>
      <c r="U17" s="114">
        <v>11000</v>
      </c>
      <c r="V17" s="114">
        <v>11000</v>
      </c>
      <c r="W17" s="114">
        <v>11000</v>
      </c>
      <c r="X17" s="114">
        <v>11000</v>
      </c>
      <c r="Y17" s="114">
        <v>11000</v>
      </c>
      <c r="Z17" s="114">
        <v>11000</v>
      </c>
      <c r="AA17" s="114">
        <v>11000</v>
      </c>
      <c r="AB17" s="114">
        <v>11000</v>
      </c>
      <c r="AC17" s="114">
        <v>11000</v>
      </c>
      <c r="AD17" s="114">
        <v>11000</v>
      </c>
      <c r="AE17" s="114">
        <v>11000</v>
      </c>
      <c r="AF17" s="114">
        <v>11000</v>
      </c>
      <c r="AG17" s="114">
        <v>11000</v>
      </c>
      <c r="AH17" s="114">
        <v>11000</v>
      </c>
      <c r="AI17" s="114">
        <v>11000</v>
      </c>
      <c r="AJ17" s="114">
        <v>11000</v>
      </c>
      <c r="AK17" s="114">
        <v>11000</v>
      </c>
      <c r="AL17" s="114">
        <v>11000</v>
      </c>
      <c r="AM17" s="114">
        <v>11000</v>
      </c>
      <c r="AN17" s="114">
        <v>11000</v>
      </c>
      <c r="AO17" s="114">
        <v>11000</v>
      </c>
      <c r="AP17" s="114">
        <v>11000</v>
      </c>
      <c r="AQ17" s="114">
        <v>11000</v>
      </c>
    </row>
    <row r="18" spans="1:43" x14ac:dyDescent="0.3">
      <c r="A18" s="34">
        <v>8</v>
      </c>
      <c r="B18" s="32" t="s">
        <v>192</v>
      </c>
      <c r="C18" s="4" t="s">
        <v>193</v>
      </c>
      <c r="D18" s="114">
        <v>15</v>
      </c>
      <c r="E18" s="114">
        <v>15</v>
      </c>
      <c r="F18" s="114">
        <v>15</v>
      </c>
      <c r="G18" s="114">
        <v>15</v>
      </c>
      <c r="H18" s="114">
        <v>15</v>
      </c>
      <c r="I18" s="114">
        <v>15</v>
      </c>
      <c r="J18" s="114">
        <v>15</v>
      </c>
      <c r="K18" s="114">
        <v>15</v>
      </c>
      <c r="L18" s="114">
        <v>15</v>
      </c>
      <c r="M18" s="114">
        <v>15</v>
      </c>
      <c r="N18" s="114">
        <v>15</v>
      </c>
      <c r="O18" s="114">
        <v>15</v>
      </c>
      <c r="P18" s="114">
        <v>15</v>
      </c>
      <c r="Q18" s="114">
        <v>15</v>
      </c>
      <c r="R18" s="114">
        <v>15</v>
      </c>
      <c r="S18" s="114">
        <v>14</v>
      </c>
      <c r="T18" s="114">
        <v>15</v>
      </c>
      <c r="U18" s="114">
        <v>15</v>
      </c>
      <c r="V18" s="114">
        <v>15</v>
      </c>
      <c r="W18" s="114">
        <v>15</v>
      </c>
      <c r="X18" s="114">
        <v>15</v>
      </c>
      <c r="Y18" s="114">
        <v>15</v>
      </c>
      <c r="Z18" s="114">
        <v>15</v>
      </c>
      <c r="AA18" s="114">
        <v>15</v>
      </c>
      <c r="AB18" s="114">
        <v>15</v>
      </c>
      <c r="AC18" s="114">
        <v>15</v>
      </c>
      <c r="AD18" s="114">
        <v>15</v>
      </c>
      <c r="AE18" s="114">
        <v>15</v>
      </c>
      <c r="AF18" s="114">
        <v>15</v>
      </c>
      <c r="AG18" s="114">
        <v>15</v>
      </c>
      <c r="AH18" s="114">
        <v>15</v>
      </c>
      <c r="AI18" s="114">
        <v>15</v>
      </c>
      <c r="AJ18" s="114">
        <v>15</v>
      </c>
      <c r="AK18" s="114">
        <v>15</v>
      </c>
      <c r="AL18" s="114">
        <v>15</v>
      </c>
      <c r="AM18" s="114">
        <v>15</v>
      </c>
      <c r="AN18" s="114">
        <v>15</v>
      </c>
      <c r="AO18" s="114">
        <v>15</v>
      </c>
      <c r="AP18" s="114">
        <v>15</v>
      </c>
      <c r="AQ18" s="114">
        <v>15</v>
      </c>
    </row>
    <row r="19" spans="1:43" x14ac:dyDescent="0.3">
      <c r="A19" s="34">
        <v>9</v>
      </c>
      <c r="B19" s="32" t="s">
        <v>194</v>
      </c>
      <c r="C19" s="4" t="s">
        <v>195</v>
      </c>
      <c r="D19" s="114">
        <v>0.82</v>
      </c>
      <c r="E19" s="114">
        <v>0.82</v>
      </c>
      <c r="F19" s="114">
        <v>0.82</v>
      </c>
      <c r="G19" s="114">
        <v>0.82</v>
      </c>
      <c r="H19" s="114">
        <v>0.82</v>
      </c>
      <c r="I19" s="114">
        <v>0.82</v>
      </c>
      <c r="J19" s="114">
        <v>0.82</v>
      </c>
      <c r="K19" s="114">
        <v>0.82</v>
      </c>
      <c r="L19" s="114">
        <v>0.82</v>
      </c>
      <c r="M19" s="114">
        <v>0.82</v>
      </c>
      <c r="N19" s="114">
        <v>0.82</v>
      </c>
      <c r="O19" s="114">
        <v>0.82</v>
      </c>
      <c r="P19" s="114">
        <v>0.82</v>
      </c>
      <c r="Q19" s="114">
        <v>0.82</v>
      </c>
      <c r="R19" s="114">
        <v>0.82</v>
      </c>
      <c r="S19" s="114">
        <v>0.82</v>
      </c>
      <c r="T19" s="114">
        <v>0.82</v>
      </c>
      <c r="U19" s="114">
        <v>0.82</v>
      </c>
      <c r="V19" s="114">
        <v>0.82</v>
      </c>
      <c r="W19" s="114">
        <v>0.82</v>
      </c>
      <c r="X19" s="114">
        <v>0.82</v>
      </c>
      <c r="Y19" s="114">
        <v>0.82</v>
      </c>
      <c r="Z19" s="114">
        <v>0.82</v>
      </c>
      <c r="AA19" s="114">
        <v>0.82</v>
      </c>
      <c r="AB19" s="114">
        <v>0.82</v>
      </c>
      <c r="AC19" s="114">
        <v>0.82</v>
      </c>
      <c r="AD19" s="114">
        <v>0.82</v>
      </c>
      <c r="AE19" s="114">
        <v>0.82</v>
      </c>
      <c r="AF19" s="114">
        <v>0.82</v>
      </c>
      <c r="AG19" s="114">
        <v>0.82</v>
      </c>
      <c r="AH19" s="114">
        <v>0.82</v>
      </c>
      <c r="AI19" s="114">
        <v>0.82</v>
      </c>
      <c r="AJ19" s="114">
        <v>0.82</v>
      </c>
      <c r="AK19" s="114">
        <v>0.82</v>
      </c>
      <c r="AL19" s="114">
        <v>0.82</v>
      </c>
      <c r="AM19" s="114">
        <v>0.82</v>
      </c>
      <c r="AN19" s="114">
        <v>0.82</v>
      </c>
      <c r="AO19" s="114">
        <v>0.82</v>
      </c>
      <c r="AP19" s="114">
        <v>0.82</v>
      </c>
      <c r="AQ19" s="114">
        <v>0.82</v>
      </c>
    </row>
    <row r="20" spans="1:43" x14ac:dyDescent="0.25">
      <c r="A20" s="34">
        <v>10</v>
      </c>
      <c r="B20" s="32" t="s">
        <v>196</v>
      </c>
      <c r="C20" s="4" t="s">
        <v>197</v>
      </c>
      <c r="D20" s="143">
        <v>24.81</v>
      </c>
      <c r="E20" s="143">
        <v>23.26</v>
      </c>
      <c r="F20" s="143">
        <v>24.62</v>
      </c>
      <c r="G20" s="143">
        <v>25.7</v>
      </c>
      <c r="H20" s="143">
        <v>23.06</v>
      </c>
      <c r="I20" s="143">
        <v>23.47</v>
      </c>
      <c r="J20" s="143">
        <v>25.84</v>
      </c>
      <c r="K20" s="143">
        <v>23.61</v>
      </c>
      <c r="L20" s="143">
        <v>22.34</v>
      </c>
      <c r="M20" s="143">
        <v>22.31</v>
      </c>
      <c r="N20" s="143">
        <v>25.51</v>
      </c>
      <c r="O20" s="143">
        <v>22.34</v>
      </c>
      <c r="P20" s="143">
        <v>22.51</v>
      </c>
      <c r="Q20" s="143">
        <v>25.71</v>
      </c>
      <c r="R20" s="143">
        <v>23.07</v>
      </c>
      <c r="S20" s="143">
        <v>23.98</v>
      </c>
      <c r="T20" s="143">
        <v>23.52</v>
      </c>
      <c r="U20" s="143">
        <v>25.95</v>
      </c>
      <c r="V20" s="143">
        <v>25.21</v>
      </c>
      <c r="W20" s="143">
        <v>25.7</v>
      </c>
      <c r="X20" s="143">
        <v>24.08</v>
      </c>
      <c r="Y20" s="143">
        <v>25.56</v>
      </c>
      <c r="Z20" s="143">
        <v>24.26</v>
      </c>
      <c r="AA20" s="143">
        <v>22.71</v>
      </c>
      <c r="AB20" s="143">
        <v>23.28</v>
      </c>
      <c r="AC20" s="143">
        <v>25.7</v>
      </c>
      <c r="AD20" s="143">
        <v>22.69</v>
      </c>
      <c r="AE20" s="143">
        <v>23.55</v>
      </c>
      <c r="AF20" s="143">
        <v>22.75</v>
      </c>
      <c r="AG20" s="143">
        <v>25.96</v>
      </c>
      <c r="AH20" s="143">
        <v>23.88</v>
      </c>
      <c r="AI20" s="143">
        <v>23.09</v>
      </c>
      <c r="AJ20" s="143">
        <v>24.16</v>
      </c>
      <c r="AK20" s="143">
        <v>25.78</v>
      </c>
      <c r="AL20" s="143">
        <v>22.58</v>
      </c>
      <c r="AM20" s="143">
        <v>24.25</v>
      </c>
      <c r="AN20" s="143">
        <v>25.52</v>
      </c>
      <c r="AO20" s="143">
        <v>22.07</v>
      </c>
      <c r="AP20" s="143">
        <v>24.82</v>
      </c>
      <c r="AQ20" s="143">
        <v>23.05</v>
      </c>
    </row>
    <row r="21" spans="1:43" x14ac:dyDescent="0.25">
      <c r="A21" s="34">
        <v>11</v>
      </c>
      <c r="B21" s="32" t="s">
        <v>198</v>
      </c>
      <c r="C21" s="4" t="s">
        <v>197</v>
      </c>
      <c r="D21" s="116">
        <v>95</v>
      </c>
      <c r="E21" s="116">
        <v>95</v>
      </c>
      <c r="F21" s="116">
        <v>95</v>
      </c>
      <c r="G21" s="116">
        <v>95</v>
      </c>
      <c r="H21" s="116">
        <v>95</v>
      </c>
      <c r="I21" s="116">
        <v>95</v>
      </c>
      <c r="J21" s="116">
        <v>95</v>
      </c>
      <c r="K21" s="116">
        <v>95</v>
      </c>
      <c r="L21" s="116">
        <v>95</v>
      </c>
      <c r="M21" s="116">
        <v>95</v>
      </c>
      <c r="N21" s="116">
        <v>95</v>
      </c>
      <c r="O21" s="116">
        <v>95</v>
      </c>
      <c r="P21" s="116">
        <v>95</v>
      </c>
      <c r="Q21" s="116">
        <v>95</v>
      </c>
      <c r="R21" s="116">
        <v>95</v>
      </c>
      <c r="S21" s="116">
        <v>95</v>
      </c>
      <c r="T21" s="116">
        <v>95</v>
      </c>
      <c r="U21" s="116">
        <v>95</v>
      </c>
      <c r="V21" s="116">
        <v>95</v>
      </c>
      <c r="W21" s="116">
        <v>95</v>
      </c>
      <c r="X21" s="116">
        <v>95</v>
      </c>
      <c r="Y21" s="116">
        <v>95</v>
      </c>
      <c r="Z21" s="116">
        <v>95</v>
      </c>
      <c r="AA21" s="116">
        <v>95</v>
      </c>
      <c r="AB21" s="116">
        <v>95</v>
      </c>
      <c r="AC21" s="116">
        <v>95</v>
      </c>
      <c r="AD21" s="116">
        <v>95</v>
      </c>
      <c r="AE21" s="116">
        <v>95</v>
      </c>
      <c r="AF21" s="116">
        <v>95</v>
      </c>
      <c r="AG21" s="116">
        <v>95</v>
      </c>
      <c r="AH21" s="116">
        <v>95</v>
      </c>
      <c r="AI21" s="116">
        <v>95</v>
      </c>
      <c r="AJ21" s="116">
        <v>95</v>
      </c>
      <c r="AK21" s="116">
        <v>95</v>
      </c>
      <c r="AL21" s="116">
        <v>95</v>
      </c>
      <c r="AM21" s="116">
        <v>95</v>
      </c>
      <c r="AN21" s="116">
        <v>95</v>
      </c>
      <c r="AO21" s="116">
        <v>95</v>
      </c>
      <c r="AP21" s="116">
        <v>95</v>
      </c>
      <c r="AQ21" s="116">
        <v>95</v>
      </c>
    </row>
    <row r="22" spans="1:43" ht="26.4" x14ac:dyDescent="0.3">
      <c r="A22" s="34">
        <v>12</v>
      </c>
      <c r="B22" s="32" t="s">
        <v>199</v>
      </c>
      <c r="C22" s="4" t="s">
        <v>197</v>
      </c>
      <c r="D22" s="113">
        <v>44.65</v>
      </c>
      <c r="E22" s="113">
        <v>44.89</v>
      </c>
      <c r="F22" s="113">
        <v>43.54</v>
      </c>
      <c r="G22" s="113">
        <v>44.19</v>
      </c>
      <c r="H22" s="113">
        <v>43.34</v>
      </c>
      <c r="I22" s="113">
        <v>43.02</v>
      </c>
      <c r="J22" s="113">
        <v>43.14</v>
      </c>
      <c r="K22" s="113">
        <v>43.65</v>
      </c>
      <c r="L22" s="113">
        <v>43.24</v>
      </c>
      <c r="M22" s="113">
        <v>43.42</v>
      </c>
      <c r="N22" s="113">
        <v>44.74</v>
      </c>
      <c r="O22" s="113">
        <v>43.15</v>
      </c>
      <c r="P22" s="113">
        <v>43.84</v>
      </c>
      <c r="Q22" s="113">
        <v>43.39</v>
      </c>
      <c r="R22" s="113">
        <v>44.89</v>
      </c>
      <c r="S22" s="113">
        <v>44.8</v>
      </c>
      <c r="T22" s="113">
        <v>43.92</v>
      </c>
      <c r="U22" s="113">
        <v>43.21</v>
      </c>
      <c r="V22" s="113">
        <v>44.31</v>
      </c>
      <c r="W22" s="113">
        <v>43.38</v>
      </c>
      <c r="X22" s="113">
        <v>44.8</v>
      </c>
      <c r="Y22" s="113">
        <v>43.42</v>
      </c>
      <c r="Z22" s="113">
        <v>43.97</v>
      </c>
      <c r="AA22" s="113">
        <v>43.71</v>
      </c>
      <c r="AB22" s="113">
        <v>44.75</v>
      </c>
      <c r="AC22" s="113">
        <v>43.03</v>
      </c>
      <c r="AD22" s="113">
        <v>44.54</v>
      </c>
      <c r="AE22" s="113">
        <v>44.55</v>
      </c>
      <c r="AF22" s="113">
        <v>44.14</v>
      </c>
      <c r="AG22" s="113">
        <v>44.93</v>
      </c>
      <c r="AH22" s="113">
        <v>44.07</v>
      </c>
      <c r="AI22" s="113">
        <v>44.58</v>
      </c>
      <c r="AJ22" s="113">
        <v>43.55</v>
      </c>
      <c r="AK22" s="113">
        <v>43.33</v>
      </c>
      <c r="AL22" s="113">
        <v>43.71</v>
      </c>
      <c r="AM22" s="113">
        <v>44.83</v>
      </c>
      <c r="AN22" s="113">
        <v>44.14</v>
      </c>
      <c r="AO22" s="113">
        <v>43.42</v>
      </c>
      <c r="AP22" s="113">
        <v>43.46</v>
      </c>
      <c r="AQ22" s="113">
        <v>43.69</v>
      </c>
    </row>
    <row r="23" spans="1:43" x14ac:dyDescent="0.3">
      <c r="A23" s="34">
        <v>13</v>
      </c>
      <c r="B23" s="32" t="s">
        <v>200</v>
      </c>
      <c r="C23" s="4"/>
      <c r="D23" s="114">
        <v>7</v>
      </c>
      <c r="E23" s="114">
        <v>7</v>
      </c>
      <c r="F23" s="114">
        <v>7</v>
      </c>
      <c r="G23" s="114">
        <v>7</v>
      </c>
      <c r="H23" s="114">
        <v>7</v>
      </c>
      <c r="I23" s="114">
        <v>7</v>
      </c>
      <c r="J23" s="114">
        <v>7</v>
      </c>
      <c r="K23" s="114">
        <v>7</v>
      </c>
      <c r="L23" s="114">
        <v>7</v>
      </c>
      <c r="M23" s="114">
        <v>7</v>
      </c>
      <c r="N23" s="114">
        <v>7</v>
      </c>
      <c r="O23" s="114">
        <v>7</v>
      </c>
      <c r="P23" s="114">
        <v>7</v>
      </c>
      <c r="Q23" s="114">
        <v>7</v>
      </c>
      <c r="R23" s="114">
        <v>7</v>
      </c>
      <c r="S23" s="114">
        <v>7</v>
      </c>
      <c r="T23" s="114">
        <v>7</v>
      </c>
      <c r="U23" s="114">
        <v>7</v>
      </c>
      <c r="V23" s="114">
        <v>7</v>
      </c>
      <c r="W23" s="114">
        <v>7</v>
      </c>
      <c r="X23" s="114">
        <v>7</v>
      </c>
      <c r="Y23" s="114">
        <v>7</v>
      </c>
      <c r="Z23" s="114">
        <v>7</v>
      </c>
      <c r="AA23" s="114">
        <v>7</v>
      </c>
      <c r="AB23" s="114">
        <v>7</v>
      </c>
      <c r="AC23" s="114">
        <v>7</v>
      </c>
      <c r="AD23" s="114">
        <v>7</v>
      </c>
      <c r="AE23" s="114">
        <v>7</v>
      </c>
      <c r="AF23" s="114">
        <v>7</v>
      </c>
      <c r="AG23" s="114">
        <v>7</v>
      </c>
      <c r="AH23" s="114">
        <v>7</v>
      </c>
      <c r="AI23" s="114">
        <v>7</v>
      </c>
      <c r="AJ23" s="114">
        <v>7</v>
      </c>
      <c r="AK23" s="114">
        <v>7</v>
      </c>
      <c r="AL23" s="114">
        <v>7</v>
      </c>
      <c r="AM23" s="114">
        <v>7</v>
      </c>
      <c r="AN23" s="114">
        <v>7</v>
      </c>
      <c r="AO23" s="114">
        <v>7</v>
      </c>
      <c r="AP23" s="114">
        <v>7</v>
      </c>
      <c r="AQ23" s="114">
        <v>7</v>
      </c>
    </row>
    <row r="24" spans="1:43" x14ac:dyDescent="0.3">
      <c r="A24" s="34"/>
      <c r="B24" s="32"/>
      <c r="C24" s="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row>
    <row r="25" spans="1:43" x14ac:dyDescent="0.3">
      <c r="A25" s="34">
        <v>14</v>
      </c>
      <c r="B25" s="32" t="s">
        <v>201</v>
      </c>
      <c r="C25" s="4" t="s">
        <v>202</v>
      </c>
      <c r="D25" s="118">
        <f>(D23-1)*(D14*0.214+D13)*(D21-D20)+(D14*0.214+D13)*(D22-D20)</f>
        <v>1676.4516169999997</v>
      </c>
      <c r="E25" s="118">
        <f t="shared" ref="E25:AQ25" si="0">(E23-1)*(E14*0.214+E13)*(E21-E20)+(E14*0.214+E13)*(E22-E20)</f>
        <v>1718.6119154999997</v>
      </c>
      <c r="F25" s="118">
        <f t="shared" si="0"/>
        <v>1677.2879799999998</v>
      </c>
      <c r="G25" s="118">
        <f t="shared" si="0"/>
        <v>1651.0185784999999</v>
      </c>
      <c r="H25" s="118">
        <f t="shared" si="0"/>
        <v>1718.0416679999998</v>
      </c>
      <c r="I25" s="118">
        <f t="shared" si="0"/>
        <v>1705.9144044999998</v>
      </c>
      <c r="J25" s="118">
        <f t="shared" si="0"/>
        <v>1643.3012289999997</v>
      </c>
      <c r="K25" s="118">
        <f t="shared" si="0"/>
        <v>1704.5838269999999</v>
      </c>
      <c r="L25" s="118">
        <f t="shared" si="0"/>
        <v>1736.8218189999998</v>
      </c>
      <c r="M25" s="118">
        <f t="shared" si="0"/>
        <v>1738.3044624999998</v>
      </c>
      <c r="N25" s="118">
        <f t="shared" si="0"/>
        <v>1658.1656804999998</v>
      </c>
      <c r="O25" s="118">
        <f t="shared" si="0"/>
        <v>1736.4796704999999</v>
      </c>
      <c r="P25" s="118">
        <f t="shared" si="0"/>
        <v>1734.5788454999999</v>
      </c>
      <c r="Q25" s="118">
        <f t="shared" si="0"/>
        <v>1647.7111429999998</v>
      </c>
      <c r="R25" s="118">
        <f t="shared" si="0"/>
        <v>1723.6681100000003</v>
      </c>
      <c r="S25" s="118">
        <f t="shared" si="0"/>
        <v>1699.1094509999998</v>
      </c>
      <c r="T25" s="118">
        <f t="shared" si="0"/>
        <v>1708.005312</v>
      </c>
      <c r="U25" s="118">
        <f t="shared" si="0"/>
        <v>1640.6400739999999</v>
      </c>
      <c r="V25" s="118">
        <f t="shared" si="0"/>
        <v>1664.5144359999997</v>
      </c>
      <c r="W25" s="118">
        <f t="shared" si="0"/>
        <v>1647.9392419999999</v>
      </c>
      <c r="X25" s="118">
        <f t="shared" si="0"/>
        <v>1696.448296</v>
      </c>
      <c r="Y25" s="118">
        <f t="shared" si="0"/>
        <v>1651.8169249999999</v>
      </c>
      <c r="Z25" s="118">
        <f t="shared" si="0"/>
        <v>1688.5028474999997</v>
      </c>
      <c r="AA25" s="118">
        <f t="shared" si="0"/>
        <v>1728.7623209999997</v>
      </c>
      <c r="AB25" s="118">
        <f t="shared" si="0"/>
        <v>1717.5474534999998</v>
      </c>
      <c r="AC25" s="118">
        <f t="shared" si="0"/>
        <v>1646.6086645</v>
      </c>
      <c r="AD25" s="118">
        <f t="shared" si="0"/>
        <v>1732.4499215000001</v>
      </c>
      <c r="AE25" s="118">
        <f t="shared" si="0"/>
        <v>1709.602005</v>
      </c>
      <c r="AF25" s="118">
        <f t="shared" si="0"/>
        <v>1729.3325685</v>
      </c>
      <c r="AG25" s="118">
        <f t="shared" si="0"/>
        <v>1646.9127964999998</v>
      </c>
      <c r="AH25" s="118">
        <f t="shared" si="0"/>
        <v>1698.9954015000001</v>
      </c>
      <c r="AI25" s="118">
        <f t="shared" si="0"/>
        <v>1721.9573674999999</v>
      </c>
      <c r="AJ25" s="118">
        <f t="shared" si="0"/>
        <v>1689.5673095</v>
      </c>
      <c r="AK25" s="118">
        <f t="shared" si="0"/>
        <v>1645.6202354999998</v>
      </c>
      <c r="AL25" s="118">
        <f t="shared" si="0"/>
        <v>1732.2218224999999</v>
      </c>
      <c r="AM25" s="118">
        <f t="shared" si="0"/>
        <v>1692.038382</v>
      </c>
      <c r="AN25" s="118">
        <f t="shared" si="0"/>
        <v>1655.618575</v>
      </c>
      <c r="AO25" s="118">
        <f t="shared" si="0"/>
        <v>1744.6912345000001</v>
      </c>
      <c r="AP25" s="118">
        <f t="shared" si="0"/>
        <v>1671.6615380000001</v>
      </c>
      <c r="AQ25" s="118">
        <f t="shared" si="0"/>
        <v>1719.638361</v>
      </c>
    </row>
    <row r="26" spans="1:43" x14ac:dyDescent="0.3">
      <c r="A26" s="34"/>
      <c r="B26" s="32"/>
      <c r="C26" s="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row>
    <row r="27" spans="1:43" x14ac:dyDescent="0.3">
      <c r="A27" s="34">
        <v>15</v>
      </c>
      <c r="B27" s="32" t="s">
        <v>203</v>
      </c>
      <c r="C27" s="4" t="s">
        <v>204</v>
      </c>
      <c r="D27" s="114">
        <f>((D15*D16)+(D18*D19*D17/1000))</f>
        <v>6295.3</v>
      </c>
      <c r="E27" s="114">
        <f t="shared" ref="E27:AQ27" si="1">((E15*E16)+(E18*E19*E17/1000))</f>
        <v>6427.3</v>
      </c>
      <c r="F27" s="114">
        <f t="shared" si="1"/>
        <v>6251.3</v>
      </c>
      <c r="G27" s="114">
        <f t="shared" si="1"/>
        <v>6295.3</v>
      </c>
      <c r="H27" s="114">
        <f t="shared" si="1"/>
        <v>6251.3</v>
      </c>
      <c r="I27" s="114">
        <f t="shared" si="1"/>
        <v>6515.3</v>
      </c>
      <c r="J27" s="114">
        <f t="shared" si="1"/>
        <v>6207.2999999999993</v>
      </c>
      <c r="K27" s="114">
        <f t="shared" si="1"/>
        <v>6471.3</v>
      </c>
      <c r="L27" s="114">
        <f t="shared" si="1"/>
        <v>6471.3</v>
      </c>
      <c r="M27" s="114">
        <f t="shared" si="1"/>
        <v>6427.3</v>
      </c>
      <c r="N27" s="114">
        <f t="shared" si="1"/>
        <v>6207.2999999999993</v>
      </c>
      <c r="O27" s="114">
        <f t="shared" si="1"/>
        <v>6251.3</v>
      </c>
      <c r="P27" s="114">
        <f t="shared" si="1"/>
        <v>6339.3</v>
      </c>
      <c r="Q27" s="114">
        <f t="shared" si="1"/>
        <v>6207.2999999999993</v>
      </c>
      <c r="R27" s="114">
        <f t="shared" si="1"/>
        <v>6559.3</v>
      </c>
      <c r="S27" s="114">
        <f t="shared" si="1"/>
        <v>6242.28</v>
      </c>
      <c r="T27" s="114">
        <f t="shared" si="1"/>
        <v>6207.2999999999993</v>
      </c>
      <c r="U27" s="114">
        <f t="shared" si="1"/>
        <v>6163.3000000000011</v>
      </c>
      <c r="V27" s="114">
        <f t="shared" si="1"/>
        <v>6339.3</v>
      </c>
      <c r="W27" s="114">
        <f t="shared" si="1"/>
        <v>6207.2999999999993</v>
      </c>
      <c r="X27" s="114">
        <f t="shared" si="1"/>
        <v>6427.3</v>
      </c>
      <c r="Y27" s="114">
        <f t="shared" si="1"/>
        <v>6251.3</v>
      </c>
      <c r="Z27" s="114">
        <f t="shared" si="1"/>
        <v>6339.3</v>
      </c>
      <c r="AA27" s="114">
        <f t="shared" si="1"/>
        <v>6515.3</v>
      </c>
      <c r="AB27" s="114">
        <f t="shared" si="1"/>
        <v>6339.3</v>
      </c>
      <c r="AC27" s="114">
        <f t="shared" si="1"/>
        <v>6207.2999999999993</v>
      </c>
      <c r="AD27" s="114">
        <f t="shared" si="1"/>
        <v>6251.3</v>
      </c>
      <c r="AE27" s="114">
        <f t="shared" si="1"/>
        <v>6559.3</v>
      </c>
      <c r="AF27" s="114">
        <f t="shared" si="1"/>
        <v>6471.3</v>
      </c>
      <c r="AG27" s="114">
        <f t="shared" si="1"/>
        <v>6207.2999999999993</v>
      </c>
      <c r="AH27" s="114">
        <f t="shared" si="1"/>
        <v>6427.3</v>
      </c>
      <c r="AI27" s="114">
        <f t="shared" si="1"/>
        <v>6339.3</v>
      </c>
      <c r="AJ27" s="114">
        <f t="shared" si="1"/>
        <v>6251.3</v>
      </c>
      <c r="AK27" s="114">
        <f t="shared" si="1"/>
        <v>6207.2999999999993</v>
      </c>
      <c r="AL27" s="114">
        <f t="shared" si="1"/>
        <v>6251.3</v>
      </c>
      <c r="AM27" s="114">
        <f t="shared" si="1"/>
        <v>6339.3</v>
      </c>
      <c r="AN27" s="114">
        <f t="shared" si="1"/>
        <v>6163.3000000000011</v>
      </c>
      <c r="AO27" s="114">
        <f t="shared" si="1"/>
        <v>6471.3</v>
      </c>
      <c r="AP27" s="114">
        <f t="shared" si="1"/>
        <v>6163.3000000000011</v>
      </c>
      <c r="AQ27" s="114">
        <f t="shared" si="1"/>
        <v>6427.3</v>
      </c>
    </row>
    <row r="28" spans="1:43" x14ac:dyDescent="0.3">
      <c r="A28" s="34"/>
      <c r="B28" s="32"/>
      <c r="C28" s="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row>
    <row r="29" spans="1:43" x14ac:dyDescent="0.3">
      <c r="A29" s="34">
        <v>16</v>
      </c>
      <c r="B29" s="32" t="s">
        <v>205</v>
      </c>
      <c r="C29" s="4"/>
      <c r="D29" s="119">
        <f>D25/D27</f>
        <v>0.26630210109129027</v>
      </c>
      <c r="E29" s="119">
        <f t="shared" ref="E29:AQ29" si="2">E25/E27</f>
        <v>0.26739251559752925</v>
      </c>
      <c r="F29" s="119">
        <f t="shared" si="2"/>
        <v>0.26831026826420101</v>
      </c>
      <c r="G29" s="119">
        <f t="shared" si="2"/>
        <v>0.26226209688180069</v>
      </c>
      <c r="H29" s="119">
        <f t="shared" si="2"/>
        <v>0.2748295023435125</v>
      </c>
      <c r="I29" s="119">
        <f t="shared" si="2"/>
        <v>0.26183205754147926</v>
      </c>
      <c r="J29" s="119">
        <f t="shared" si="2"/>
        <v>0.26473687899730958</v>
      </c>
      <c r="K29" s="119">
        <f t="shared" si="2"/>
        <v>0.26340670761670759</v>
      </c>
      <c r="L29" s="119">
        <f t="shared" si="2"/>
        <v>0.26838839475839471</v>
      </c>
      <c r="M29" s="119">
        <f t="shared" si="2"/>
        <v>0.27045640665598303</v>
      </c>
      <c r="N29" s="119">
        <f t="shared" si="2"/>
        <v>0.26713155164080998</v>
      </c>
      <c r="O29" s="119">
        <f t="shared" si="2"/>
        <v>0.27777896925439505</v>
      </c>
      <c r="P29" s="119">
        <f t="shared" si="2"/>
        <v>0.27362308859022288</v>
      </c>
      <c r="Q29" s="119">
        <f t="shared" si="2"/>
        <v>0.26544731896315626</v>
      </c>
      <c r="R29" s="119">
        <f t="shared" si="2"/>
        <v>0.2627823258579422</v>
      </c>
      <c r="S29" s="119">
        <f t="shared" si="2"/>
        <v>0.2721937258501701</v>
      </c>
      <c r="T29" s="119">
        <f t="shared" si="2"/>
        <v>0.2751607481513702</v>
      </c>
      <c r="U29" s="119">
        <f t="shared" si="2"/>
        <v>0.26619506984894448</v>
      </c>
      <c r="V29" s="119">
        <f t="shared" si="2"/>
        <v>0.26257069960405716</v>
      </c>
      <c r="W29" s="119">
        <f t="shared" si="2"/>
        <v>0.26548406585794149</v>
      </c>
      <c r="X29" s="119">
        <f t="shared" si="2"/>
        <v>0.26394415944486799</v>
      </c>
      <c r="Y29" s="119">
        <f t="shared" si="2"/>
        <v>0.26423574696463131</v>
      </c>
      <c r="Z29" s="119">
        <f t="shared" si="2"/>
        <v>0.26635477852444273</v>
      </c>
      <c r="AA29" s="119">
        <f t="shared" si="2"/>
        <v>0.26533886712814447</v>
      </c>
      <c r="AB29" s="119">
        <f t="shared" si="2"/>
        <v>0.27093645252630416</v>
      </c>
      <c r="AC29" s="119">
        <f t="shared" si="2"/>
        <v>0.26526970897169466</v>
      </c>
      <c r="AD29" s="119">
        <f t="shared" si="2"/>
        <v>0.27713434349655269</v>
      </c>
      <c r="AE29" s="119">
        <f t="shared" si="2"/>
        <v>0.26063787370603569</v>
      </c>
      <c r="AF29" s="119">
        <f t="shared" si="2"/>
        <v>0.26723109243892262</v>
      </c>
      <c r="AG29" s="119">
        <f t="shared" si="2"/>
        <v>0.26531870483140818</v>
      </c>
      <c r="AH29" s="119">
        <f t="shared" si="2"/>
        <v>0.26434045423428187</v>
      </c>
      <c r="AI29" s="119">
        <f t="shared" si="2"/>
        <v>0.27163209936428312</v>
      </c>
      <c r="AJ29" s="119">
        <f t="shared" si="2"/>
        <v>0.27027455241309806</v>
      </c>
      <c r="AK29" s="119">
        <f t="shared" si="2"/>
        <v>0.26511047242762553</v>
      </c>
      <c r="AL29" s="119">
        <f t="shared" si="2"/>
        <v>0.2770978552461088</v>
      </c>
      <c r="AM29" s="119">
        <f t="shared" si="2"/>
        <v>0.26691249538592587</v>
      </c>
      <c r="AN29" s="119">
        <f t="shared" si="2"/>
        <v>0.26862534275469307</v>
      </c>
      <c r="AO29" s="119">
        <f t="shared" si="2"/>
        <v>0.26960444338849998</v>
      </c>
      <c r="AP29" s="119">
        <f t="shared" si="2"/>
        <v>0.27122832541008873</v>
      </c>
      <c r="AQ29" s="119">
        <f t="shared" si="2"/>
        <v>0.26755221648281546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2:AQ29"/>
  <sheetViews>
    <sheetView workbookViewId="0">
      <selection activeCell="AQ36" sqref="AQ36"/>
    </sheetView>
  </sheetViews>
  <sheetFormatPr defaultColWidth="9.109375" defaultRowHeight="13.2" x14ac:dyDescent="0.3"/>
  <cols>
    <col min="1" max="1" width="9.109375" style="35"/>
    <col min="2" max="2" width="35.44140625" style="33" customWidth="1"/>
    <col min="3" max="3" width="10.44140625" style="33" customWidth="1"/>
    <col min="4" max="34" width="16.44140625" style="33" customWidth="1"/>
    <col min="35" max="43" width="14" style="33" customWidth="1"/>
    <col min="44" max="16384" width="9.109375" style="33"/>
  </cols>
  <sheetData>
    <row r="2" spans="1:43" x14ac:dyDescent="0.3">
      <c r="A2" s="34" t="s">
        <v>173</v>
      </c>
      <c r="B2" s="32" t="s">
        <v>27</v>
      </c>
      <c r="C2" s="4" t="s">
        <v>174</v>
      </c>
      <c r="D2" s="4" t="s">
        <v>175</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24" x14ac:dyDescent="0.3">
      <c r="A3" s="34"/>
      <c r="B3" s="32" t="s">
        <v>176</v>
      </c>
      <c r="C3" s="4"/>
      <c r="D3" s="139" t="s">
        <v>766</v>
      </c>
      <c r="E3" s="139" t="s">
        <v>768</v>
      </c>
      <c r="F3" s="139" t="s">
        <v>770</v>
      </c>
      <c r="G3" s="139" t="s">
        <v>772</v>
      </c>
      <c r="H3" s="139" t="s">
        <v>774</v>
      </c>
      <c r="I3" s="139" t="s">
        <v>776</v>
      </c>
      <c r="J3" s="139" t="s">
        <v>778</v>
      </c>
      <c r="K3" s="139" t="s">
        <v>780</v>
      </c>
      <c r="L3" s="139" t="s">
        <v>782</v>
      </c>
      <c r="M3" s="139" t="s">
        <v>784</v>
      </c>
      <c r="N3" s="139" t="s">
        <v>846</v>
      </c>
      <c r="O3" s="139" t="s">
        <v>848</v>
      </c>
      <c r="P3" s="139" t="s">
        <v>850</v>
      </c>
      <c r="Q3" s="139" t="s">
        <v>852</v>
      </c>
      <c r="R3" s="139" t="s">
        <v>854</v>
      </c>
      <c r="S3" s="139" t="s">
        <v>856</v>
      </c>
      <c r="T3" s="139" t="s">
        <v>858</v>
      </c>
      <c r="U3" s="139" t="s">
        <v>860</v>
      </c>
      <c r="V3" s="139" t="s">
        <v>862</v>
      </c>
      <c r="W3" s="139" t="s">
        <v>864</v>
      </c>
      <c r="X3" s="139" t="s">
        <v>1405</v>
      </c>
      <c r="Y3" s="139" t="s">
        <v>1403</v>
      </c>
      <c r="Z3" s="139" t="s">
        <v>1401</v>
      </c>
      <c r="AA3" s="139" t="s">
        <v>1399</v>
      </c>
      <c r="AB3" s="139" t="s">
        <v>1397</v>
      </c>
      <c r="AC3" s="139" t="s">
        <v>1395</v>
      </c>
      <c r="AD3" s="139" t="s">
        <v>1393</v>
      </c>
      <c r="AE3" s="139" t="s">
        <v>1391</v>
      </c>
      <c r="AF3" s="139" t="s">
        <v>1389</v>
      </c>
      <c r="AG3" s="139" t="s">
        <v>1387</v>
      </c>
      <c r="AH3" s="139" t="s">
        <v>1365</v>
      </c>
      <c r="AI3" s="139" t="s">
        <v>1363</v>
      </c>
      <c r="AJ3" s="139" t="s">
        <v>1361</v>
      </c>
      <c r="AK3" s="139" t="s">
        <v>1359</v>
      </c>
      <c r="AL3" s="139" t="s">
        <v>1357</v>
      </c>
      <c r="AM3" s="139" t="s">
        <v>1355</v>
      </c>
      <c r="AN3" s="139" t="s">
        <v>1353</v>
      </c>
      <c r="AO3" s="139" t="s">
        <v>1351</v>
      </c>
      <c r="AP3" s="139" t="s">
        <v>1349</v>
      </c>
      <c r="AQ3" s="139" t="s">
        <v>1347</v>
      </c>
    </row>
    <row r="4" spans="1:43" ht="24" x14ac:dyDescent="0.3">
      <c r="A4" s="34"/>
      <c r="B4" s="32" t="s">
        <v>177</v>
      </c>
      <c r="C4" s="4"/>
      <c r="D4" s="139" t="s">
        <v>767</v>
      </c>
      <c r="E4" s="139" t="s">
        <v>769</v>
      </c>
      <c r="F4" s="139" t="s">
        <v>771</v>
      </c>
      <c r="G4" s="139" t="s">
        <v>773</v>
      </c>
      <c r="H4" s="139" t="s">
        <v>775</v>
      </c>
      <c r="I4" s="139" t="s">
        <v>777</v>
      </c>
      <c r="J4" s="139" t="s">
        <v>779</v>
      </c>
      <c r="K4" s="139" t="s">
        <v>781</v>
      </c>
      <c r="L4" s="139" t="s">
        <v>783</v>
      </c>
      <c r="M4" s="139" t="s">
        <v>785</v>
      </c>
      <c r="N4" s="139" t="s">
        <v>847</v>
      </c>
      <c r="O4" s="139" t="s">
        <v>849</v>
      </c>
      <c r="P4" s="139" t="s">
        <v>851</v>
      </c>
      <c r="Q4" s="139" t="s">
        <v>853</v>
      </c>
      <c r="R4" s="139" t="s">
        <v>855</v>
      </c>
      <c r="S4" s="139" t="s">
        <v>857</v>
      </c>
      <c r="T4" s="139" t="s">
        <v>859</v>
      </c>
      <c r="U4" s="139" t="s">
        <v>861</v>
      </c>
      <c r="V4" s="139" t="s">
        <v>863</v>
      </c>
      <c r="W4" s="139" t="s">
        <v>865</v>
      </c>
      <c r="X4" s="139" t="s">
        <v>1404</v>
      </c>
      <c r="Y4" s="139" t="s">
        <v>1402</v>
      </c>
      <c r="Z4" s="139" t="s">
        <v>1400</v>
      </c>
      <c r="AA4" s="139" t="s">
        <v>1398</v>
      </c>
      <c r="AB4" s="139" t="s">
        <v>1396</v>
      </c>
      <c r="AC4" s="139" t="s">
        <v>1394</v>
      </c>
      <c r="AD4" s="139" t="s">
        <v>1392</v>
      </c>
      <c r="AE4" s="139" t="s">
        <v>1390</v>
      </c>
      <c r="AF4" s="139" t="s">
        <v>1388</v>
      </c>
      <c r="AG4" s="139" t="s">
        <v>1386</v>
      </c>
      <c r="AH4" s="139" t="s">
        <v>1364</v>
      </c>
      <c r="AI4" s="139" t="s">
        <v>1362</v>
      </c>
      <c r="AJ4" s="139" t="s">
        <v>1360</v>
      </c>
      <c r="AK4" s="139" t="s">
        <v>1358</v>
      </c>
      <c r="AL4" s="139" t="s">
        <v>1356</v>
      </c>
      <c r="AM4" s="139" t="s">
        <v>1354</v>
      </c>
      <c r="AN4" s="139" t="s">
        <v>1352</v>
      </c>
      <c r="AO4" s="139" t="s">
        <v>1350</v>
      </c>
      <c r="AP4" s="139" t="s">
        <v>1348</v>
      </c>
      <c r="AQ4" s="139" t="s">
        <v>1346</v>
      </c>
    </row>
    <row r="5" spans="1:43" x14ac:dyDescent="0.3">
      <c r="A5" s="34"/>
      <c r="B5" s="32" t="s">
        <v>28</v>
      </c>
      <c r="C5" s="4"/>
      <c r="D5" s="140" t="s">
        <v>444</v>
      </c>
      <c r="E5" s="140" t="s">
        <v>444</v>
      </c>
      <c r="F5" s="140" t="s">
        <v>444</v>
      </c>
      <c r="G5" s="140" t="s">
        <v>444</v>
      </c>
      <c r="H5" s="140" t="s">
        <v>444</v>
      </c>
      <c r="I5" s="140" t="s">
        <v>444</v>
      </c>
      <c r="J5" s="140" t="s">
        <v>444</v>
      </c>
      <c r="K5" s="140" t="s">
        <v>444</v>
      </c>
      <c r="L5" s="140" t="s">
        <v>444</v>
      </c>
      <c r="M5" s="140" t="s">
        <v>444</v>
      </c>
      <c r="N5" s="140" t="s">
        <v>444</v>
      </c>
      <c r="O5" s="140" t="s">
        <v>444</v>
      </c>
      <c r="P5" s="140" t="s">
        <v>444</v>
      </c>
      <c r="Q5" s="140" t="s">
        <v>444</v>
      </c>
      <c r="R5" s="140" t="s">
        <v>444</v>
      </c>
      <c r="S5" s="140" t="s">
        <v>444</v>
      </c>
      <c r="T5" s="140" t="s">
        <v>444</v>
      </c>
      <c r="U5" s="140" t="s">
        <v>444</v>
      </c>
      <c r="V5" s="140" t="s">
        <v>444</v>
      </c>
      <c r="W5" s="140" t="s">
        <v>444</v>
      </c>
      <c r="X5" s="140" t="s">
        <v>445</v>
      </c>
      <c r="Y5" s="140" t="s">
        <v>445</v>
      </c>
      <c r="Z5" s="140" t="s">
        <v>445</v>
      </c>
      <c r="AA5" s="140" t="s">
        <v>445</v>
      </c>
      <c r="AB5" s="140" t="s">
        <v>445</v>
      </c>
      <c r="AC5" s="140" t="s">
        <v>445</v>
      </c>
      <c r="AD5" s="140" t="s">
        <v>445</v>
      </c>
      <c r="AE5" s="140" t="s">
        <v>445</v>
      </c>
      <c r="AF5" s="140" t="s">
        <v>445</v>
      </c>
      <c r="AG5" s="140" t="s">
        <v>445</v>
      </c>
      <c r="AH5" s="140" t="s">
        <v>445</v>
      </c>
      <c r="AI5" s="140" t="s">
        <v>445</v>
      </c>
      <c r="AJ5" s="140" t="s">
        <v>445</v>
      </c>
      <c r="AK5" s="140" t="s">
        <v>445</v>
      </c>
      <c r="AL5" s="140" t="s">
        <v>445</v>
      </c>
      <c r="AM5" s="140" t="s">
        <v>445</v>
      </c>
      <c r="AN5" s="140" t="s">
        <v>445</v>
      </c>
      <c r="AO5" s="140" t="s">
        <v>445</v>
      </c>
      <c r="AP5" s="140" t="s">
        <v>445</v>
      </c>
      <c r="AQ5" s="140" t="s">
        <v>445</v>
      </c>
    </row>
    <row r="6" spans="1:43" x14ac:dyDescent="0.3">
      <c r="A6" s="34"/>
      <c r="B6" s="32" t="s">
        <v>178</v>
      </c>
      <c r="C6" s="4"/>
      <c r="D6" s="141">
        <v>42699</v>
      </c>
      <c r="E6" s="141">
        <v>42699</v>
      </c>
      <c r="F6" s="141">
        <v>42699</v>
      </c>
      <c r="G6" s="141">
        <v>42699</v>
      </c>
      <c r="H6" s="141">
        <v>42699</v>
      </c>
      <c r="I6" s="141">
        <v>42699</v>
      </c>
      <c r="J6" s="141">
        <v>42699</v>
      </c>
      <c r="K6" s="141">
        <v>42699</v>
      </c>
      <c r="L6" s="141">
        <v>42699</v>
      </c>
      <c r="M6" s="141">
        <v>42699</v>
      </c>
      <c r="N6" s="141">
        <v>42700</v>
      </c>
      <c r="O6" s="141">
        <v>42700</v>
      </c>
      <c r="P6" s="141">
        <v>42700</v>
      </c>
      <c r="Q6" s="141">
        <v>42700</v>
      </c>
      <c r="R6" s="141">
        <v>42700</v>
      </c>
      <c r="S6" s="141">
        <v>42700</v>
      </c>
      <c r="T6" s="141">
        <v>42700</v>
      </c>
      <c r="U6" s="141">
        <v>42700</v>
      </c>
      <c r="V6" s="141">
        <v>42700</v>
      </c>
      <c r="W6" s="141">
        <v>42700</v>
      </c>
      <c r="X6" s="142">
        <v>42724</v>
      </c>
      <c r="Y6" s="142">
        <v>42724</v>
      </c>
      <c r="Z6" s="142">
        <v>42724</v>
      </c>
      <c r="AA6" s="142">
        <v>42724</v>
      </c>
      <c r="AB6" s="142">
        <v>42724</v>
      </c>
      <c r="AC6" s="142">
        <v>42724</v>
      </c>
      <c r="AD6" s="142">
        <v>42724</v>
      </c>
      <c r="AE6" s="142">
        <v>42724</v>
      </c>
      <c r="AF6" s="142">
        <v>42724</v>
      </c>
      <c r="AG6" s="142">
        <v>42724</v>
      </c>
      <c r="AH6" s="142">
        <v>42724</v>
      </c>
      <c r="AI6" s="142">
        <v>42724</v>
      </c>
      <c r="AJ6" s="142">
        <v>42724</v>
      </c>
      <c r="AK6" s="142">
        <v>42724</v>
      </c>
      <c r="AL6" s="142">
        <v>42724</v>
      </c>
      <c r="AM6" s="142">
        <v>42724</v>
      </c>
      <c r="AN6" s="142">
        <v>42724</v>
      </c>
      <c r="AO6" s="142">
        <v>42724</v>
      </c>
      <c r="AP6" s="142">
        <v>42724</v>
      </c>
      <c r="AQ6" s="142">
        <v>42724</v>
      </c>
    </row>
    <row r="7" spans="1:43" x14ac:dyDescent="0.3">
      <c r="A7" s="34"/>
      <c r="B7" s="32"/>
      <c r="C7" s="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x14ac:dyDescent="0.3">
      <c r="A8" s="34"/>
      <c r="B8" s="32"/>
      <c r="C8" s="4"/>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x14ac:dyDescent="0.3">
      <c r="A9" s="34">
        <v>1</v>
      </c>
      <c r="B9" s="32" t="s">
        <v>179</v>
      </c>
      <c r="C9" s="4" t="s">
        <v>180</v>
      </c>
      <c r="D9" s="114">
        <v>1</v>
      </c>
      <c r="E9" s="114">
        <v>1</v>
      </c>
      <c r="F9" s="114">
        <v>1</v>
      </c>
      <c r="G9" s="114">
        <v>1</v>
      </c>
      <c r="H9" s="114">
        <v>1</v>
      </c>
      <c r="I9" s="114">
        <v>1</v>
      </c>
      <c r="J9" s="114">
        <v>1</v>
      </c>
      <c r="K9" s="114">
        <v>1</v>
      </c>
      <c r="L9" s="114">
        <v>1</v>
      </c>
      <c r="M9" s="114">
        <v>1</v>
      </c>
      <c r="N9" s="114">
        <v>1</v>
      </c>
      <c r="O9" s="114">
        <v>1</v>
      </c>
      <c r="P9" s="114">
        <v>1</v>
      </c>
      <c r="Q9" s="114">
        <v>1</v>
      </c>
      <c r="R9" s="114">
        <v>1</v>
      </c>
      <c r="S9" s="114">
        <v>1</v>
      </c>
      <c r="T9" s="114">
        <v>1</v>
      </c>
      <c r="U9" s="114">
        <v>1</v>
      </c>
      <c r="V9" s="114">
        <v>1</v>
      </c>
      <c r="W9" s="114">
        <v>1</v>
      </c>
      <c r="X9" s="114">
        <v>1</v>
      </c>
      <c r="Y9" s="114">
        <v>1</v>
      </c>
      <c r="Z9" s="114">
        <v>1</v>
      </c>
      <c r="AA9" s="114">
        <v>1</v>
      </c>
      <c r="AB9" s="114">
        <v>1</v>
      </c>
      <c r="AC9" s="114">
        <v>1</v>
      </c>
      <c r="AD9" s="114">
        <v>1</v>
      </c>
      <c r="AE9" s="114">
        <v>1</v>
      </c>
      <c r="AF9" s="114">
        <v>1</v>
      </c>
      <c r="AG9" s="114">
        <v>1</v>
      </c>
      <c r="AH9" s="114">
        <v>1</v>
      </c>
      <c r="AI9" s="114">
        <v>1</v>
      </c>
      <c r="AJ9" s="114">
        <v>1</v>
      </c>
      <c r="AK9" s="114">
        <v>1</v>
      </c>
      <c r="AL9" s="114">
        <v>1</v>
      </c>
      <c r="AM9" s="114">
        <v>1</v>
      </c>
      <c r="AN9" s="114">
        <v>1</v>
      </c>
      <c r="AO9" s="114">
        <v>1</v>
      </c>
      <c r="AP9" s="114">
        <v>1</v>
      </c>
      <c r="AQ9" s="114">
        <v>1</v>
      </c>
    </row>
    <row r="10" spans="1:43" x14ac:dyDescent="0.3">
      <c r="A10" s="34">
        <v>2</v>
      </c>
      <c r="B10" s="32" t="s">
        <v>181</v>
      </c>
      <c r="C10" s="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row>
    <row r="11" spans="1:43" x14ac:dyDescent="0.3">
      <c r="A11" s="34"/>
      <c r="B11" s="32" t="s">
        <v>182</v>
      </c>
      <c r="C11" s="4" t="s">
        <v>183</v>
      </c>
      <c r="D11" s="114">
        <v>220</v>
      </c>
      <c r="E11" s="114">
        <v>220</v>
      </c>
      <c r="F11" s="114">
        <v>220</v>
      </c>
      <c r="G11" s="114">
        <v>220</v>
      </c>
      <c r="H11" s="114">
        <v>220</v>
      </c>
      <c r="I11" s="114">
        <v>220</v>
      </c>
      <c r="J11" s="114">
        <v>220</v>
      </c>
      <c r="K11" s="114">
        <v>220</v>
      </c>
      <c r="L11" s="114">
        <v>220</v>
      </c>
      <c r="M11" s="114">
        <v>220</v>
      </c>
      <c r="N11" s="114">
        <v>220</v>
      </c>
      <c r="O11" s="114">
        <v>220</v>
      </c>
      <c r="P11" s="114">
        <v>220</v>
      </c>
      <c r="Q11" s="114">
        <v>220</v>
      </c>
      <c r="R11" s="114">
        <v>220</v>
      </c>
      <c r="S11" s="114">
        <v>220</v>
      </c>
      <c r="T11" s="114">
        <v>220</v>
      </c>
      <c r="U11" s="114">
        <v>220</v>
      </c>
      <c r="V11" s="114">
        <v>220</v>
      </c>
      <c r="W11" s="114">
        <v>220</v>
      </c>
      <c r="X11" s="114">
        <v>220</v>
      </c>
      <c r="Y11" s="114">
        <v>220</v>
      </c>
      <c r="Z11" s="114">
        <v>220</v>
      </c>
      <c r="AA11" s="114">
        <v>220</v>
      </c>
      <c r="AB11" s="114">
        <v>220</v>
      </c>
      <c r="AC11" s="114">
        <v>220</v>
      </c>
      <c r="AD11" s="114">
        <v>220</v>
      </c>
      <c r="AE11" s="114">
        <v>220</v>
      </c>
      <c r="AF11" s="114">
        <v>220</v>
      </c>
      <c r="AG11" s="114">
        <v>220</v>
      </c>
      <c r="AH11" s="114">
        <v>220</v>
      </c>
      <c r="AI11" s="114">
        <v>220</v>
      </c>
      <c r="AJ11" s="114">
        <v>220</v>
      </c>
      <c r="AK11" s="114">
        <v>220</v>
      </c>
      <c r="AL11" s="114">
        <v>220</v>
      </c>
      <c r="AM11" s="114">
        <v>220</v>
      </c>
      <c r="AN11" s="114">
        <v>220</v>
      </c>
      <c r="AO11" s="114">
        <v>220</v>
      </c>
      <c r="AP11" s="114">
        <v>220</v>
      </c>
      <c r="AQ11" s="114">
        <v>220</v>
      </c>
    </row>
    <row r="12" spans="1:43" x14ac:dyDescent="0.3">
      <c r="A12" s="34"/>
      <c r="B12" s="32" t="s">
        <v>184</v>
      </c>
      <c r="C12" s="4" t="s">
        <v>183</v>
      </c>
      <c r="D12" s="114">
        <v>120</v>
      </c>
      <c r="E12" s="114">
        <v>120</v>
      </c>
      <c r="F12" s="114">
        <v>120</v>
      </c>
      <c r="G12" s="114">
        <v>120</v>
      </c>
      <c r="H12" s="114">
        <v>120</v>
      </c>
      <c r="I12" s="114">
        <v>120</v>
      </c>
      <c r="J12" s="114">
        <v>120</v>
      </c>
      <c r="K12" s="114">
        <v>120</v>
      </c>
      <c r="L12" s="114">
        <v>120</v>
      </c>
      <c r="M12" s="114">
        <v>120</v>
      </c>
      <c r="N12" s="114">
        <v>120</v>
      </c>
      <c r="O12" s="114">
        <v>120</v>
      </c>
      <c r="P12" s="114">
        <v>120</v>
      </c>
      <c r="Q12" s="114">
        <v>120</v>
      </c>
      <c r="R12" s="114">
        <v>120</v>
      </c>
      <c r="S12" s="114">
        <v>120</v>
      </c>
      <c r="T12" s="114">
        <v>120</v>
      </c>
      <c r="U12" s="114">
        <v>120</v>
      </c>
      <c r="V12" s="114">
        <v>120</v>
      </c>
      <c r="W12" s="114">
        <v>120</v>
      </c>
      <c r="X12" s="114">
        <v>120</v>
      </c>
      <c r="Y12" s="114">
        <v>120</v>
      </c>
      <c r="Z12" s="114">
        <v>120</v>
      </c>
      <c r="AA12" s="114">
        <v>120</v>
      </c>
      <c r="AB12" s="114">
        <v>120</v>
      </c>
      <c r="AC12" s="114">
        <v>120</v>
      </c>
      <c r="AD12" s="114">
        <v>120</v>
      </c>
      <c r="AE12" s="114">
        <v>120</v>
      </c>
      <c r="AF12" s="114">
        <v>120</v>
      </c>
      <c r="AG12" s="114">
        <v>120</v>
      </c>
      <c r="AH12" s="114">
        <v>120</v>
      </c>
      <c r="AI12" s="114">
        <v>120</v>
      </c>
      <c r="AJ12" s="114">
        <v>120</v>
      </c>
      <c r="AK12" s="114">
        <v>120</v>
      </c>
      <c r="AL12" s="114">
        <v>120</v>
      </c>
      <c r="AM12" s="114">
        <v>120</v>
      </c>
      <c r="AN12" s="114">
        <v>120</v>
      </c>
      <c r="AO12" s="114">
        <v>120</v>
      </c>
      <c r="AP12" s="114">
        <v>120</v>
      </c>
      <c r="AQ12" s="114">
        <v>120</v>
      </c>
    </row>
    <row r="13" spans="1:43" s="45" customFormat="1" x14ac:dyDescent="0.3">
      <c r="A13" s="42">
        <v>3</v>
      </c>
      <c r="B13" s="43" t="s">
        <v>185</v>
      </c>
      <c r="C13" s="44" t="s">
        <v>186</v>
      </c>
      <c r="D13" s="115">
        <v>3.7</v>
      </c>
      <c r="E13" s="115">
        <v>3.7</v>
      </c>
      <c r="F13" s="115">
        <v>3.7</v>
      </c>
      <c r="G13" s="115">
        <v>3.7</v>
      </c>
      <c r="H13" s="115">
        <v>3.7</v>
      </c>
      <c r="I13" s="115">
        <v>3.7</v>
      </c>
      <c r="J13" s="115">
        <v>3.7</v>
      </c>
      <c r="K13" s="115">
        <v>3.7</v>
      </c>
      <c r="L13" s="115">
        <v>3.7</v>
      </c>
      <c r="M13" s="115">
        <v>3.7</v>
      </c>
      <c r="N13" s="115">
        <v>3.7</v>
      </c>
      <c r="O13" s="115">
        <v>3.7</v>
      </c>
      <c r="P13" s="115">
        <v>3.7</v>
      </c>
      <c r="Q13" s="115">
        <v>3.7</v>
      </c>
      <c r="R13" s="115">
        <v>3.7</v>
      </c>
      <c r="S13" s="115">
        <v>3.7</v>
      </c>
      <c r="T13" s="115">
        <v>3.7</v>
      </c>
      <c r="U13" s="115">
        <v>3.7</v>
      </c>
      <c r="V13" s="115">
        <v>3.7</v>
      </c>
      <c r="W13" s="115">
        <v>3.7</v>
      </c>
      <c r="X13" s="115">
        <v>3.7</v>
      </c>
      <c r="Y13" s="115">
        <v>3.7</v>
      </c>
      <c r="Z13" s="115">
        <v>3.7</v>
      </c>
      <c r="AA13" s="115">
        <v>3.7</v>
      </c>
      <c r="AB13" s="115">
        <v>3.7</v>
      </c>
      <c r="AC13" s="115">
        <v>3.7</v>
      </c>
      <c r="AD13" s="115">
        <v>3.7</v>
      </c>
      <c r="AE13" s="115">
        <v>3.7</v>
      </c>
      <c r="AF13" s="115">
        <v>3.7</v>
      </c>
      <c r="AG13" s="115">
        <v>3.7</v>
      </c>
      <c r="AH13" s="115">
        <v>3.7</v>
      </c>
      <c r="AI13" s="115">
        <v>3.7</v>
      </c>
      <c r="AJ13" s="115">
        <v>3.7</v>
      </c>
      <c r="AK13" s="115">
        <v>3.7</v>
      </c>
      <c r="AL13" s="115">
        <v>3.7</v>
      </c>
      <c r="AM13" s="115">
        <v>3.7</v>
      </c>
      <c r="AN13" s="115">
        <v>3.7</v>
      </c>
      <c r="AO13" s="115">
        <v>3.7</v>
      </c>
      <c r="AP13" s="115">
        <v>3.7</v>
      </c>
      <c r="AQ13" s="115">
        <v>3.7</v>
      </c>
    </row>
    <row r="14" spans="1:43" ht="26.4" x14ac:dyDescent="0.3">
      <c r="A14" s="34">
        <v>4</v>
      </c>
      <c r="B14" s="32" t="s">
        <v>187</v>
      </c>
      <c r="C14" s="4" t="s">
        <v>186</v>
      </c>
      <c r="D14" s="114">
        <v>0.47499999999999998</v>
      </c>
      <c r="E14" s="114">
        <v>0.47499999999999998</v>
      </c>
      <c r="F14" s="114">
        <v>0.47499999999999998</v>
      </c>
      <c r="G14" s="114">
        <v>0.47499999999999998</v>
      </c>
      <c r="H14" s="114">
        <v>0.47499999999999998</v>
      </c>
      <c r="I14" s="114">
        <v>0.47499999999999998</v>
      </c>
      <c r="J14" s="114">
        <v>0.47499999999999998</v>
      </c>
      <c r="K14" s="114">
        <v>0.47499999999999998</v>
      </c>
      <c r="L14" s="114">
        <v>0.47499999999999998</v>
      </c>
      <c r="M14" s="114">
        <v>0.47499999999999998</v>
      </c>
      <c r="N14" s="114">
        <v>0.47499999999999998</v>
      </c>
      <c r="O14" s="114">
        <v>0.47499999999999998</v>
      </c>
      <c r="P14" s="114">
        <v>0.47499999999999998</v>
      </c>
      <c r="Q14" s="114">
        <v>0.47499999999999998</v>
      </c>
      <c r="R14" s="114">
        <v>0.47499999999999998</v>
      </c>
      <c r="S14" s="114">
        <v>0.47499999999999998</v>
      </c>
      <c r="T14" s="114">
        <v>0.47499999999999998</v>
      </c>
      <c r="U14" s="114">
        <v>0.47499999999999998</v>
      </c>
      <c r="V14" s="114">
        <v>0.47499999999999998</v>
      </c>
      <c r="W14" s="114">
        <v>0.47499999999999998</v>
      </c>
      <c r="X14" s="114">
        <v>0.47499999999999998</v>
      </c>
      <c r="Y14" s="114">
        <v>0.47499999999999998</v>
      </c>
      <c r="Z14" s="114">
        <v>0.47499999999999998</v>
      </c>
      <c r="AA14" s="114">
        <v>0.47499999999999998</v>
      </c>
      <c r="AB14" s="114">
        <v>0.47499999999999998</v>
      </c>
      <c r="AC14" s="114">
        <v>0.47499999999999998</v>
      </c>
      <c r="AD14" s="114">
        <v>0.47499999999999998</v>
      </c>
      <c r="AE14" s="114">
        <v>0.47499999999999998</v>
      </c>
      <c r="AF14" s="114">
        <v>0.47499999999999998</v>
      </c>
      <c r="AG14" s="114">
        <v>0.47499999999999998</v>
      </c>
      <c r="AH14" s="114">
        <v>0.47499999999999998</v>
      </c>
      <c r="AI14" s="114">
        <v>0.47499999999999998</v>
      </c>
      <c r="AJ14" s="114">
        <v>0.47499999999999998</v>
      </c>
      <c r="AK14" s="114">
        <v>0.47499999999999998</v>
      </c>
      <c r="AL14" s="114">
        <v>0.47499999999999998</v>
      </c>
      <c r="AM14" s="114">
        <v>0.47499999999999998</v>
      </c>
      <c r="AN14" s="114">
        <v>0.47499999999999998</v>
      </c>
      <c r="AO14" s="114">
        <v>0.47499999999999998</v>
      </c>
      <c r="AP14" s="114">
        <v>0.47499999999999998</v>
      </c>
      <c r="AQ14" s="114">
        <v>0.47499999999999998</v>
      </c>
    </row>
    <row r="15" spans="1:43" x14ac:dyDescent="0.25">
      <c r="A15" s="34">
        <v>5</v>
      </c>
      <c r="B15" s="32" t="s">
        <v>188</v>
      </c>
      <c r="C15" s="4" t="s">
        <v>186</v>
      </c>
      <c r="D15" s="112">
        <v>1.48</v>
      </c>
      <c r="E15" s="112">
        <v>1.42</v>
      </c>
      <c r="F15" s="112">
        <v>1.49</v>
      </c>
      <c r="G15" s="112">
        <v>1.44</v>
      </c>
      <c r="H15" s="112">
        <v>1.45</v>
      </c>
      <c r="I15" s="112">
        <v>1.46</v>
      </c>
      <c r="J15" s="112">
        <v>1.43</v>
      </c>
      <c r="K15" s="112">
        <v>1.46</v>
      </c>
      <c r="L15" s="112">
        <v>1.452</v>
      </c>
      <c r="M15" s="112">
        <v>1.41</v>
      </c>
      <c r="N15" s="112">
        <v>1.44</v>
      </c>
      <c r="O15" s="112">
        <v>1.41</v>
      </c>
      <c r="P15" s="112">
        <v>1.37</v>
      </c>
      <c r="Q15" s="112">
        <v>1.42</v>
      </c>
      <c r="R15" s="112">
        <v>1.45</v>
      </c>
      <c r="S15" s="112">
        <v>1.47</v>
      </c>
      <c r="T15" s="112">
        <v>1.42</v>
      </c>
      <c r="U15" s="112">
        <v>1.44</v>
      </c>
      <c r="V15" s="112">
        <v>1.39</v>
      </c>
      <c r="W15" s="112">
        <v>1.38</v>
      </c>
      <c r="X15" s="112">
        <v>1.47</v>
      </c>
      <c r="Y15" s="112">
        <v>1.37</v>
      </c>
      <c r="Z15" s="112">
        <v>1.39</v>
      </c>
      <c r="AA15" s="112">
        <v>1.46</v>
      </c>
      <c r="AB15" s="112">
        <v>1.34</v>
      </c>
      <c r="AC15" s="112">
        <v>1.35</v>
      </c>
      <c r="AD15" s="112">
        <v>1.45</v>
      </c>
      <c r="AE15" s="112">
        <v>1.41</v>
      </c>
      <c r="AF15" s="112">
        <v>1.38</v>
      </c>
      <c r="AG15" s="112">
        <v>1.39</v>
      </c>
      <c r="AH15" s="112">
        <v>1.47</v>
      </c>
      <c r="AI15" s="112">
        <v>1.42</v>
      </c>
      <c r="AJ15" s="112">
        <v>1.48</v>
      </c>
      <c r="AK15" s="112">
        <v>1.42</v>
      </c>
      <c r="AL15" s="112">
        <v>1.37</v>
      </c>
      <c r="AM15" s="112">
        <v>1.38</v>
      </c>
      <c r="AN15" s="112">
        <v>1.4</v>
      </c>
      <c r="AO15" s="112">
        <v>1.44</v>
      </c>
      <c r="AP15" s="112">
        <v>1.44</v>
      </c>
      <c r="AQ15" s="112">
        <v>1.41</v>
      </c>
    </row>
    <row r="16" spans="1:43" x14ac:dyDescent="0.25">
      <c r="A16" s="34">
        <v>6</v>
      </c>
      <c r="B16" s="32" t="s">
        <v>189</v>
      </c>
      <c r="C16" s="4" t="s">
        <v>190</v>
      </c>
      <c r="D16" s="112">
        <v>4550</v>
      </c>
      <c r="E16" s="112">
        <v>4550</v>
      </c>
      <c r="F16" s="112">
        <v>4550</v>
      </c>
      <c r="G16" s="112">
        <v>4550</v>
      </c>
      <c r="H16" s="112">
        <v>4550</v>
      </c>
      <c r="I16" s="112">
        <v>4550</v>
      </c>
      <c r="J16" s="112">
        <v>4550</v>
      </c>
      <c r="K16" s="112">
        <v>4550</v>
      </c>
      <c r="L16" s="112">
        <v>4550</v>
      </c>
      <c r="M16" s="112">
        <v>4550</v>
      </c>
      <c r="N16" s="112">
        <v>4550</v>
      </c>
      <c r="O16" s="112">
        <v>4550</v>
      </c>
      <c r="P16" s="112">
        <v>4550</v>
      </c>
      <c r="Q16" s="112">
        <v>4550</v>
      </c>
      <c r="R16" s="112">
        <v>4550</v>
      </c>
      <c r="S16" s="112">
        <v>4550</v>
      </c>
      <c r="T16" s="112">
        <v>4550</v>
      </c>
      <c r="U16" s="112">
        <v>4550</v>
      </c>
      <c r="V16" s="112">
        <v>4550</v>
      </c>
      <c r="W16" s="112">
        <v>4550</v>
      </c>
      <c r="X16" s="112">
        <v>4550</v>
      </c>
      <c r="Y16" s="112">
        <v>4550</v>
      </c>
      <c r="Z16" s="112">
        <v>4550</v>
      </c>
      <c r="AA16" s="112">
        <v>4550</v>
      </c>
      <c r="AB16" s="112">
        <v>4550</v>
      </c>
      <c r="AC16" s="112">
        <v>4550</v>
      </c>
      <c r="AD16" s="112">
        <v>4550</v>
      </c>
      <c r="AE16" s="112">
        <v>4550</v>
      </c>
      <c r="AF16" s="112">
        <v>4550</v>
      </c>
      <c r="AG16" s="112">
        <v>4550</v>
      </c>
      <c r="AH16" s="112">
        <v>4550</v>
      </c>
      <c r="AI16" s="112">
        <v>4550</v>
      </c>
      <c r="AJ16" s="112">
        <v>4550</v>
      </c>
      <c r="AK16" s="112">
        <v>4550</v>
      </c>
      <c r="AL16" s="112">
        <v>4550</v>
      </c>
      <c r="AM16" s="112">
        <v>4550</v>
      </c>
      <c r="AN16" s="112">
        <v>4550</v>
      </c>
      <c r="AO16" s="112">
        <v>4550</v>
      </c>
      <c r="AP16" s="112">
        <v>4550</v>
      </c>
      <c r="AQ16" s="112">
        <v>4550</v>
      </c>
    </row>
    <row r="17" spans="1:43" x14ac:dyDescent="0.3">
      <c r="A17" s="34">
        <v>7</v>
      </c>
      <c r="B17" s="32" t="s">
        <v>191</v>
      </c>
      <c r="C17" s="4" t="s">
        <v>190</v>
      </c>
      <c r="D17" s="114">
        <v>11000</v>
      </c>
      <c r="E17" s="114">
        <v>11000</v>
      </c>
      <c r="F17" s="114">
        <v>11000</v>
      </c>
      <c r="G17" s="114">
        <v>11000</v>
      </c>
      <c r="H17" s="114">
        <v>11000</v>
      </c>
      <c r="I17" s="114">
        <v>11000</v>
      </c>
      <c r="J17" s="114">
        <v>11000</v>
      </c>
      <c r="K17" s="114">
        <v>11000</v>
      </c>
      <c r="L17" s="114">
        <v>11000</v>
      </c>
      <c r="M17" s="114">
        <v>11000</v>
      </c>
      <c r="N17" s="114">
        <v>11000</v>
      </c>
      <c r="O17" s="114">
        <v>11000</v>
      </c>
      <c r="P17" s="114">
        <v>11000</v>
      </c>
      <c r="Q17" s="114">
        <v>11000</v>
      </c>
      <c r="R17" s="114">
        <v>11000</v>
      </c>
      <c r="S17" s="114">
        <v>11000</v>
      </c>
      <c r="T17" s="114">
        <v>11000</v>
      </c>
      <c r="U17" s="114">
        <v>11000</v>
      </c>
      <c r="V17" s="114">
        <v>11000</v>
      </c>
      <c r="W17" s="114">
        <v>11000</v>
      </c>
      <c r="X17" s="114">
        <v>11000</v>
      </c>
      <c r="Y17" s="114">
        <v>11000</v>
      </c>
      <c r="Z17" s="114">
        <v>11000</v>
      </c>
      <c r="AA17" s="114">
        <v>11000</v>
      </c>
      <c r="AB17" s="114">
        <v>11000</v>
      </c>
      <c r="AC17" s="114">
        <v>11000</v>
      </c>
      <c r="AD17" s="114">
        <v>11000</v>
      </c>
      <c r="AE17" s="114">
        <v>11000</v>
      </c>
      <c r="AF17" s="114">
        <v>11000</v>
      </c>
      <c r="AG17" s="114">
        <v>11000</v>
      </c>
      <c r="AH17" s="114">
        <v>11000</v>
      </c>
      <c r="AI17" s="114">
        <v>11000</v>
      </c>
      <c r="AJ17" s="114">
        <v>11000</v>
      </c>
      <c r="AK17" s="114">
        <v>11000</v>
      </c>
      <c r="AL17" s="114">
        <v>11000</v>
      </c>
      <c r="AM17" s="114">
        <v>11000</v>
      </c>
      <c r="AN17" s="114">
        <v>11000</v>
      </c>
      <c r="AO17" s="114">
        <v>11000</v>
      </c>
      <c r="AP17" s="114">
        <v>11000</v>
      </c>
      <c r="AQ17" s="114">
        <v>11000</v>
      </c>
    </row>
    <row r="18" spans="1:43" x14ac:dyDescent="0.3">
      <c r="A18" s="34">
        <v>8</v>
      </c>
      <c r="B18" s="32" t="s">
        <v>192</v>
      </c>
      <c r="C18" s="4" t="s">
        <v>193</v>
      </c>
      <c r="D18" s="114">
        <v>15</v>
      </c>
      <c r="E18" s="114">
        <v>15</v>
      </c>
      <c r="F18" s="114">
        <v>15</v>
      </c>
      <c r="G18" s="114">
        <v>15</v>
      </c>
      <c r="H18" s="114">
        <v>15</v>
      </c>
      <c r="I18" s="114">
        <v>15</v>
      </c>
      <c r="J18" s="114">
        <v>15</v>
      </c>
      <c r="K18" s="114">
        <v>15</v>
      </c>
      <c r="L18" s="114">
        <v>15</v>
      </c>
      <c r="M18" s="114">
        <v>15</v>
      </c>
      <c r="N18" s="114">
        <v>15</v>
      </c>
      <c r="O18" s="114">
        <v>15</v>
      </c>
      <c r="P18" s="114">
        <v>15</v>
      </c>
      <c r="Q18" s="114">
        <v>15</v>
      </c>
      <c r="R18" s="114">
        <v>15</v>
      </c>
      <c r="S18" s="114">
        <v>14</v>
      </c>
      <c r="T18" s="114">
        <v>15</v>
      </c>
      <c r="U18" s="114">
        <v>15</v>
      </c>
      <c r="V18" s="114">
        <v>15</v>
      </c>
      <c r="W18" s="114">
        <v>15</v>
      </c>
      <c r="X18" s="114">
        <v>15</v>
      </c>
      <c r="Y18" s="114">
        <v>15</v>
      </c>
      <c r="Z18" s="114">
        <v>15</v>
      </c>
      <c r="AA18" s="114">
        <v>15</v>
      </c>
      <c r="AB18" s="114">
        <v>15</v>
      </c>
      <c r="AC18" s="114">
        <v>15</v>
      </c>
      <c r="AD18" s="114">
        <v>15</v>
      </c>
      <c r="AE18" s="114">
        <v>15</v>
      </c>
      <c r="AF18" s="114">
        <v>15</v>
      </c>
      <c r="AG18" s="114">
        <v>15</v>
      </c>
      <c r="AH18" s="114">
        <v>15</v>
      </c>
      <c r="AI18" s="114">
        <v>15</v>
      </c>
      <c r="AJ18" s="114">
        <v>15</v>
      </c>
      <c r="AK18" s="114">
        <v>15</v>
      </c>
      <c r="AL18" s="114">
        <v>15</v>
      </c>
      <c r="AM18" s="114">
        <v>15</v>
      </c>
      <c r="AN18" s="114">
        <v>15</v>
      </c>
      <c r="AO18" s="114">
        <v>15</v>
      </c>
      <c r="AP18" s="114">
        <v>15</v>
      </c>
      <c r="AQ18" s="114">
        <v>15</v>
      </c>
    </row>
    <row r="19" spans="1:43" x14ac:dyDescent="0.3">
      <c r="A19" s="34">
        <v>9</v>
      </c>
      <c r="B19" s="32" t="s">
        <v>194</v>
      </c>
      <c r="C19" s="4" t="s">
        <v>195</v>
      </c>
      <c r="D19" s="114">
        <v>0.82</v>
      </c>
      <c r="E19" s="114">
        <v>0.82</v>
      </c>
      <c r="F19" s="114">
        <v>0.82</v>
      </c>
      <c r="G19" s="114">
        <v>0.82</v>
      </c>
      <c r="H19" s="114">
        <v>0.82</v>
      </c>
      <c r="I19" s="114">
        <v>0.82</v>
      </c>
      <c r="J19" s="114">
        <v>0.82</v>
      </c>
      <c r="K19" s="114">
        <v>0.82</v>
      </c>
      <c r="L19" s="114">
        <v>0.82</v>
      </c>
      <c r="M19" s="114">
        <v>0.82</v>
      </c>
      <c r="N19" s="114">
        <v>0.82</v>
      </c>
      <c r="O19" s="114">
        <v>0.82</v>
      </c>
      <c r="P19" s="114">
        <v>0.82</v>
      </c>
      <c r="Q19" s="114">
        <v>0.82</v>
      </c>
      <c r="R19" s="114">
        <v>0.82</v>
      </c>
      <c r="S19" s="114">
        <v>0.82</v>
      </c>
      <c r="T19" s="114">
        <v>0.82</v>
      </c>
      <c r="U19" s="114">
        <v>0.82</v>
      </c>
      <c r="V19" s="114">
        <v>0.82</v>
      </c>
      <c r="W19" s="114">
        <v>0.82</v>
      </c>
      <c r="X19" s="114">
        <v>0.82</v>
      </c>
      <c r="Y19" s="114">
        <v>0.82</v>
      </c>
      <c r="Z19" s="114">
        <v>0.82</v>
      </c>
      <c r="AA19" s="114">
        <v>0.82</v>
      </c>
      <c r="AB19" s="114">
        <v>0.82</v>
      </c>
      <c r="AC19" s="114">
        <v>0.82</v>
      </c>
      <c r="AD19" s="114">
        <v>0.82</v>
      </c>
      <c r="AE19" s="114">
        <v>0.82</v>
      </c>
      <c r="AF19" s="114">
        <v>0.82</v>
      </c>
      <c r="AG19" s="114">
        <v>0.82</v>
      </c>
      <c r="AH19" s="114">
        <v>0.82</v>
      </c>
      <c r="AI19" s="114">
        <v>0.82</v>
      </c>
      <c r="AJ19" s="114">
        <v>0.82</v>
      </c>
      <c r="AK19" s="114">
        <v>0.82</v>
      </c>
      <c r="AL19" s="114">
        <v>0.82</v>
      </c>
      <c r="AM19" s="114">
        <v>0.82</v>
      </c>
      <c r="AN19" s="114">
        <v>0.82</v>
      </c>
      <c r="AO19" s="114">
        <v>0.82</v>
      </c>
      <c r="AP19" s="114">
        <v>0.82</v>
      </c>
      <c r="AQ19" s="114">
        <v>0.82</v>
      </c>
    </row>
    <row r="20" spans="1:43" x14ac:dyDescent="0.25">
      <c r="A20" s="34">
        <v>10</v>
      </c>
      <c r="B20" s="32" t="s">
        <v>196</v>
      </c>
      <c r="C20" s="4" t="s">
        <v>197</v>
      </c>
      <c r="D20" s="143">
        <v>23.19</v>
      </c>
      <c r="E20" s="143">
        <v>25.34</v>
      </c>
      <c r="F20" s="143">
        <v>22.08</v>
      </c>
      <c r="G20" s="143">
        <v>23.17</v>
      </c>
      <c r="H20" s="143">
        <v>22.25</v>
      </c>
      <c r="I20" s="143">
        <v>22.94</v>
      </c>
      <c r="J20" s="143">
        <v>22.12</v>
      </c>
      <c r="K20" s="143">
        <v>22.8</v>
      </c>
      <c r="L20" s="143">
        <v>22.09</v>
      </c>
      <c r="M20" s="143">
        <v>24.76</v>
      </c>
      <c r="N20" s="143">
        <v>24.66</v>
      </c>
      <c r="O20" s="143">
        <v>23.71</v>
      </c>
      <c r="P20" s="143">
        <v>24.08</v>
      </c>
      <c r="Q20" s="143">
        <v>23.2</v>
      </c>
      <c r="R20" s="143">
        <v>23.59</v>
      </c>
      <c r="S20" s="143">
        <v>23.13</v>
      </c>
      <c r="T20" s="143">
        <v>23.47</v>
      </c>
      <c r="U20" s="143">
        <v>24.77</v>
      </c>
      <c r="V20" s="143">
        <v>25.58</v>
      </c>
      <c r="W20" s="143">
        <v>24.22</v>
      </c>
      <c r="X20" s="143">
        <v>22.14</v>
      </c>
      <c r="Y20" s="143">
        <v>25.22</v>
      </c>
      <c r="Z20" s="143">
        <v>25.06</v>
      </c>
      <c r="AA20" s="143">
        <v>22.72</v>
      </c>
      <c r="AB20" s="143">
        <v>25.93</v>
      </c>
      <c r="AC20" s="143">
        <v>25.77</v>
      </c>
      <c r="AD20" s="143">
        <v>23.49</v>
      </c>
      <c r="AE20" s="143">
        <v>24.92</v>
      </c>
      <c r="AF20" s="143">
        <v>25.38</v>
      </c>
      <c r="AG20" s="143">
        <v>25.3</v>
      </c>
      <c r="AH20" s="143">
        <v>23.04</v>
      </c>
      <c r="AI20" s="143">
        <v>24.19</v>
      </c>
      <c r="AJ20" s="143">
        <v>22.24</v>
      </c>
      <c r="AK20" s="143">
        <v>24</v>
      </c>
      <c r="AL20" s="143">
        <v>25.75</v>
      </c>
      <c r="AM20" s="143">
        <v>23.83</v>
      </c>
      <c r="AN20" s="143">
        <v>25.52</v>
      </c>
      <c r="AO20" s="143">
        <v>22.2</v>
      </c>
      <c r="AP20" s="143">
        <v>23.03</v>
      </c>
      <c r="AQ20" s="143">
        <v>25.43</v>
      </c>
    </row>
    <row r="21" spans="1:43" x14ac:dyDescent="0.25">
      <c r="A21" s="34">
        <v>11</v>
      </c>
      <c r="B21" s="32" t="s">
        <v>198</v>
      </c>
      <c r="C21" s="4" t="s">
        <v>197</v>
      </c>
      <c r="D21" s="116">
        <v>95</v>
      </c>
      <c r="E21" s="116">
        <v>95</v>
      </c>
      <c r="F21" s="116">
        <v>95</v>
      </c>
      <c r="G21" s="116">
        <v>95</v>
      </c>
      <c r="H21" s="116">
        <v>95</v>
      </c>
      <c r="I21" s="116">
        <v>95</v>
      </c>
      <c r="J21" s="116">
        <v>95</v>
      </c>
      <c r="K21" s="116">
        <v>95</v>
      </c>
      <c r="L21" s="116">
        <v>95</v>
      </c>
      <c r="M21" s="116">
        <v>95</v>
      </c>
      <c r="N21" s="116">
        <v>95</v>
      </c>
      <c r="O21" s="116">
        <v>95</v>
      </c>
      <c r="P21" s="116">
        <v>95</v>
      </c>
      <c r="Q21" s="116">
        <v>95</v>
      </c>
      <c r="R21" s="116">
        <v>95</v>
      </c>
      <c r="S21" s="116">
        <v>95</v>
      </c>
      <c r="T21" s="116">
        <v>95</v>
      </c>
      <c r="U21" s="116">
        <v>95</v>
      </c>
      <c r="V21" s="116">
        <v>95</v>
      </c>
      <c r="W21" s="116">
        <v>95</v>
      </c>
      <c r="X21" s="116">
        <v>95</v>
      </c>
      <c r="Y21" s="116">
        <v>95</v>
      </c>
      <c r="Z21" s="116">
        <v>95</v>
      </c>
      <c r="AA21" s="116">
        <v>95</v>
      </c>
      <c r="AB21" s="116">
        <v>95</v>
      </c>
      <c r="AC21" s="116">
        <v>95</v>
      </c>
      <c r="AD21" s="116">
        <v>95</v>
      </c>
      <c r="AE21" s="116">
        <v>95</v>
      </c>
      <c r="AF21" s="116">
        <v>95</v>
      </c>
      <c r="AG21" s="116">
        <v>95</v>
      </c>
      <c r="AH21" s="116">
        <v>95</v>
      </c>
      <c r="AI21" s="116">
        <v>95</v>
      </c>
      <c r="AJ21" s="116">
        <v>95</v>
      </c>
      <c r="AK21" s="116">
        <v>95</v>
      </c>
      <c r="AL21" s="116">
        <v>95</v>
      </c>
      <c r="AM21" s="116">
        <v>95</v>
      </c>
      <c r="AN21" s="116">
        <v>95</v>
      </c>
      <c r="AO21" s="116">
        <v>95</v>
      </c>
      <c r="AP21" s="116">
        <v>95</v>
      </c>
      <c r="AQ21" s="116">
        <v>95</v>
      </c>
    </row>
    <row r="22" spans="1:43" ht="26.4" x14ac:dyDescent="0.3">
      <c r="A22" s="34">
        <v>12</v>
      </c>
      <c r="B22" s="32" t="s">
        <v>199</v>
      </c>
      <c r="C22" s="4" t="s">
        <v>197</v>
      </c>
      <c r="D22" s="113">
        <v>44.28</v>
      </c>
      <c r="E22" s="113">
        <v>44.89</v>
      </c>
      <c r="F22" s="113">
        <v>43.54</v>
      </c>
      <c r="G22" s="113">
        <v>44.19</v>
      </c>
      <c r="H22" s="113">
        <v>43.34</v>
      </c>
      <c r="I22" s="113">
        <v>43.02</v>
      </c>
      <c r="J22" s="113">
        <v>43.14</v>
      </c>
      <c r="K22" s="113">
        <v>43.65</v>
      </c>
      <c r="L22" s="113">
        <v>43.24</v>
      </c>
      <c r="M22" s="113">
        <v>43.42</v>
      </c>
      <c r="N22" s="113">
        <v>44.74</v>
      </c>
      <c r="O22" s="113">
        <v>43.15</v>
      </c>
      <c r="P22" s="113">
        <v>43.84</v>
      </c>
      <c r="Q22" s="113">
        <v>43.39</v>
      </c>
      <c r="R22" s="113">
        <v>44.89</v>
      </c>
      <c r="S22" s="113">
        <v>44.8</v>
      </c>
      <c r="T22" s="113">
        <v>43.92</v>
      </c>
      <c r="U22" s="113">
        <v>43.21</v>
      </c>
      <c r="V22" s="113">
        <v>44.31</v>
      </c>
      <c r="W22" s="113">
        <v>43.38</v>
      </c>
      <c r="X22" s="113">
        <v>44.8</v>
      </c>
      <c r="Y22" s="113">
        <v>43.42</v>
      </c>
      <c r="Z22" s="113">
        <v>43.97</v>
      </c>
      <c r="AA22" s="113">
        <v>43.71</v>
      </c>
      <c r="AB22" s="113">
        <v>44.75</v>
      </c>
      <c r="AC22" s="113">
        <v>43.03</v>
      </c>
      <c r="AD22" s="113">
        <v>44.54</v>
      </c>
      <c r="AE22" s="113">
        <v>44.55</v>
      </c>
      <c r="AF22" s="113">
        <v>44.14</v>
      </c>
      <c r="AG22" s="113">
        <v>44.93</v>
      </c>
      <c r="AH22" s="113">
        <v>44.07</v>
      </c>
      <c r="AI22" s="113">
        <v>44.58</v>
      </c>
      <c r="AJ22" s="113">
        <v>43.55</v>
      </c>
      <c r="AK22" s="113">
        <v>43.33</v>
      </c>
      <c r="AL22" s="113">
        <v>43.71</v>
      </c>
      <c r="AM22" s="113">
        <v>44.83</v>
      </c>
      <c r="AN22" s="113">
        <v>44.14</v>
      </c>
      <c r="AO22" s="113">
        <v>43.42</v>
      </c>
      <c r="AP22" s="113">
        <v>43.46</v>
      </c>
      <c r="AQ22" s="113">
        <v>43.69</v>
      </c>
    </row>
    <row r="23" spans="1:43" x14ac:dyDescent="0.3">
      <c r="A23" s="34">
        <v>13</v>
      </c>
      <c r="B23" s="32" t="s">
        <v>200</v>
      </c>
      <c r="C23" s="4"/>
      <c r="D23" s="114">
        <v>7</v>
      </c>
      <c r="E23" s="114">
        <v>7</v>
      </c>
      <c r="F23" s="114">
        <v>7</v>
      </c>
      <c r="G23" s="114">
        <v>7</v>
      </c>
      <c r="H23" s="114">
        <v>7</v>
      </c>
      <c r="I23" s="114">
        <v>7</v>
      </c>
      <c r="J23" s="114">
        <v>7</v>
      </c>
      <c r="K23" s="114">
        <v>7</v>
      </c>
      <c r="L23" s="114">
        <v>7</v>
      </c>
      <c r="M23" s="114">
        <v>7</v>
      </c>
      <c r="N23" s="114">
        <v>7</v>
      </c>
      <c r="O23" s="114">
        <v>7</v>
      </c>
      <c r="P23" s="114">
        <v>7</v>
      </c>
      <c r="Q23" s="114">
        <v>7</v>
      </c>
      <c r="R23" s="114">
        <v>7</v>
      </c>
      <c r="S23" s="114">
        <v>7</v>
      </c>
      <c r="T23" s="114">
        <v>7</v>
      </c>
      <c r="U23" s="114">
        <v>7</v>
      </c>
      <c r="V23" s="114">
        <v>7</v>
      </c>
      <c r="W23" s="114">
        <v>7</v>
      </c>
      <c r="X23" s="114">
        <v>7</v>
      </c>
      <c r="Y23" s="114">
        <v>7</v>
      </c>
      <c r="Z23" s="114">
        <v>7</v>
      </c>
      <c r="AA23" s="114">
        <v>7</v>
      </c>
      <c r="AB23" s="114">
        <v>7</v>
      </c>
      <c r="AC23" s="114">
        <v>7</v>
      </c>
      <c r="AD23" s="114">
        <v>7</v>
      </c>
      <c r="AE23" s="114">
        <v>7</v>
      </c>
      <c r="AF23" s="114">
        <v>7</v>
      </c>
      <c r="AG23" s="114">
        <v>7</v>
      </c>
      <c r="AH23" s="114">
        <v>7</v>
      </c>
      <c r="AI23" s="114">
        <v>7</v>
      </c>
      <c r="AJ23" s="114">
        <v>7</v>
      </c>
      <c r="AK23" s="114">
        <v>7</v>
      </c>
      <c r="AL23" s="114">
        <v>7</v>
      </c>
      <c r="AM23" s="114">
        <v>7</v>
      </c>
      <c r="AN23" s="114">
        <v>7</v>
      </c>
      <c r="AO23" s="114">
        <v>7</v>
      </c>
      <c r="AP23" s="114">
        <v>7</v>
      </c>
      <c r="AQ23" s="114">
        <v>7</v>
      </c>
    </row>
    <row r="24" spans="1:43" x14ac:dyDescent="0.3">
      <c r="A24" s="34"/>
      <c r="B24" s="32"/>
      <c r="C24" s="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row>
    <row r="25" spans="1:43" x14ac:dyDescent="0.3">
      <c r="A25" s="34">
        <v>14</v>
      </c>
      <c r="B25" s="32" t="s">
        <v>201</v>
      </c>
      <c r="C25" s="4" t="s">
        <v>202</v>
      </c>
      <c r="D25" s="118">
        <f>(D23-1)*(D14*0.214+D13)*(D21-D20)+(D14*0.214+D13)*(D22-D20)</f>
        <v>1718.1557174999998</v>
      </c>
      <c r="E25" s="118">
        <f t="shared" ref="E25:AQ25" si="0">(E23-1)*(E14*0.214+E13)*(E21-E20)+(E14*0.214+E13)*(E22-E20)</f>
        <v>1663.2598914999999</v>
      </c>
      <c r="F25" s="118">
        <f t="shared" si="0"/>
        <v>1744.8813170000001</v>
      </c>
      <c r="G25" s="118">
        <f t="shared" si="0"/>
        <v>1718.3458000000001</v>
      </c>
      <c r="H25" s="118">
        <f t="shared" si="0"/>
        <v>1739.5970235</v>
      </c>
      <c r="I25" s="118">
        <f t="shared" si="0"/>
        <v>1720.0185260000001</v>
      </c>
      <c r="J25" s="118">
        <f t="shared" si="0"/>
        <v>1742.2961949999999</v>
      </c>
      <c r="K25" s="118">
        <f t="shared" si="0"/>
        <v>1726.1391825000001</v>
      </c>
      <c r="L25" s="118">
        <f t="shared" si="0"/>
        <v>1743.4747064999999</v>
      </c>
      <c r="M25" s="118">
        <f t="shared" si="0"/>
        <v>1673.1061649999999</v>
      </c>
      <c r="N25" s="118">
        <f t="shared" si="0"/>
        <v>1680.7854980000002</v>
      </c>
      <c r="O25" s="118">
        <f t="shared" si="0"/>
        <v>1700.0218469999998</v>
      </c>
      <c r="P25" s="118">
        <f t="shared" si="0"/>
        <v>1692.798712</v>
      </c>
      <c r="Q25" s="118">
        <f t="shared" si="0"/>
        <v>1714.5061334999998</v>
      </c>
      <c r="R25" s="118">
        <f t="shared" si="0"/>
        <v>1709.8301039999997</v>
      </c>
      <c r="S25" s="118">
        <f t="shared" si="0"/>
        <v>1721.7292685</v>
      </c>
      <c r="T25" s="118">
        <f t="shared" si="0"/>
        <v>1709.3358894999999</v>
      </c>
      <c r="U25" s="118">
        <f t="shared" si="0"/>
        <v>1672.0417029999999</v>
      </c>
      <c r="V25" s="118">
        <f t="shared" si="0"/>
        <v>1654.6681625000001</v>
      </c>
      <c r="W25" s="118">
        <f t="shared" si="0"/>
        <v>1687.3243359999999</v>
      </c>
      <c r="X25" s="118">
        <f t="shared" si="0"/>
        <v>1748.074703</v>
      </c>
      <c r="Y25" s="118">
        <f t="shared" si="0"/>
        <v>1660.8648519999999</v>
      </c>
      <c r="Z25" s="118">
        <f t="shared" si="0"/>
        <v>1667.2136074999999</v>
      </c>
      <c r="AA25" s="118">
        <f t="shared" si="0"/>
        <v>1728.4962055000001</v>
      </c>
      <c r="AB25" s="118">
        <f t="shared" si="0"/>
        <v>1647.0268459999998</v>
      </c>
      <c r="AC25" s="118">
        <f t="shared" si="0"/>
        <v>1644.745856</v>
      </c>
      <c r="AD25" s="118">
        <f t="shared" si="0"/>
        <v>1711.1606815</v>
      </c>
      <c r="AE25" s="118">
        <f t="shared" si="0"/>
        <v>1673.1441814999998</v>
      </c>
      <c r="AF25" s="118">
        <f t="shared" si="0"/>
        <v>1659.344192</v>
      </c>
      <c r="AG25" s="118">
        <f t="shared" si="0"/>
        <v>1664.4764195</v>
      </c>
      <c r="AH25" s="118">
        <f t="shared" si="0"/>
        <v>1721.3491035000002</v>
      </c>
      <c r="AI25" s="118">
        <f t="shared" si="0"/>
        <v>1692.6846624999998</v>
      </c>
      <c r="AJ25" s="118">
        <f t="shared" si="0"/>
        <v>1740.6614855</v>
      </c>
      <c r="AK25" s="118">
        <f t="shared" si="0"/>
        <v>1692.9887945</v>
      </c>
      <c r="AL25" s="118">
        <f t="shared" si="0"/>
        <v>1647.8632089999999</v>
      </c>
      <c r="AM25" s="118">
        <f t="shared" si="0"/>
        <v>1703.2152329999999</v>
      </c>
      <c r="AN25" s="118">
        <f t="shared" si="0"/>
        <v>1655.618575</v>
      </c>
      <c r="AO25" s="118">
        <f t="shared" si="0"/>
        <v>1741.2317329999998</v>
      </c>
      <c r="AP25" s="118">
        <f t="shared" si="0"/>
        <v>1719.2962124999999</v>
      </c>
      <c r="AQ25" s="118">
        <f t="shared" si="0"/>
        <v>1656.3028719999998</v>
      </c>
    </row>
    <row r="26" spans="1:43" x14ac:dyDescent="0.3">
      <c r="A26" s="34"/>
      <c r="B26" s="32"/>
      <c r="C26" s="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row>
    <row r="27" spans="1:43" x14ac:dyDescent="0.3">
      <c r="A27" s="34">
        <v>15</v>
      </c>
      <c r="B27" s="32" t="s">
        <v>203</v>
      </c>
      <c r="C27" s="4" t="s">
        <v>204</v>
      </c>
      <c r="D27" s="114">
        <f>((D15*D16)+(D18*D19*D17/1000))</f>
        <v>6869.3</v>
      </c>
      <c r="E27" s="114">
        <f t="shared" ref="E27:AQ27" si="1">((E15*E16)+(E18*E19*E17/1000))</f>
        <v>6596.3</v>
      </c>
      <c r="F27" s="114">
        <f t="shared" si="1"/>
        <v>6914.8</v>
      </c>
      <c r="G27" s="114">
        <f t="shared" si="1"/>
        <v>6687.3</v>
      </c>
      <c r="H27" s="114">
        <f t="shared" si="1"/>
        <v>6732.8</v>
      </c>
      <c r="I27" s="114">
        <f t="shared" si="1"/>
        <v>6778.3</v>
      </c>
      <c r="J27" s="114">
        <f t="shared" si="1"/>
        <v>6641.8</v>
      </c>
      <c r="K27" s="114">
        <f t="shared" si="1"/>
        <v>6778.3</v>
      </c>
      <c r="L27" s="114">
        <f t="shared" si="1"/>
        <v>6741.9</v>
      </c>
      <c r="M27" s="114">
        <f t="shared" si="1"/>
        <v>6550.8</v>
      </c>
      <c r="N27" s="114">
        <f t="shared" si="1"/>
        <v>6687.3</v>
      </c>
      <c r="O27" s="114">
        <f t="shared" si="1"/>
        <v>6550.8</v>
      </c>
      <c r="P27" s="114">
        <f t="shared" si="1"/>
        <v>6368.8000000000011</v>
      </c>
      <c r="Q27" s="114">
        <f t="shared" si="1"/>
        <v>6596.3</v>
      </c>
      <c r="R27" s="114">
        <f t="shared" si="1"/>
        <v>6732.8</v>
      </c>
      <c r="S27" s="114">
        <f t="shared" si="1"/>
        <v>6814.78</v>
      </c>
      <c r="T27" s="114">
        <f t="shared" si="1"/>
        <v>6596.3</v>
      </c>
      <c r="U27" s="114">
        <f t="shared" si="1"/>
        <v>6687.3</v>
      </c>
      <c r="V27" s="114">
        <f t="shared" si="1"/>
        <v>6459.8</v>
      </c>
      <c r="W27" s="114">
        <f t="shared" si="1"/>
        <v>6414.2999999999993</v>
      </c>
      <c r="X27" s="114">
        <f t="shared" si="1"/>
        <v>6823.8</v>
      </c>
      <c r="Y27" s="114">
        <f t="shared" si="1"/>
        <v>6368.8000000000011</v>
      </c>
      <c r="Z27" s="114">
        <f t="shared" si="1"/>
        <v>6459.8</v>
      </c>
      <c r="AA27" s="114">
        <f t="shared" si="1"/>
        <v>6778.3</v>
      </c>
      <c r="AB27" s="114">
        <f t="shared" si="1"/>
        <v>6232.3</v>
      </c>
      <c r="AC27" s="114">
        <f t="shared" si="1"/>
        <v>6277.8</v>
      </c>
      <c r="AD27" s="114">
        <f t="shared" si="1"/>
        <v>6732.8</v>
      </c>
      <c r="AE27" s="114">
        <f t="shared" si="1"/>
        <v>6550.8</v>
      </c>
      <c r="AF27" s="114">
        <f t="shared" si="1"/>
        <v>6414.2999999999993</v>
      </c>
      <c r="AG27" s="114">
        <f t="shared" si="1"/>
        <v>6459.8</v>
      </c>
      <c r="AH27" s="114">
        <f t="shared" si="1"/>
        <v>6823.8</v>
      </c>
      <c r="AI27" s="114">
        <f t="shared" si="1"/>
        <v>6596.3</v>
      </c>
      <c r="AJ27" s="114">
        <f t="shared" si="1"/>
        <v>6869.3</v>
      </c>
      <c r="AK27" s="114">
        <f t="shared" si="1"/>
        <v>6596.3</v>
      </c>
      <c r="AL27" s="114">
        <f t="shared" si="1"/>
        <v>6368.8000000000011</v>
      </c>
      <c r="AM27" s="114">
        <f t="shared" si="1"/>
        <v>6414.2999999999993</v>
      </c>
      <c r="AN27" s="114">
        <f t="shared" si="1"/>
        <v>6505.3</v>
      </c>
      <c r="AO27" s="114">
        <f t="shared" si="1"/>
        <v>6687.3</v>
      </c>
      <c r="AP27" s="114">
        <f t="shared" si="1"/>
        <v>6687.3</v>
      </c>
      <c r="AQ27" s="114">
        <f t="shared" si="1"/>
        <v>6550.8</v>
      </c>
    </row>
    <row r="28" spans="1:43" x14ac:dyDescent="0.3">
      <c r="A28" s="34"/>
      <c r="B28" s="32"/>
      <c r="C28" s="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row>
    <row r="29" spans="1:43" x14ac:dyDescent="0.3">
      <c r="A29" s="34">
        <v>16</v>
      </c>
      <c r="B29" s="32" t="s">
        <v>205</v>
      </c>
      <c r="C29" s="4"/>
      <c r="D29" s="119">
        <f>D25/D27</f>
        <v>0.25012093189990242</v>
      </c>
      <c r="E29" s="119">
        <f t="shared" ref="E29:AQ29" si="2">E25/E27</f>
        <v>0.25215043152979699</v>
      </c>
      <c r="F29" s="119">
        <f t="shared" si="2"/>
        <v>0.25234009906287963</v>
      </c>
      <c r="G29" s="119">
        <f t="shared" si="2"/>
        <v>0.25695658935594334</v>
      </c>
      <c r="H29" s="119">
        <f t="shared" si="2"/>
        <v>0.25837645905121198</v>
      </c>
      <c r="I29" s="119">
        <f t="shared" si="2"/>
        <v>0.25375367363498225</v>
      </c>
      <c r="J29" s="119">
        <f t="shared" si="2"/>
        <v>0.26232289364328942</v>
      </c>
      <c r="K29" s="119">
        <f t="shared" si="2"/>
        <v>0.25465665174158714</v>
      </c>
      <c r="L29" s="119">
        <f t="shared" si="2"/>
        <v>0.25860287255818093</v>
      </c>
      <c r="M29" s="119">
        <f t="shared" si="2"/>
        <v>0.25540486123832201</v>
      </c>
      <c r="N29" s="119">
        <f t="shared" si="2"/>
        <v>0.25133992762400376</v>
      </c>
      <c r="O29" s="119">
        <f t="shared" si="2"/>
        <v>0.25951362383220367</v>
      </c>
      <c r="P29" s="119">
        <f t="shared" si="2"/>
        <v>0.26579555206632327</v>
      </c>
      <c r="Q29" s="119">
        <f t="shared" si="2"/>
        <v>0.25991936896441942</v>
      </c>
      <c r="R29" s="119">
        <f t="shared" si="2"/>
        <v>0.25395527923003797</v>
      </c>
      <c r="S29" s="119">
        <f t="shared" si="2"/>
        <v>0.25264634639709571</v>
      </c>
      <c r="T29" s="119">
        <f t="shared" si="2"/>
        <v>0.25913555925291448</v>
      </c>
      <c r="U29" s="119">
        <f t="shared" si="2"/>
        <v>0.25003240515604203</v>
      </c>
      <c r="V29" s="119">
        <f t="shared" si="2"/>
        <v>0.25614851272485217</v>
      </c>
      <c r="W29" s="119">
        <f t="shared" si="2"/>
        <v>0.26305666027469876</v>
      </c>
      <c r="X29" s="119">
        <f t="shared" si="2"/>
        <v>0.25617320305401681</v>
      </c>
      <c r="Y29" s="119">
        <f t="shared" si="2"/>
        <v>0.2607814426579575</v>
      </c>
      <c r="Z29" s="119">
        <f t="shared" si="2"/>
        <v>0.25809059220099689</v>
      </c>
      <c r="AA29" s="119">
        <f t="shared" si="2"/>
        <v>0.25500438244102502</v>
      </c>
      <c r="AB29" s="119">
        <f t="shared" si="2"/>
        <v>0.26427271569083638</v>
      </c>
      <c r="AC29" s="119">
        <f t="shared" si="2"/>
        <v>0.26199398770269838</v>
      </c>
      <c r="AD29" s="119">
        <f t="shared" si="2"/>
        <v>0.2541529054033983</v>
      </c>
      <c r="AE29" s="119">
        <f t="shared" si="2"/>
        <v>0.25541066457531902</v>
      </c>
      <c r="AF29" s="119">
        <f t="shared" si="2"/>
        <v>0.25869450945543554</v>
      </c>
      <c r="AG29" s="119">
        <f t="shared" si="2"/>
        <v>0.25766686576983805</v>
      </c>
      <c r="AH29" s="119">
        <f t="shared" si="2"/>
        <v>0.25225667567924032</v>
      </c>
      <c r="AI29" s="119">
        <f t="shared" si="2"/>
        <v>0.2566112309173324</v>
      </c>
      <c r="AJ29" s="119">
        <f t="shared" si="2"/>
        <v>0.25339721449055946</v>
      </c>
      <c r="AK29" s="119">
        <f t="shared" si="2"/>
        <v>0.25665733737095037</v>
      </c>
      <c r="AL29" s="119">
        <f t="shared" si="2"/>
        <v>0.25873998382740854</v>
      </c>
      <c r="AM29" s="119">
        <f t="shared" si="2"/>
        <v>0.26553407745194335</v>
      </c>
      <c r="AN29" s="119">
        <f t="shared" si="2"/>
        <v>0.25450303214302183</v>
      </c>
      <c r="AO29" s="119">
        <f t="shared" si="2"/>
        <v>0.26037888729382558</v>
      </c>
      <c r="AP29" s="119">
        <f t="shared" si="2"/>
        <v>0.25709871136333046</v>
      </c>
      <c r="AQ29" s="119">
        <f t="shared" si="2"/>
        <v>0.25283978628564446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2:O76"/>
  <sheetViews>
    <sheetView workbookViewId="0">
      <selection activeCell="B38" sqref="B38"/>
    </sheetView>
  </sheetViews>
  <sheetFormatPr defaultColWidth="9.109375" defaultRowHeight="13.8" x14ac:dyDescent="0.3"/>
  <cols>
    <col min="1" max="1" width="50" style="46" customWidth="1"/>
    <col min="2" max="2" width="17" style="69" customWidth="1"/>
    <col min="3" max="3" width="13.109375" style="54" customWidth="1"/>
    <col min="4" max="4" width="14.88671875" style="54" customWidth="1"/>
    <col min="5" max="5" width="29.33203125" style="70" customWidth="1"/>
    <col min="6" max="6" width="47.88671875" style="46" customWidth="1"/>
    <col min="7" max="7" width="9.109375" style="46"/>
    <col min="8" max="8" width="18.33203125" style="46" customWidth="1"/>
    <col min="9" max="16384" width="9.109375" style="46"/>
  </cols>
  <sheetData>
    <row r="2" spans="1:15" ht="15.6" x14ac:dyDescent="0.3">
      <c r="A2" s="159" t="s">
        <v>217</v>
      </c>
      <c r="B2" s="159"/>
      <c r="C2" s="159"/>
      <c r="D2" s="159"/>
      <c r="E2" s="159"/>
      <c r="F2" s="159"/>
    </row>
    <row r="3" spans="1:15" x14ac:dyDescent="0.3">
      <c r="A3" s="47" t="s">
        <v>218</v>
      </c>
      <c r="B3" s="47" t="s">
        <v>219</v>
      </c>
      <c r="C3" s="55" t="s">
        <v>220</v>
      </c>
      <c r="D3" s="55" t="s">
        <v>221</v>
      </c>
      <c r="E3" s="48" t="s">
        <v>222</v>
      </c>
      <c r="F3" s="55" t="s">
        <v>223</v>
      </c>
    </row>
    <row r="4" spans="1:15" x14ac:dyDescent="0.3">
      <c r="A4" s="59" t="s">
        <v>224</v>
      </c>
      <c r="B4" s="60"/>
      <c r="C4" s="61">
        <f>HS_ass!D20</f>
        <v>14066</v>
      </c>
      <c r="D4" s="57" t="s">
        <v>225</v>
      </c>
      <c r="E4" s="56" t="s">
        <v>226</v>
      </c>
      <c r="F4" s="56"/>
    </row>
    <row r="5" spans="1:15" x14ac:dyDescent="0.3">
      <c r="A5" s="56" t="s">
        <v>227</v>
      </c>
      <c r="B5" s="60"/>
      <c r="C5" s="62">
        <v>25.51</v>
      </c>
      <c r="D5" s="57" t="s">
        <v>228</v>
      </c>
      <c r="E5" s="63" t="s">
        <v>229</v>
      </c>
      <c r="F5" s="56"/>
    </row>
    <row r="6" spans="1:15" x14ac:dyDescent="0.3">
      <c r="A6" s="56" t="s">
        <v>230</v>
      </c>
      <c r="B6" s="60"/>
      <c r="C6" s="64">
        <v>4.8</v>
      </c>
      <c r="D6" s="57" t="s">
        <v>231</v>
      </c>
      <c r="E6" s="63" t="s">
        <v>229</v>
      </c>
      <c r="F6" s="56"/>
    </row>
    <row r="7" spans="1:15" ht="27.6" x14ac:dyDescent="0.3">
      <c r="A7" s="56" t="s">
        <v>232</v>
      </c>
      <c r="B7" s="60" t="s">
        <v>233</v>
      </c>
      <c r="C7" s="62">
        <f>ROUNDDOWN((C5*C6*B30/1000),3)</f>
        <v>1.4690000000000001</v>
      </c>
      <c r="D7" s="57" t="s">
        <v>234</v>
      </c>
      <c r="E7" s="63" t="s">
        <v>229</v>
      </c>
      <c r="F7" s="56"/>
    </row>
    <row r="8" spans="1:15" ht="16.2" x14ac:dyDescent="0.3">
      <c r="A8" s="59" t="s">
        <v>235</v>
      </c>
      <c r="B8" s="60" t="s">
        <v>236</v>
      </c>
      <c r="C8" s="65">
        <v>0.1</v>
      </c>
      <c r="D8" s="57" t="s">
        <v>237</v>
      </c>
      <c r="E8" s="63" t="s">
        <v>229</v>
      </c>
      <c r="F8" s="56"/>
    </row>
    <row r="9" spans="1:15" ht="16.2" x14ac:dyDescent="0.3">
      <c r="A9" s="59" t="s">
        <v>238</v>
      </c>
      <c r="B9" s="60" t="s">
        <v>239</v>
      </c>
      <c r="C9" s="58">
        <f>'ER-Syn'!B16</f>
        <v>0.266986106870229</v>
      </c>
      <c r="D9" s="57" t="s">
        <v>237</v>
      </c>
      <c r="E9" s="56" t="s">
        <v>240</v>
      </c>
      <c r="F9" s="56"/>
    </row>
    <row r="10" spans="1:15" ht="27.6" x14ac:dyDescent="0.3">
      <c r="A10" s="56" t="s">
        <v>241</v>
      </c>
      <c r="B10" s="60" t="s">
        <v>242</v>
      </c>
      <c r="C10" s="66">
        <f>ROUNDDOWN((C7*(1-(C8/C9))),5)</f>
        <v>0.91878000000000004</v>
      </c>
      <c r="D10" s="56" t="s">
        <v>243</v>
      </c>
      <c r="E10" s="56" t="s">
        <v>244</v>
      </c>
      <c r="F10" s="56"/>
    </row>
    <row r="11" spans="1:15" ht="27.6" x14ac:dyDescent="0.3">
      <c r="A11" s="59" t="s">
        <v>245</v>
      </c>
      <c r="B11" s="60" t="s">
        <v>246</v>
      </c>
      <c r="C11" s="67">
        <v>0.879</v>
      </c>
      <c r="D11" s="57"/>
      <c r="E11" s="63" t="s">
        <v>229</v>
      </c>
      <c r="F11" s="59"/>
      <c r="G11" s="50"/>
      <c r="H11" s="50"/>
      <c r="I11" s="50"/>
      <c r="J11" s="50"/>
      <c r="K11" s="50"/>
      <c r="L11" s="50"/>
      <c r="M11" s="50"/>
      <c r="N11" s="50"/>
      <c r="O11" s="50"/>
    </row>
    <row r="12" spans="1:15" ht="27.6" x14ac:dyDescent="0.3">
      <c r="A12" s="59" t="s">
        <v>247</v>
      </c>
      <c r="B12" s="60" t="s">
        <v>248</v>
      </c>
      <c r="C12" s="57">
        <v>1.4999999999999999E-2</v>
      </c>
      <c r="D12" s="57" t="s">
        <v>249</v>
      </c>
      <c r="E12" s="63" t="s">
        <v>229</v>
      </c>
      <c r="F12" s="59"/>
      <c r="G12" s="50"/>
      <c r="H12" s="50"/>
      <c r="I12" s="50"/>
      <c r="J12" s="50"/>
      <c r="K12" s="50"/>
      <c r="L12" s="50"/>
      <c r="M12" s="50"/>
      <c r="N12" s="50"/>
      <c r="O12" s="50"/>
    </row>
    <row r="13" spans="1:15" ht="27.6" x14ac:dyDescent="0.3">
      <c r="A13" s="59" t="s">
        <v>250</v>
      </c>
      <c r="B13" s="59" t="s">
        <v>251</v>
      </c>
      <c r="C13" s="62">
        <v>81.599999999999994</v>
      </c>
      <c r="D13" s="57" t="s">
        <v>252</v>
      </c>
      <c r="E13" s="63" t="s">
        <v>229</v>
      </c>
      <c r="F13" s="59"/>
      <c r="G13" s="50"/>
      <c r="H13" s="50"/>
      <c r="I13" s="50"/>
      <c r="J13" s="50"/>
      <c r="K13" s="50"/>
      <c r="L13" s="50"/>
      <c r="M13" s="50"/>
      <c r="N13" s="50"/>
      <c r="O13" s="50"/>
    </row>
    <row r="14" spans="1:15" x14ac:dyDescent="0.3">
      <c r="A14" s="68" t="s">
        <v>253</v>
      </c>
    </row>
    <row r="15" spans="1:15" ht="43.8" x14ac:dyDescent="0.3">
      <c r="A15" s="59" t="s">
        <v>254</v>
      </c>
      <c r="B15" s="59" t="s">
        <v>255</v>
      </c>
      <c r="C15" s="66">
        <f>ROUNDDOWN((C10*C11*C12*C13),4)</f>
        <v>0.98850000000000005</v>
      </c>
      <c r="D15" s="56" t="s">
        <v>256</v>
      </c>
      <c r="E15" s="63" t="s">
        <v>244</v>
      </c>
      <c r="F15" s="60" t="s">
        <v>257</v>
      </c>
    </row>
    <row r="16" spans="1:15" x14ac:dyDescent="0.3">
      <c r="A16" s="59" t="s">
        <v>258</v>
      </c>
      <c r="B16" s="60"/>
      <c r="C16" s="71">
        <f>ROUNDDOWN(C4*'ER-Syn'!B11,0)</f>
        <v>13362</v>
      </c>
      <c r="D16" s="59" t="s">
        <v>225</v>
      </c>
      <c r="E16" s="59" t="s">
        <v>240</v>
      </c>
      <c r="F16" s="59"/>
    </row>
    <row r="17" spans="1:6" ht="43.8" x14ac:dyDescent="0.3">
      <c r="A17" s="59" t="s">
        <v>259</v>
      </c>
      <c r="B17" s="59" t="s">
        <v>260</v>
      </c>
      <c r="C17" s="71">
        <f>ROUNDDOWN(C15*C16*((365-'ER-Syn'!B14)/365),0)</f>
        <v>13208</v>
      </c>
      <c r="D17" s="56" t="s">
        <v>261</v>
      </c>
      <c r="E17" s="63" t="s">
        <v>244</v>
      </c>
      <c r="F17" s="59"/>
    </row>
    <row r="18" spans="1:6" x14ac:dyDescent="0.3">
      <c r="A18" s="72"/>
      <c r="B18" s="73"/>
      <c r="C18" s="74"/>
    </row>
    <row r="19" spans="1:6" x14ac:dyDescent="0.3">
      <c r="A19" s="75" t="s">
        <v>262</v>
      </c>
      <c r="B19" s="76"/>
      <c r="C19" s="46"/>
      <c r="D19" s="46"/>
      <c r="E19" s="46"/>
    </row>
    <row r="20" spans="1:6" ht="103.8" x14ac:dyDescent="0.3">
      <c r="A20" s="63" t="s">
        <v>263</v>
      </c>
      <c r="B20" s="60"/>
      <c r="C20" s="77">
        <f>((C7*(1-0.95))*(1-(C8/C9))*C12*C13*C11)</f>
        <v>4.9425807120106822E-2</v>
      </c>
      <c r="D20" s="56" t="s">
        <v>256</v>
      </c>
      <c r="E20" s="63" t="s">
        <v>244</v>
      </c>
      <c r="F20" s="59" t="s">
        <v>264</v>
      </c>
    </row>
    <row r="21" spans="1:6" x14ac:dyDescent="0.3">
      <c r="A21" s="63" t="s">
        <v>265</v>
      </c>
      <c r="B21" s="78"/>
      <c r="C21" s="79">
        <f>(365-'ER-Syn'!B13)/365</f>
        <v>0</v>
      </c>
      <c r="D21" s="57"/>
      <c r="E21" s="63" t="s">
        <v>244</v>
      </c>
      <c r="F21" s="60"/>
    </row>
    <row r="22" spans="1:6" ht="16.2" x14ac:dyDescent="0.3">
      <c r="A22" s="49" t="s">
        <v>266</v>
      </c>
      <c r="B22" s="59" t="s">
        <v>267</v>
      </c>
      <c r="C22" s="80">
        <f>C20+(C21*C15)</f>
        <v>4.9425807120106822E-2</v>
      </c>
      <c r="D22" s="57"/>
      <c r="E22" s="63" t="s">
        <v>244</v>
      </c>
      <c r="F22" s="60"/>
    </row>
    <row r="23" spans="1:6" ht="16.2" x14ac:dyDescent="0.3">
      <c r="A23" s="63" t="s">
        <v>268</v>
      </c>
      <c r="B23" s="59" t="s">
        <v>269</v>
      </c>
      <c r="C23" s="79">
        <f>ROUNDUP(C22*C16,0)</f>
        <v>661</v>
      </c>
      <c r="D23" s="57"/>
      <c r="E23" s="59"/>
      <c r="F23" s="60"/>
    </row>
    <row r="24" spans="1:6" x14ac:dyDescent="0.3">
      <c r="A24" s="50"/>
      <c r="B24" s="76"/>
      <c r="C24" s="81"/>
      <c r="F24" s="82"/>
    </row>
    <row r="25" spans="1:6" hidden="1" x14ac:dyDescent="0.3">
      <c r="A25" s="68" t="s">
        <v>270</v>
      </c>
      <c r="C25" s="69"/>
      <c r="D25" s="70"/>
    </row>
    <row r="26" spans="1:6" hidden="1" x14ac:dyDescent="0.3">
      <c r="A26" s="60" t="s">
        <v>271</v>
      </c>
      <c r="B26" s="83">
        <v>1000</v>
      </c>
      <c r="C26" s="83" t="s">
        <v>186</v>
      </c>
      <c r="D26" s="59"/>
    </row>
    <row r="27" spans="1:6" hidden="1" x14ac:dyDescent="0.3">
      <c r="A27" s="57" t="s">
        <v>272</v>
      </c>
      <c r="B27" s="83">
        <v>0.27777780000000002</v>
      </c>
      <c r="C27" s="83" t="s">
        <v>273</v>
      </c>
      <c r="D27" s="59"/>
    </row>
    <row r="28" spans="1:6" hidden="1" x14ac:dyDescent="0.3">
      <c r="A28" s="57" t="s">
        <v>274</v>
      </c>
      <c r="B28" s="83">
        <v>1000</v>
      </c>
      <c r="C28" s="83" t="s">
        <v>275</v>
      </c>
      <c r="D28" s="59"/>
    </row>
    <row r="29" spans="1:6" ht="16.2" hidden="1" x14ac:dyDescent="0.3">
      <c r="A29" s="57" t="s">
        <v>276</v>
      </c>
      <c r="B29" s="83">
        <v>3</v>
      </c>
      <c r="C29" s="83" t="s">
        <v>277</v>
      </c>
      <c r="D29" s="84" t="s">
        <v>278</v>
      </c>
    </row>
    <row r="30" spans="1:6" hidden="1" x14ac:dyDescent="0.3">
      <c r="A30" s="60" t="s">
        <v>279</v>
      </c>
      <c r="B30" s="83">
        <v>12</v>
      </c>
      <c r="C30" s="57" t="s">
        <v>280</v>
      </c>
      <c r="D30" s="59"/>
    </row>
    <row r="31" spans="1:6" x14ac:dyDescent="0.3">
      <c r="A31" s="85"/>
      <c r="B31" s="72"/>
      <c r="C31" s="74"/>
    </row>
    <row r="32" spans="1:6" x14ac:dyDescent="0.3">
      <c r="A32" s="85"/>
      <c r="B32" s="72"/>
      <c r="C32" s="74"/>
    </row>
    <row r="33" spans="1:3" x14ac:dyDescent="0.3">
      <c r="A33" s="72"/>
      <c r="B33" s="86"/>
      <c r="C33" s="74"/>
    </row>
    <row r="34" spans="1:3" x14ac:dyDescent="0.3">
      <c r="A34" s="85"/>
      <c r="B34" s="72"/>
      <c r="C34" s="74"/>
    </row>
    <row r="35" spans="1:3" x14ac:dyDescent="0.3">
      <c r="A35" s="87"/>
      <c r="B35" s="73"/>
      <c r="C35" s="74"/>
    </row>
    <row r="36" spans="1:3" x14ac:dyDescent="0.3">
      <c r="A36" s="87"/>
      <c r="B36" s="73"/>
      <c r="C36" s="74"/>
    </row>
    <row r="37" spans="1:3" x14ac:dyDescent="0.3">
      <c r="A37" s="72"/>
      <c r="B37" s="72"/>
      <c r="C37" s="74"/>
    </row>
    <row r="38" spans="1:3" x14ac:dyDescent="0.3">
      <c r="A38" s="72"/>
      <c r="B38" s="73"/>
      <c r="C38" s="74"/>
    </row>
    <row r="39" spans="1:3" x14ac:dyDescent="0.3">
      <c r="A39" s="72"/>
      <c r="B39" s="73"/>
      <c r="C39" s="74"/>
    </row>
    <row r="40" spans="1:3" x14ac:dyDescent="0.3">
      <c r="A40" s="160"/>
      <c r="B40" s="160"/>
      <c r="C40" s="160"/>
    </row>
    <row r="41" spans="1:3" x14ac:dyDescent="0.3">
      <c r="A41" s="76"/>
      <c r="B41" s="76"/>
      <c r="C41" s="88"/>
    </row>
    <row r="42" spans="1:3" x14ac:dyDescent="0.3">
      <c r="A42" s="76"/>
      <c r="B42" s="76"/>
      <c r="C42" s="88"/>
    </row>
    <row r="43" spans="1:3" x14ac:dyDescent="0.3">
      <c r="A43" s="72"/>
      <c r="B43" s="73"/>
      <c r="C43" s="74"/>
    </row>
    <row r="44" spans="1:3" x14ac:dyDescent="0.3">
      <c r="A44" s="72"/>
      <c r="B44" s="72"/>
      <c r="C44" s="74"/>
    </row>
    <row r="45" spans="1:3" x14ac:dyDescent="0.3">
      <c r="A45" s="72"/>
      <c r="B45" s="73"/>
      <c r="C45" s="74"/>
    </row>
    <row r="46" spans="1:3" x14ac:dyDescent="0.3">
      <c r="A46" s="72"/>
      <c r="B46" s="72"/>
      <c r="C46" s="74"/>
    </row>
    <row r="47" spans="1:3" x14ac:dyDescent="0.3">
      <c r="A47" s="72"/>
      <c r="B47" s="73"/>
      <c r="C47" s="74"/>
    </row>
    <row r="48" spans="1:3" x14ac:dyDescent="0.3">
      <c r="A48" s="50"/>
      <c r="B48" s="76"/>
      <c r="C48" s="88"/>
    </row>
    <row r="49" spans="1:3" x14ac:dyDescent="0.3">
      <c r="A49" s="50"/>
      <c r="B49" s="76"/>
      <c r="C49" s="88"/>
    </row>
    <row r="50" spans="1:3" x14ac:dyDescent="0.3">
      <c r="A50" s="50"/>
      <c r="B50" s="76"/>
      <c r="C50" s="88"/>
    </row>
    <row r="51" spans="1:3" x14ac:dyDescent="0.3">
      <c r="A51" s="50"/>
      <c r="B51" s="76"/>
      <c r="C51" s="88"/>
    </row>
    <row r="52" spans="1:3" x14ac:dyDescent="0.3">
      <c r="A52" s="50"/>
      <c r="B52" s="76"/>
      <c r="C52" s="88"/>
    </row>
    <row r="53" spans="1:3" x14ac:dyDescent="0.3">
      <c r="A53" s="50"/>
      <c r="B53" s="76"/>
      <c r="C53" s="88"/>
    </row>
    <row r="54" spans="1:3" x14ac:dyDescent="0.3">
      <c r="A54" s="50"/>
      <c r="B54" s="76"/>
      <c r="C54" s="88"/>
    </row>
    <row r="55" spans="1:3" x14ac:dyDescent="0.3">
      <c r="A55" s="50"/>
      <c r="B55" s="76"/>
      <c r="C55" s="88"/>
    </row>
    <row r="56" spans="1:3" x14ac:dyDescent="0.3">
      <c r="A56" s="50"/>
      <c r="B56" s="76"/>
      <c r="C56" s="88"/>
    </row>
    <row r="57" spans="1:3" x14ac:dyDescent="0.3">
      <c r="A57" s="50"/>
      <c r="B57" s="76"/>
      <c r="C57" s="88"/>
    </row>
    <row r="58" spans="1:3" x14ac:dyDescent="0.3">
      <c r="A58" s="50"/>
      <c r="B58" s="76"/>
      <c r="C58" s="88"/>
    </row>
    <row r="59" spans="1:3" x14ac:dyDescent="0.3">
      <c r="A59" s="50"/>
      <c r="B59" s="76"/>
      <c r="C59" s="88"/>
    </row>
    <row r="60" spans="1:3" x14ac:dyDescent="0.3">
      <c r="A60" s="50"/>
      <c r="B60" s="76"/>
      <c r="C60" s="88"/>
    </row>
    <row r="61" spans="1:3" x14ac:dyDescent="0.3">
      <c r="A61" s="50"/>
      <c r="B61" s="76"/>
      <c r="C61" s="88"/>
    </row>
    <row r="62" spans="1:3" x14ac:dyDescent="0.3">
      <c r="A62" s="50"/>
      <c r="B62" s="76"/>
      <c r="C62" s="88"/>
    </row>
    <row r="63" spans="1:3" x14ac:dyDescent="0.3">
      <c r="A63" s="50"/>
      <c r="B63" s="76"/>
      <c r="C63" s="88"/>
    </row>
    <row r="64" spans="1:3" x14ac:dyDescent="0.3">
      <c r="A64" s="50"/>
      <c r="B64" s="76"/>
      <c r="C64" s="88"/>
    </row>
    <row r="65" spans="1:3" x14ac:dyDescent="0.3">
      <c r="A65" s="50"/>
      <c r="B65" s="76"/>
      <c r="C65" s="88"/>
    </row>
    <row r="66" spans="1:3" x14ac:dyDescent="0.3">
      <c r="A66" s="50"/>
      <c r="B66" s="76"/>
      <c r="C66" s="88"/>
    </row>
    <row r="67" spans="1:3" x14ac:dyDescent="0.3">
      <c r="A67" s="50"/>
      <c r="B67" s="76"/>
      <c r="C67" s="88"/>
    </row>
    <row r="68" spans="1:3" x14ac:dyDescent="0.3">
      <c r="A68" s="50"/>
      <c r="B68" s="76"/>
      <c r="C68" s="88"/>
    </row>
    <row r="69" spans="1:3" x14ac:dyDescent="0.3">
      <c r="A69" s="50"/>
      <c r="B69" s="76"/>
      <c r="C69" s="88"/>
    </row>
    <row r="70" spans="1:3" x14ac:dyDescent="0.3">
      <c r="A70" s="50"/>
      <c r="B70" s="76"/>
      <c r="C70" s="88"/>
    </row>
    <row r="71" spans="1:3" x14ac:dyDescent="0.3">
      <c r="A71" s="50"/>
      <c r="B71" s="76"/>
      <c r="C71" s="88"/>
    </row>
    <row r="72" spans="1:3" x14ac:dyDescent="0.3">
      <c r="A72" s="50"/>
      <c r="B72" s="76"/>
      <c r="C72" s="88"/>
    </row>
    <row r="73" spans="1:3" x14ac:dyDescent="0.3">
      <c r="A73" s="50"/>
      <c r="B73" s="76"/>
      <c r="C73" s="88"/>
    </row>
    <row r="74" spans="1:3" x14ac:dyDescent="0.3">
      <c r="A74" s="50"/>
      <c r="B74" s="76"/>
      <c r="C74" s="88"/>
    </row>
    <row r="75" spans="1:3" x14ac:dyDescent="0.3">
      <c r="A75" s="50"/>
      <c r="B75" s="76"/>
      <c r="C75" s="88"/>
    </row>
    <row r="76" spans="1:3" x14ac:dyDescent="0.3">
      <c r="A76" s="50"/>
      <c r="B76" s="76"/>
      <c r="C76" s="88"/>
    </row>
  </sheetData>
  <mergeCells count="2">
    <mergeCell ref="A2:F2"/>
    <mergeCell ref="A40:C4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2:AQ29"/>
  <sheetViews>
    <sheetView workbookViewId="0">
      <selection activeCell="F17" sqref="F17"/>
    </sheetView>
  </sheetViews>
  <sheetFormatPr defaultColWidth="9.109375" defaultRowHeight="13.2" x14ac:dyDescent="0.3"/>
  <cols>
    <col min="1" max="1" width="9.109375" style="35"/>
    <col min="2" max="2" width="35.44140625" style="33" customWidth="1"/>
    <col min="3" max="3" width="10.44140625" style="33" customWidth="1"/>
    <col min="4" max="34" width="16.44140625" style="33" customWidth="1"/>
    <col min="35" max="43" width="14" style="33" customWidth="1"/>
    <col min="44" max="16384" width="9.109375" style="33"/>
  </cols>
  <sheetData>
    <row r="2" spans="1:43" x14ac:dyDescent="0.3">
      <c r="A2" s="34" t="s">
        <v>173</v>
      </c>
      <c r="B2" s="32" t="s">
        <v>27</v>
      </c>
      <c r="C2" s="4" t="s">
        <v>174</v>
      </c>
      <c r="D2" s="4" t="s">
        <v>175</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ht="24" x14ac:dyDescent="0.3">
      <c r="A3" s="34"/>
      <c r="B3" s="32" t="s">
        <v>176</v>
      </c>
      <c r="C3" s="4"/>
      <c r="D3" s="139" t="s">
        <v>926</v>
      </c>
      <c r="E3" s="139" t="s">
        <v>928</v>
      </c>
      <c r="F3" s="139" t="s">
        <v>930</v>
      </c>
      <c r="G3" s="139" t="s">
        <v>932</v>
      </c>
      <c r="H3" s="139" t="s">
        <v>934</v>
      </c>
      <c r="I3" s="139" t="s">
        <v>936</v>
      </c>
      <c r="J3" s="139" t="s">
        <v>938</v>
      </c>
      <c r="K3" s="139" t="s">
        <v>940</v>
      </c>
      <c r="L3" s="139" t="s">
        <v>942</v>
      </c>
      <c r="M3" s="139" t="s">
        <v>944</v>
      </c>
      <c r="N3" s="139" t="s">
        <v>1006</v>
      </c>
      <c r="O3" s="139" t="s">
        <v>1008</v>
      </c>
      <c r="P3" s="139" t="s">
        <v>1010</v>
      </c>
      <c r="Q3" s="139" t="s">
        <v>1012</v>
      </c>
      <c r="R3" s="139" t="s">
        <v>1014</v>
      </c>
      <c r="S3" s="139" t="s">
        <v>1016</v>
      </c>
      <c r="T3" s="139" t="s">
        <v>1018</v>
      </c>
      <c r="U3" s="139" t="s">
        <v>1020</v>
      </c>
      <c r="V3" s="139" t="s">
        <v>1022</v>
      </c>
      <c r="W3" s="139" t="s">
        <v>1024</v>
      </c>
      <c r="X3" s="139" t="s">
        <v>1245</v>
      </c>
      <c r="Y3" s="139" t="s">
        <v>1243</v>
      </c>
      <c r="Z3" s="139" t="s">
        <v>1241</v>
      </c>
      <c r="AA3" s="139" t="s">
        <v>1239</v>
      </c>
      <c r="AB3" s="139" t="s">
        <v>1237</v>
      </c>
      <c r="AC3" s="139" t="s">
        <v>1235</v>
      </c>
      <c r="AD3" s="139" t="s">
        <v>1233</v>
      </c>
      <c r="AE3" s="139" t="s">
        <v>1231</v>
      </c>
      <c r="AF3" s="139" t="s">
        <v>1229</v>
      </c>
      <c r="AG3" s="139" t="s">
        <v>1227</v>
      </c>
      <c r="AH3" s="139" t="s">
        <v>1205</v>
      </c>
      <c r="AI3" s="139" t="s">
        <v>1203</v>
      </c>
      <c r="AJ3" s="139" t="s">
        <v>1201</v>
      </c>
      <c r="AK3" s="139" t="s">
        <v>1199</v>
      </c>
      <c r="AL3" s="139" t="s">
        <v>1197</v>
      </c>
      <c r="AM3" s="139" t="s">
        <v>1195</v>
      </c>
      <c r="AN3" s="139" t="s">
        <v>1193</v>
      </c>
      <c r="AO3" s="139" t="s">
        <v>1191</v>
      </c>
      <c r="AP3" s="139" t="s">
        <v>1189</v>
      </c>
      <c r="AQ3" s="139" t="s">
        <v>1187</v>
      </c>
    </row>
    <row r="4" spans="1:43" ht="24" x14ac:dyDescent="0.3">
      <c r="A4" s="34"/>
      <c r="B4" s="32" t="s">
        <v>177</v>
      </c>
      <c r="C4" s="4"/>
      <c r="D4" s="139" t="s">
        <v>927</v>
      </c>
      <c r="E4" s="139" t="s">
        <v>929</v>
      </c>
      <c r="F4" s="139" t="s">
        <v>931</v>
      </c>
      <c r="G4" s="139" t="s">
        <v>933</v>
      </c>
      <c r="H4" s="139" t="s">
        <v>935</v>
      </c>
      <c r="I4" s="139" t="s">
        <v>937</v>
      </c>
      <c r="J4" s="139" t="s">
        <v>939</v>
      </c>
      <c r="K4" s="139" t="s">
        <v>941</v>
      </c>
      <c r="L4" s="139" t="s">
        <v>943</v>
      </c>
      <c r="M4" s="139" t="s">
        <v>945</v>
      </c>
      <c r="N4" s="139" t="s">
        <v>1007</v>
      </c>
      <c r="O4" s="139" t="s">
        <v>1009</v>
      </c>
      <c r="P4" s="139" t="s">
        <v>1011</v>
      </c>
      <c r="Q4" s="139" t="s">
        <v>1013</v>
      </c>
      <c r="R4" s="139" t="s">
        <v>1015</v>
      </c>
      <c r="S4" s="139" t="s">
        <v>1017</v>
      </c>
      <c r="T4" s="139" t="s">
        <v>1019</v>
      </c>
      <c r="U4" s="139" t="s">
        <v>1021</v>
      </c>
      <c r="V4" s="139" t="s">
        <v>1023</v>
      </c>
      <c r="W4" s="139" t="s">
        <v>1025</v>
      </c>
      <c r="X4" s="139" t="s">
        <v>1244</v>
      </c>
      <c r="Y4" s="139" t="s">
        <v>1242</v>
      </c>
      <c r="Z4" s="139" t="s">
        <v>1240</v>
      </c>
      <c r="AA4" s="139" t="s">
        <v>1238</v>
      </c>
      <c r="AB4" s="139" t="s">
        <v>1236</v>
      </c>
      <c r="AC4" s="139" t="s">
        <v>1234</v>
      </c>
      <c r="AD4" s="139" t="s">
        <v>1232</v>
      </c>
      <c r="AE4" s="139" t="s">
        <v>1230</v>
      </c>
      <c r="AF4" s="139" t="s">
        <v>1228</v>
      </c>
      <c r="AG4" s="139" t="s">
        <v>1226</v>
      </c>
      <c r="AH4" s="139" t="s">
        <v>1204</v>
      </c>
      <c r="AI4" s="139" t="s">
        <v>1202</v>
      </c>
      <c r="AJ4" s="139" t="s">
        <v>1200</v>
      </c>
      <c r="AK4" s="139" t="s">
        <v>1198</v>
      </c>
      <c r="AL4" s="139" t="s">
        <v>1196</v>
      </c>
      <c r="AM4" s="139" t="s">
        <v>1194</v>
      </c>
      <c r="AN4" s="139" t="s">
        <v>1192</v>
      </c>
      <c r="AO4" s="139" t="s">
        <v>1190</v>
      </c>
      <c r="AP4" s="139" t="s">
        <v>1188</v>
      </c>
      <c r="AQ4" s="139" t="s">
        <v>1186</v>
      </c>
    </row>
    <row r="5" spans="1:43" x14ac:dyDescent="0.3">
      <c r="A5" s="34"/>
      <c r="B5" s="32" t="s">
        <v>28</v>
      </c>
      <c r="C5" s="4"/>
      <c r="D5" s="140" t="s">
        <v>444</v>
      </c>
      <c r="E5" s="140" t="s">
        <v>444</v>
      </c>
      <c r="F5" s="140" t="s">
        <v>444</v>
      </c>
      <c r="G5" s="140" t="s">
        <v>444</v>
      </c>
      <c r="H5" s="140" t="s">
        <v>444</v>
      </c>
      <c r="I5" s="140" t="s">
        <v>444</v>
      </c>
      <c r="J5" s="140" t="s">
        <v>444</v>
      </c>
      <c r="K5" s="140" t="s">
        <v>444</v>
      </c>
      <c r="L5" s="140" t="s">
        <v>444</v>
      </c>
      <c r="M5" s="140" t="s">
        <v>444</v>
      </c>
      <c r="N5" s="140" t="s">
        <v>444</v>
      </c>
      <c r="O5" s="140" t="s">
        <v>444</v>
      </c>
      <c r="P5" s="140" t="s">
        <v>444</v>
      </c>
      <c r="Q5" s="140" t="s">
        <v>444</v>
      </c>
      <c r="R5" s="140" t="s">
        <v>444</v>
      </c>
      <c r="S5" s="140" t="s">
        <v>444</v>
      </c>
      <c r="T5" s="140" t="s">
        <v>444</v>
      </c>
      <c r="U5" s="140" t="s">
        <v>444</v>
      </c>
      <c r="V5" s="140" t="s">
        <v>444</v>
      </c>
      <c r="W5" s="140" t="s">
        <v>444</v>
      </c>
      <c r="X5" s="140" t="s">
        <v>445</v>
      </c>
      <c r="Y5" s="140" t="s">
        <v>445</v>
      </c>
      <c r="Z5" s="140" t="s">
        <v>445</v>
      </c>
      <c r="AA5" s="140" t="s">
        <v>445</v>
      </c>
      <c r="AB5" s="140" t="s">
        <v>445</v>
      </c>
      <c r="AC5" s="140" t="s">
        <v>445</v>
      </c>
      <c r="AD5" s="140" t="s">
        <v>445</v>
      </c>
      <c r="AE5" s="140" t="s">
        <v>445</v>
      </c>
      <c r="AF5" s="140" t="s">
        <v>445</v>
      </c>
      <c r="AG5" s="140" t="s">
        <v>445</v>
      </c>
      <c r="AH5" s="140" t="s">
        <v>445</v>
      </c>
      <c r="AI5" s="140" t="s">
        <v>445</v>
      </c>
      <c r="AJ5" s="140" t="s">
        <v>445</v>
      </c>
      <c r="AK5" s="140" t="s">
        <v>445</v>
      </c>
      <c r="AL5" s="140" t="s">
        <v>445</v>
      </c>
      <c r="AM5" s="140" t="s">
        <v>445</v>
      </c>
      <c r="AN5" s="140" t="s">
        <v>445</v>
      </c>
      <c r="AO5" s="140" t="s">
        <v>445</v>
      </c>
      <c r="AP5" s="140" t="s">
        <v>445</v>
      </c>
      <c r="AQ5" s="140" t="s">
        <v>445</v>
      </c>
    </row>
    <row r="6" spans="1:43" x14ac:dyDescent="0.3">
      <c r="A6" s="34"/>
      <c r="B6" s="32" t="s">
        <v>178</v>
      </c>
      <c r="C6" s="4"/>
      <c r="D6" s="141">
        <v>43067</v>
      </c>
      <c r="E6" s="141">
        <v>43067</v>
      </c>
      <c r="F6" s="141">
        <v>43067</v>
      </c>
      <c r="G6" s="141">
        <v>43067</v>
      </c>
      <c r="H6" s="141">
        <v>43067</v>
      </c>
      <c r="I6" s="141">
        <v>43067</v>
      </c>
      <c r="J6" s="141">
        <v>43067</v>
      </c>
      <c r="K6" s="141">
        <v>43067</v>
      </c>
      <c r="L6" s="141">
        <v>43067</v>
      </c>
      <c r="M6" s="141">
        <v>43067</v>
      </c>
      <c r="N6" s="141">
        <v>43068</v>
      </c>
      <c r="O6" s="141">
        <v>43068</v>
      </c>
      <c r="P6" s="141">
        <v>43068</v>
      </c>
      <c r="Q6" s="141">
        <v>43068</v>
      </c>
      <c r="R6" s="141">
        <v>43068</v>
      </c>
      <c r="S6" s="141">
        <v>43068</v>
      </c>
      <c r="T6" s="141">
        <v>43068</v>
      </c>
      <c r="U6" s="141">
        <v>43068</v>
      </c>
      <c r="V6" s="141">
        <v>43068</v>
      </c>
      <c r="W6" s="141">
        <v>43068</v>
      </c>
      <c r="X6" s="142">
        <v>43070</v>
      </c>
      <c r="Y6" s="142">
        <v>43070</v>
      </c>
      <c r="Z6" s="142">
        <v>43070</v>
      </c>
      <c r="AA6" s="142">
        <v>43070</v>
      </c>
      <c r="AB6" s="142">
        <v>43070</v>
      </c>
      <c r="AC6" s="142">
        <v>43070</v>
      </c>
      <c r="AD6" s="142">
        <v>43070</v>
      </c>
      <c r="AE6" s="142">
        <v>43070</v>
      </c>
      <c r="AF6" s="142">
        <v>43070</v>
      </c>
      <c r="AG6" s="142">
        <v>43070</v>
      </c>
      <c r="AH6" s="142">
        <v>43070</v>
      </c>
      <c r="AI6" s="142">
        <v>43070</v>
      </c>
      <c r="AJ6" s="142">
        <v>43070</v>
      </c>
      <c r="AK6" s="142">
        <v>43070</v>
      </c>
      <c r="AL6" s="142">
        <v>43070</v>
      </c>
      <c r="AM6" s="142">
        <v>43070</v>
      </c>
      <c r="AN6" s="142">
        <v>43070</v>
      </c>
      <c r="AO6" s="142">
        <v>43070</v>
      </c>
      <c r="AP6" s="142">
        <v>43070</v>
      </c>
      <c r="AQ6" s="142">
        <v>43070</v>
      </c>
    </row>
    <row r="7" spans="1:43" x14ac:dyDescent="0.3">
      <c r="A7" s="34"/>
      <c r="B7" s="32"/>
      <c r="C7" s="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row>
    <row r="8" spans="1:43" x14ac:dyDescent="0.3">
      <c r="A8" s="34"/>
      <c r="B8" s="32"/>
      <c r="C8" s="4"/>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row>
    <row r="9" spans="1:43" x14ac:dyDescent="0.3">
      <c r="A9" s="34">
        <v>1</v>
      </c>
      <c r="B9" s="32" t="s">
        <v>179</v>
      </c>
      <c r="C9" s="4" t="s">
        <v>180</v>
      </c>
      <c r="D9" s="114">
        <v>1</v>
      </c>
      <c r="E9" s="114">
        <v>1</v>
      </c>
      <c r="F9" s="114">
        <v>1</v>
      </c>
      <c r="G9" s="114">
        <v>1</v>
      </c>
      <c r="H9" s="114">
        <v>1</v>
      </c>
      <c r="I9" s="114">
        <v>1</v>
      </c>
      <c r="J9" s="114">
        <v>1</v>
      </c>
      <c r="K9" s="114">
        <v>1</v>
      </c>
      <c r="L9" s="114">
        <v>1</v>
      </c>
      <c r="M9" s="114">
        <v>1</v>
      </c>
      <c r="N9" s="114">
        <v>1</v>
      </c>
      <c r="O9" s="114">
        <v>1</v>
      </c>
      <c r="P9" s="114">
        <v>1</v>
      </c>
      <c r="Q9" s="114">
        <v>1</v>
      </c>
      <c r="R9" s="114">
        <v>1</v>
      </c>
      <c r="S9" s="114">
        <v>1</v>
      </c>
      <c r="T9" s="114">
        <v>1</v>
      </c>
      <c r="U9" s="114">
        <v>1</v>
      </c>
      <c r="V9" s="114">
        <v>1</v>
      </c>
      <c r="W9" s="114">
        <v>1</v>
      </c>
      <c r="X9" s="114">
        <v>1</v>
      </c>
      <c r="Y9" s="114">
        <v>1</v>
      </c>
      <c r="Z9" s="114">
        <v>1</v>
      </c>
      <c r="AA9" s="114">
        <v>1</v>
      </c>
      <c r="AB9" s="114">
        <v>1</v>
      </c>
      <c r="AC9" s="114">
        <v>1</v>
      </c>
      <c r="AD9" s="114">
        <v>1</v>
      </c>
      <c r="AE9" s="114">
        <v>1</v>
      </c>
      <c r="AF9" s="114">
        <v>1</v>
      </c>
      <c r="AG9" s="114">
        <v>1</v>
      </c>
      <c r="AH9" s="114">
        <v>1</v>
      </c>
      <c r="AI9" s="114">
        <v>1</v>
      </c>
      <c r="AJ9" s="114">
        <v>1</v>
      </c>
      <c r="AK9" s="114">
        <v>1</v>
      </c>
      <c r="AL9" s="114">
        <v>1</v>
      </c>
      <c r="AM9" s="114">
        <v>1</v>
      </c>
      <c r="AN9" s="114">
        <v>1</v>
      </c>
      <c r="AO9" s="114">
        <v>1</v>
      </c>
      <c r="AP9" s="114">
        <v>1</v>
      </c>
      <c r="AQ9" s="114">
        <v>1</v>
      </c>
    </row>
    <row r="10" spans="1:43" x14ac:dyDescent="0.3">
      <c r="A10" s="34">
        <v>2</v>
      </c>
      <c r="B10" s="32" t="s">
        <v>181</v>
      </c>
      <c r="C10" s="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row>
    <row r="11" spans="1:43" x14ac:dyDescent="0.3">
      <c r="A11" s="34"/>
      <c r="B11" s="32" t="s">
        <v>182</v>
      </c>
      <c r="C11" s="4" t="s">
        <v>183</v>
      </c>
      <c r="D11" s="114">
        <v>220</v>
      </c>
      <c r="E11" s="114">
        <v>220</v>
      </c>
      <c r="F11" s="114">
        <v>220</v>
      </c>
      <c r="G11" s="114">
        <v>220</v>
      </c>
      <c r="H11" s="114">
        <v>220</v>
      </c>
      <c r="I11" s="114">
        <v>220</v>
      </c>
      <c r="J11" s="114">
        <v>220</v>
      </c>
      <c r="K11" s="114">
        <v>220</v>
      </c>
      <c r="L11" s="114">
        <v>220</v>
      </c>
      <c r="M11" s="114">
        <v>220</v>
      </c>
      <c r="N11" s="114">
        <v>220</v>
      </c>
      <c r="O11" s="114">
        <v>220</v>
      </c>
      <c r="P11" s="114">
        <v>220</v>
      </c>
      <c r="Q11" s="114">
        <v>220</v>
      </c>
      <c r="R11" s="114">
        <v>220</v>
      </c>
      <c r="S11" s="114">
        <v>220</v>
      </c>
      <c r="T11" s="114">
        <v>220</v>
      </c>
      <c r="U11" s="114">
        <v>220</v>
      </c>
      <c r="V11" s="114">
        <v>220</v>
      </c>
      <c r="W11" s="114">
        <v>220</v>
      </c>
      <c r="X11" s="114">
        <v>220</v>
      </c>
      <c r="Y11" s="114">
        <v>220</v>
      </c>
      <c r="Z11" s="114">
        <v>220</v>
      </c>
      <c r="AA11" s="114">
        <v>220</v>
      </c>
      <c r="AB11" s="114">
        <v>220</v>
      </c>
      <c r="AC11" s="114">
        <v>220</v>
      </c>
      <c r="AD11" s="114">
        <v>220</v>
      </c>
      <c r="AE11" s="114">
        <v>220</v>
      </c>
      <c r="AF11" s="114">
        <v>220</v>
      </c>
      <c r="AG11" s="114">
        <v>220</v>
      </c>
      <c r="AH11" s="114">
        <v>220</v>
      </c>
      <c r="AI11" s="114">
        <v>220</v>
      </c>
      <c r="AJ11" s="114">
        <v>220</v>
      </c>
      <c r="AK11" s="114">
        <v>220</v>
      </c>
      <c r="AL11" s="114">
        <v>220</v>
      </c>
      <c r="AM11" s="114">
        <v>220</v>
      </c>
      <c r="AN11" s="114">
        <v>220</v>
      </c>
      <c r="AO11" s="114">
        <v>220</v>
      </c>
      <c r="AP11" s="114">
        <v>220</v>
      </c>
      <c r="AQ11" s="114">
        <v>220</v>
      </c>
    </row>
    <row r="12" spans="1:43" x14ac:dyDescent="0.3">
      <c r="A12" s="34"/>
      <c r="B12" s="32" t="s">
        <v>184</v>
      </c>
      <c r="C12" s="4" t="s">
        <v>183</v>
      </c>
      <c r="D12" s="114">
        <v>120</v>
      </c>
      <c r="E12" s="114">
        <v>120</v>
      </c>
      <c r="F12" s="114">
        <v>120</v>
      </c>
      <c r="G12" s="114">
        <v>120</v>
      </c>
      <c r="H12" s="114">
        <v>120</v>
      </c>
      <c r="I12" s="114">
        <v>120</v>
      </c>
      <c r="J12" s="114">
        <v>120</v>
      </c>
      <c r="K12" s="114">
        <v>120</v>
      </c>
      <c r="L12" s="114">
        <v>120</v>
      </c>
      <c r="M12" s="114">
        <v>120</v>
      </c>
      <c r="N12" s="114">
        <v>120</v>
      </c>
      <c r="O12" s="114">
        <v>120</v>
      </c>
      <c r="P12" s="114">
        <v>120</v>
      </c>
      <c r="Q12" s="114">
        <v>120</v>
      </c>
      <c r="R12" s="114">
        <v>120</v>
      </c>
      <c r="S12" s="114">
        <v>120</v>
      </c>
      <c r="T12" s="114">
        <v>120</v>
      </c>
      <c r="U12" s="114">
        <v>120</v>
      </c>
      <c r="V12" s="114">
        <v>120</v>
      </c>
      <c r="W12" s="114">
        <v>120</v>
      </c>
      <c r="X12" s="114">
        <v>120</v>
      </c>
      <c r="Y12" s="114">
        <v>120</v>
      </c>
      <c r="Z12" s="114">
        <v>120</v>
      </c>
      <c r="AA12" s="114">
        <v>120</v>
      </c>
      <c r="AB12" s="114">
        <v>120</v>
      </c>
      <c r="AC12" s="114">
        <v>120</v>
      </c>
      <c r="AD12" s="114">
        <v>120</v>
      </c>
      <c r="AE12" s="114">
        <v>120</v>
      </c>
      <c r="AF12" s="114">
        <v>120</v>
      </c>
      <c r="AG12" s="114">
        <v>120</v>
      </c>
      <c r="AH12" s="114">
        <v>120</v>
      </c>
      <c r="AI12" s="114">
        <v>120</v>
      </c>
      <c r="AJ12" s="114">
        <v>120</v>
      </c>
      <c r="AK12" s="114">
        <v>120</v>
      </c>
      <c r="AL12" s="114">
        <v>120</v>
      </c>
      <c r="AM12" s="114">
        <v>120</v>
      </c>
      <c r="AN12" s="114">
        <v>120</v>
      </c>
      <c r="AO12" s="114">
        <v>120</v>
      </c>
      <c r="AP12" s="114">
        <v>120</v>
      </c>
      <c r="AQ12" s="114">
        <v>120</v>
      </c>
    </row>
    <row r="13" spans="1:43" s="45" customFormat="1" x14ac:dyDescent="0.3">
      <c r="A13" s="42">
        <v>3</v>
      </c>
      <c r="B13" s="43" t="s">
        <v>185</v>
      </c>
      <c r="C13" s="44" t="s">
        <v>186</v>
      </c>
      <c r="D13" s="115">
        <v>3.7</v>
      </c>
      <c r="E13" s="115">
        <v>3.7</v>
      </c>
      <c r="F13" s="115">
        <v>3.7</v>
      </c>
      <c r="G13" s="115">
        <v>3.7</v>
      </c>
      <c r="H13" s="115">
        <v>3.7</v>
      </c>
      <c r="I13" s="115">
        <v>3.7</v>
      </c>
      <c r="J13" s="115">
        <v>3.7</v>
      </c>
      <c r="K13" s="115">
        <v>3.7</v>
      </c>
      <c r="L13" s="115">
        <v>3.7</v>
      </c>
      <c r="M13" s="115">
        <v>3.7</v>
      </c>
      <c r="N13" s="115">
        <v>3.7</v>
      </c>
      <c r="O13" s="115">
        <v>3.7</v>
      </c>
      <c r="P13" s="115">
        <v>3.7</v>
      </c>
      <c r="Q13" s="115">
        <v>3.7</v>
      </c>
      <c r="R13" s="115">
        <v>3.7</v>
      </c>
      <c r="S13" s="115">
        <v>3.7</v>
      </c>
      <c r="T13" s="115">
        <v>3.7</v>
      </c>
      <c r="U13" s="115">
        <v>3.7</v>
      </c>
      <c r="V13" s="115">
        <v>3.7</v>
      </c>
      <c r="W13" s="115">
        <v>3.7</v>
      </c>
      <c r="X13" s="115">
        <v>3.7</v>
      </c>
      <c r="Y13" s="115">
        <v>3.7</v>
      </c>
      <c r="Z13" s="115">
        <v>3.7</v>
      </c>
      <c r="AA13" s="115">
        <v>3.7</v>
      </c>
      <c r="AB13" s="115">
        <v>3.7</v>
      </c>
      <c r="AC13" s="115">
        <v>3.7</v>
      </c>
      <c r="AD13" s="115">
        <v>3.7</v>
      </c>
      <c r="AE13" s="115">
        <v>3.7</v>
      </c>
      <c r="AF13" s="115">
        <v>3.7</v>
      </c>
      <c r="AG13" s="115">
        <v>3.7</v>
      </c>
      <c r="AH13" s="115">
        <v>3.7</v>
      </c>
      <c r="AI13" s="115">
        <v>3.7</v>
      </c>
      <c r="AJ13" s="115">
        <v>3.7</v>
      </c>
      <c r="AK13" s="115">
        <v>3.7</v>
      </c>
      <c r="AL13" s="115">
        <v>3.7</v>
      </c>
      <c r="AM13" s="115">
        <v>3.7</v>
      </c>
      <c r="AN13" s="115">
        <v>3.7</v>
      </c>
      <c r="AO13" s="115">
        <v>3.7</v>
      </c>
      <c r="AP13" s="115">
        <v>3.7</v>
      </c>
      <c r="AQ13" s="115">
        <v>3.7</v>
      </c>
    </row>
    <row r="14" spans="1:43" ht="26.4" x14ac:dyDescent="0.3">
      <c r="A14" s="34">
        <v>4</v>
      </c>
      <c r="B14" s="32" t="s">
        <v>187</v>
      </c>
      <c r="C14" s="4" t="s">
        <v>186</v>
      </c>
      <c r="D14" s="114">
        <v>0.47499999999999998</v>
      </c>
      <c r="E14" s="114">
        <v>0.47499999999999998</v>
      </c>
      <c r="F14" s="114">
        <v>0.47499999999999998</v>
      </c>
      <c r="G14" s="114">
        <v>0.47499999999999998</v>
      </c>
      <c r="H14" s="114">
        <v>0.47499999999999998</v>
      </c>
      <c r="I14" s="114">
        <v>0.47499999999999998</v>
      </c>
      <c r="J14" s="114">
        <v>0.47499999999999998</v>
      </c>
      <c r="K14" s="114">
        <v>0.47499999999999998</v>
      </c>
      <c r="L14" s="114">
        <v>0.47499999999999998</v>
      </c>
      <c r="M14" s="114">
        <v>0.47499999999999998</v>
      </c>
      <c r="N14" s="114">
        <v>0.47499999999999998</v>
      </c>
      <c r="O14" s="114">
        <v>0.47499999999999998</v>
      </c>
      <c r="P14" s="114">
        <v>0.47499999999999998</v>
      </c>
      <c r="Q14" s="114">
        <v>0.47499999999999998</v>
      </c>
      <c r="R14" s="114">
        <v>0.47499999999999998</v>
      </c>
      <c r="S14" s="114">
        <v>0.47499999999999998</v>
      </c>
      <c r="T14" s="114">
        <v>0.47499999999999998</v>
      </c>
      <c r="U14" s="114">
        <v>0.47499999999999998</v>
      </c>
      <c r="V14" s="114">
        <v>0.47499999999999998</v>
      </c>
      <c r="W14" s="114">
        <v>0.47499999999999998</v>
      </c>
      <c r="X14" s="114">
        <v>0.47499999999999998</v>
      </c>
      <c r="Y14" s="114">
        <v>0.47499999999999998</v>
      </c>
      <c r="Z14" s="114">
        <v>0.47499999999999998</v>
      </c>
      <c r="AA14" s="114">
        <v>0.47499999999999998</v>
      </c>
      <c r="AB14" s="114">
        <v>0.47499999999999998</v>
      </c>
      <c r="AC14" s="114">
        <v>0.47499999999999998</v>
      </c>
      <c r="AD14" s="114">
        <v>0.47499999999999998</v>
      </c>
      <c r="AE14" s="114">
        <v>0.47499999999999998</v>
      </c>
      <c r="AF14" s="114">
        <v>0.47499999999999998</v>
      </c>
      <c r="AG14" s="114">
        <v>0.47499999999999998</v>
      </c>
      <c r="AH14" s="114">
        <v>0.47499999999999998</v>
      </c>
      <c r="AI14" s="114">
        <v>0.47499999999999998</v>
      </c>
      <c r="AJ14" s="114">
        <v>0.47499999999999998</v>
      </c>
      <c r="AK14" s="114">
        <v>0.47499999999999998</v>
      </c>
      <c r="AL14" s="114">
        <v>0.47499999999999998</v>
      </c>
      <c r="AM14" s="114">
        <v>0.47499999999999998</v>
      </c>
      <c r="AN14" s="114">
        <v>0.47499999999999998</v>
      </c>
      <c r="AO14" s="114">
        <v>0.47499999999999998</v>
      </c>
      <c r="AP14" s="114">
        <v>0.47499999999999998</v>
      </c>
      <c r="AQ14" s="114">
        <v>0.47499999999999998</v>
      </c>
    </row>
    <row r="15" spans="1:43" x14ac:dyDescent="0.25">
      <c r="A15" s="34">
        <v>5</v>
      </c>
      <c r="B15" s="32" t="s">
        <v>188</v>
      </c>
      <c r="C15" s="4" t="s">
        <v>186</v>
      </c>
      <c r="D15" s="116">
        <v>1.58</v>
      </c>
      <c r="E15" s="116">
        <v>1.52</v>
      </c>
      <c r="F15" s="116">
        <v>1.59</v>
      </c>
      <c r="G15" s="116">
        <v>1.54</v>
      </c>
      <c r="H15" s="116">
        <v>1.56</v>
      </c>
      <c r="I15" s="116">
        <v>1.55</v>
      </c>
      <c r="J15" s="116">
        <v>1.51</v>
      </c>
      <c r="K15" s="116">
        <v>1.52</v>
      </c>
      <c r="L15" s="116">
        <v>1.45</v>
      </c>
      <c r="M15" s="116">
        <v>1.46</v>
      </c>
      <c r="N15" s="116">
        <v>1.58</v>
      </c>
      <c r="O15" s="116">
        <v>1.47</v>
      </c>
      <c r="P15" s="116">
        <v>1.54</v>
      </c>
      <c r="Q15" s="116">
        <v>1.57</v>
      </c>
      <c r="R15" s="116">
        <v>1.54</v>
      </c>
      <c r="S15" s="116">
        <v>1.56</v>
      </c>
      <c r="T15" s="116">
        <v>1.54</v>
      </c>
      <c r="U15" s="116">
        <v>1.55</v>
      </c>
      <c r="V15" s="116">
        <v>1.51</v>
      </c>
      <c r="W15" s="116">
        <v>1.54</v>
      </c>
      <c r="X15" s="116">
        <v>1.52</v>
      </c>
      <c r="Y15" s="116">
        <v>1.56</v>
      </c>
      <c r="Z15" s="116">
        <v>1.55</v>
      </c>
      <c r="AA15" s="116">
        <v>1.54</v>
      </c>
      <c r="AB15" s="116">
        <v>1.53</v>
      </c>
      <c r="AC15" s="116">
        <v>1.52</v>
      </c>
      <c r="AD15" s="116">
        <v>1.51</v>
      </c>
      <c r="AE15" s="116">
        <v>1.56</v>
      </c>
      <c r="AF15" s="116">
        <v>1.56</v>
      </c>
      <c r="AG15" s="116">
        <v>1.51</v>
      </c>
      <c r="AH15" s="116">
        <v>1.57</v>
      </c>
      <c r="AI15" s="116">
        <v>1.58</v>
      </c>
      <c r="AJ15" s="116">
        <v>1.51</v>
      </c>
      <c r="AK15" s="116">
        <v>1.55</v>
      </c>
      <c r="AL15" s="116">
        <v>1.58</v>
      </c>
      <c r="AM15" s="116">
        <v>1.52</v>
      </c>
      <c r="AN15" s="116">
        <v>1.54</v>
      </c>
      <c r="AO15" s="116">
        <v>1.56</v>
      </c>
      <c r="AP15" s="116">
        <v>1.51</v>
      </c>
      <c r="AQ15" s="116">
        <v>1.53</v>
      </c>
    </row>
    <row r="16" spans="1:43" x14ac:dyDescent="0.3">
      <c r="A16" s="34">
        <v>6</v>
      </c>
      <c r="B16" s="32" t="s">
        <v>189</v>
      </c>
      <c r="C16" s="4" t="s">
        <v>190</v>
      </c>
      <c r="D16" s="114">
        <v>4250</v>
      </c>
      <c r="E16" s="114">
        <v>4250</v>
      </c>
      <c r="F16" s="114">
        <v>4250</v>
      </c>
      <c r="G16" s="114">
        <v>4250</v>
      </c>
      <c r="H16" s="114">
        <v>4250</v>
      </c>
      <c r="I16" s="114">
        <v>4250</v>
      </c>
      <c r="J16" s="114">
        <v>4250</v>
      </c>
      <c r="K16" s="114">
        <v>4250</v>
      </c>
      <c r="L16" s="114">
        <v>4250</v>
      </c>
      <c r="M16" s="114">
        <v>4250</v>
      </c>
      <c r="N16" s="114">
        <v>4250</v>
      </c>
      <c r="O16" s="114">
        <v>4250</v>
      </c>
      <c r="P16" s="114">
        <v>4250</v>
      </c>
      <c r="Q16" s="114">
        <v>4250</v>
      </c>
      <c r="R16" s="114">
        <v>4250</v>
      </c>
      <c r="S16" s="114">
        <v>4250</v>
      </c>
      <c r="T16" s="114">
        <v>4250</v>
      </c>
      <c r="U16" s="114">
        <v>4250</v>
      </c>
      <c r="V16" s="114">
        <v>4250</v>
      </c>
      <c r="W16" s="114">
        <v>4250</v>
      </c>
      <c r="X16" s="114">
        <v>4250</v>
      </c>
      <c r="Y16" s="114">
        <v>4250</v>
      </c>
      <c r="Z16" s="114">
        <v>4250</v>
      </c>
      <c r="AA16" s="114">
        <v>4250</v>
      </c>
      <c r="AB16" s="114">
        <v>4250</v>
      </c>
      <c r="AC16" s="114">
        <v>4250</v>
      </c>
      <c r="AD16" s="114">
        <v>4250</v>
      </c>
      <c r="AE16" s="114">
        <v>4250</v>
      </c>
      <c r="AF16" s="114">
        <v>4250</v>
      </c>
      <c r="AG16" s="114">
        <v>4250</v>
      </c>
      <c r="AH16" s="114">
        <v>4250</v>
      </c>
      <c r="AI16" s="114">
        <v>4250</v>
      </c>
      <c r="AJ16" s="114">
        <v>4250</v>
      </c>
      <c r="AK16" s="114">
        <v>4250</v>
      </c>
      <c r="AL16" s="114">
        <v>4250</v>
      </c>
      <c r="AM16" s="114">
        <v>4250</v>
      </c>
      <c r="AN16" s="114">
        <v>4250</v>
      </c>
      <c r="AO16" s="114">
        <v>4250</v>
      </c>
      <c r="AP16" s="114">
        <v>4250</v>
      </c>
      <c r="AQ16" s="114">
        <v>4250</v>
      </c>
    </row>
    <row r="17" spans="1:43" x14ac:dyDescent="0.3">
      <c r="A17" s="34">
        <v>7</v>
      </c>
      <c r="B17" s="32" t="s">
        <v>191</v>
      </c>
      <c r="C17" s="4" t="s">
        <v>190</v>
      </c>
      <c r="D17" s="114">
        <v>11000</v>
      </c>
      <c r="E17" s="114">
        <v>11000</v>
      </c>
      <c r="F17" s="114">
        <v>11000</v>
      </c>
      <c r="G17" s="114">
        <v>11000</v>
      </c>
      <c r="H17" s="114">
        <v>11000</v>
      </c>
      <c r="I17" s="114">
        <v>11000</v>
      </c>
      <c r="J17" s="114">
        <v>11000</v>
      </c>
      <c r="K17" s="114">
        <v>11000</v>
      </c>
      <c r="L17" s="114">
        <v>11000</v>
      </c>
      <c r="M17" s="114">
        <v>11000</v>
      </c>
      <c r="N17" s="114">
        <v>11000</v>
      </c>
      <c r="O17" s="114">
        <v>11000</v>
      </c>
      <c r="P17" s="114">
        <v>11000</v>
      </c>
      <c r="Q17" s="114">
        <v>11000</v>
      </c>
      <c r="R17" s="114">
        <v>11000</v>
      </c>
      <c r="S17" s="114">
        <v>11000</v>
      </c>
      <c r="T17" s="114">
        <v>11000</v>
      </c>
      <c r="U17" s="114">
        <v>11000</v>
      </c>
      <c r="V17" s="114">
        <v>11000</v>
      </c>
      <c r="W17" s="114">
        <v>11000</v>
      </c>
      <c r="X17" s="114">
        <v>11000</v>
      </c>
      <c r="Y17" s="114">
        <v>11000</v>
      </c>
      <c r="Z17" s="114">
        <v>11000</v>
      </c>
      <c r="AA17" s="114">
        <v>11000</v>
      </c>
      <c r="AB17" s="114">
        <v>11000</v>
      </c>
      <c r="AC17" s="114">
        <v>11000</v>
      </c>
      <c r="AD17" s="114">
        <v>11000</v>
      </c>
      <c r="AE17" s="114">
        <v>11000</v>
      </c>
      <c r="AF17" s="114">
        <v>11000</v>
      </c>
      <c r="AG17" s="114">
        <v>11000</v>
      </c>
      <c r="AH17" s="114">
        <v>11000</v>
      </c>
      <c r="AI17" s="114">
        <v>11000</v>
      </c>
      <c r="AJ17" s="114">
        <v>11000</v>
      </c>
      <c r="AK17" s="114">
        <v>11000</v>
      </c>
      <c r="AL17" s="114">
        <v>11000</v>
      </c>
      <c r="AM17" s="114">
        <v>11000</v>
      </c>
      <c r="AN17" s="114">
        <v>11000</v>
      </c>
      <c r="AO17" s="114">
        <v>11000</v>
      </c>
      <c r="AP17" s="114">
        <v>11000</v>
      </c>
      <c r="AQ17" s="114">
        <v>11000</v>
      </c>
    </row>
    <row r="18" spans="1:43" x14ac:dyDescent="0.3">
      <c r="A18" s="34">
        <v>8</v>
      </c>
      <c r="B18" s="32" t="s">
        <v>192</v>
      </c>
      <c r="C18" s="4" t="s">
        <v>193</v>
      </c>
      <c r="D18" s="114">
        <v>15</v>
      </c>
      <c r="E18" s="114">
        <v>15</v>
      </c>
      <c r="F18" s="114">
        <v>15</v>
      </c>
      <c r="G18" s="114">
        <v>15</v>
      </c>
      <c r="H18" s="114">
        <v>15</v>
      </c>
      <c r="I18" s="114">
        <v>15</v>
      </c>
      <c r="J18" s="114">
        <v>15</v>
      </c>
      <c r="K18" s="114">
        <v>15</v>
      </c>
      <c r="L18" s="114">
        <v>15</v>
      </c>
      <c r="M18" s="114">
        <v>15</v>
      </c>
      <c r="N18" s="114">
        <v>15</v>
      </c>
      <c r="O18" s="114">
        <v>15</v>
      </c>
      <c r="P18" s="114">
        <v>15</v>
      </c>
      <c r="Q18" s="114">
        <v>15</v>
      </c>
      <c r="R18" s="114">
        <v>15</v>
      </c>
      <c r="S18" s="114">
        <v>14</v>
      </c>
      <c r="T18" s="114">
        <v>15</v>
      </c>
      <c r="U18" s="114">
        <v>15</v>
      </c>
      <c r="V18" s="114">
        <v>15</v>
      </c>
      <c r="W18" s="114">
        <v>15</v>
      </c>
      <c r="X18" s="114">
        <v>15</v>
      </c>
      <c r="Y18" s="114">
        <v>15</v>
      </c>
      <c r="Z18" s="114">
        <v>15</v>
      </c>
      <c r="AA18" s="114">
        <v>15</v>
      </c>
      <c r="AB18" s="114">
        <v>15</v>
      </c>
      <c r="AC18" s="114">
        <v>15</v>
      </c>
      <c r="AD18" s="114">
        <v>15</v>
      </c>
      <c r="AE18" s="114">
        <v>15</v>
      </c>
      <c r="AF18" s="114">
        <v>15</v>
      </c>
      <c r="AG18" s="114">
        <v>15</v>
      </c>
      <c r="AH18" s="114">
        <v>15</v>
      </c>
      <c r="AI18" s="114">
        <v>15</v>
      </c>
      <c r="AJ18" s="114">
        <v>15</v>
      </c>
      <c r="AK18" s="114">
        <v>15</v>
      </c>
      <c r="AL18" s="114">
        <v>15</v>
      </c>
      <c r="AM18" s="114">
        <v>15</v>
      </c>
      <c r="AN18" s="114">
        <v>15</v>
      </c>
      <c r="AO18" s="114">
        <v>15</v>
      </c>
      <c r="AP18" s="114">
        <v>15</v>
      </c>
      <c r="AQ18" s="114">
        <v>15</v>
      </c>
    </row>
    <row r="19" spans="1:43" x14ac:dyDescent="0.3">
      <c r="A19" s="34">
        <v>9</v>
      </c>
      <c r="B19" s="32" t="s">
        <v>194</v>
      </c>
      <c r="C19" s="4" t="s">
        <v>195</v>
      </c>
      <c r="D19" s="114">
        <v>0.82</v>
      </c>
      <c r="E19" s="114">
        <v>0.82</v>
      </c>
      <c r="F19" s="114">
        <v>0.82</v>
      </c>
      <c r="G19" s="114">
        <v>0.82</v>
      </c>
      <c r="H19" s="114">
        <v>0.82</v>
      </c>
      <c r="I19" s="114">
        <v>0.82</v>
      </c>
      <c r="J19" s="114">
        <v>0.82</v>
      </c>
      <c r="K19" s="114">
        <v>0.82</v>
      </c>
      <c r="L19" s="114">
        <v>0.82</v>
      </c>
      <c r="M19" s="114">
        <v>0.82</v>
      </c>
      <c r="N19" s="114">
        <v>0.82</v>
      </c>
      <c r="O19" s="114">
        <v>0.82</v>
      </c>
      <c r="P19" s="114">
        <v>0.82</v>
      </c>
      <c r="Q19" s="114">
        <v>0.82</v>
      </c>
      <c r="R19" s="114">
        <v>0.82</v>
      </c>
      <c r="S19" s="114">
        <v>0.82</v>
      </c>
      <c r="T19" s="114">
        <v>0.82</v>
      </c>
      <c r="U19" s="114">
        <v>0.82</v>
      </c>
      <c r="V19" s="114">
        <v>0.82</v>
      </c>
      <c r="W19" s="114">
        <v>0.82</v>
      </c>
      <c r="X19" s="114">
        <v>0.82</v>
      </c>
      <c r="Y19" s="114">
        <v>0.82</v>
      </c>
      <c r="Z19" s="114">
        <v>0.82</v>
      </c>
      <c r="AA19" s="114">
        <v>0.82</v>
      </c>
      <c r="AB19" s="114">
        <v>0.82</v>
      </c>
      <c r="AC19" s="114">
        <v>0.82</v>
      </c>
      <c r="AD19" s="114">
        <v>0.82</v>
      </c>
      <c r="AE19" s="114">
        <v>0.82</v>
      </c>
      <c r="AF19" s="114">
        <v>0.82</v>
      </c>
      <c r="AG19" s="114">
        <v>0.82</v>
      </c>
      <c r="AH19" s="114">
        <v>0.82</v>
      </c>
      <c r="AI19" s="114">
        <v>0.82</v>
      </c>
      <c r="AJ19" s="114">
        <v>0.82</v>
      </c>
      <c r="AK19" s="114">
        <v>0.82</v>
      </c>
      <c r="AL19" s="114">
        <v>0.82</v>
      </c>
      <c r="AM19" s="114">
        <v>0.82</v>
      </c>
      <c r="AN19" s="114">
        <v>0.82</v>
      </c>
      <c r="AO19" s="114">
        <v>0.82</v>
      </c>
      <c r="AP19" s="114">
        <v>0.82</v>
      </c>
      <c r="AQ19" s="114">
        <v>0.82</v>
      </c>
    </row>
    <row r="20" spans="1:43" x14ac:dyDescent="0.25">
      <c r="A20" s="34">
        <v>10</v>
      </c>
      <c r="B20" s="32" t="s">
        <v>196</v>
      </c>
      <c r="C20" s="4" t="s">
        <v>197</v>
      </c>
      <c r="D20" s="143">
        <v>22.65</v>
      </c>
      <c r="E20" s="143">
        <v>24.81</v>
      </c>
      <c r="F20" s="143">
        <v>22.39</v>
      </c>
      <c r="G20" s="143">
        <v>24.14</v>
      </c>
      <c r="H20" s="143">
        <v>22.41</v>
      </c>
      <c r="I20" s="143">
        <v>22.89</v>
      </c>
      <c r="J20" s="143">
        <v>22.64</v>
      </c>
      <c r="K20" s="143">
        <v>23.84</v>
      </c>
      <c r="L20" s="143">
        <v>25.09</v>
      </c>
      <c r="M20" s="143">
        <v>24.45</v>
      </c>
      <c r="N20" s="143">
        <v>22.52</v>
      </c>
      <c r="O20" s="143">
        <v>24.81</v>
      </c>
      <c r="P20" s="143">
        <v>23.02</v>
      </c>
      <c r="Q20" s="143">
        <v>22.1</v>
      </c>
      <c r="R20" s="143">
        <v>24.22</v>
      </c>
      <c r="S20" s="143">
        <v>24.44</v>
      </c>
      <c r="T20" s="143">
        <v>23.47</v>
      </c>
      <c r="U20" s="143">
        <v>24.29</v>
      </c>
      <c r="V20" s="143">
        <v>22.65</v>
      </c>
      <c r="W20" s="143">
        <v>24.5</v>
      </c>
      <c r="X20" s="143">
        <v>25.25</v>
      </c>
      <c r="Y20" s="143">
        <v>22.36</v>
      </c>
      <c r="Z20" s="143">
        <v>24.3</v>
      </c>
      <c r="AA20" s="143">
        <v>24.56</v>
      </c>
      <c r="AB20" s="143">
        <v>22.64</v>
      </c>
      <c r="AC20" s="143">
        <v>24.95</v>
      </c>
      <c r="AD20" s="143">
        <v>25.61</v>
      </c>
      <c r="AE20" s="143">
        <v>23.4</v>
      </c>
      <c r="AF20" s="143">
        <v>23.93</v>
      </c>
      <c r="AG20" s="143">
        <v>24.53</v>
      </c>
      <c r="AH20" s="143">
        <v>23.87</v>
      </c>
      <c r="AI20" s="143">
        <v>22.7</v>
      </c>
      <c r="AJ20" s="143">
        <v>24.38</v>
      </c>
      <c r="AK20" s="143">
        <v>24.08</v>
      </c>
      <c r="AL20" s="143">
        <v>22.32</v>
      </c>
      <c r="AM20" s="143">
        <v>22.37</v>
      </c>
      <c r="AN20" s="143">
        <v>24.74</v>
      </c>
      <c r="AO20" s="143">
        <v>23.37</v>
      </c>
      <c r="AP20" s="143">
        <v>25.78</v>
      </c>
      <c r="AQ20" s="143">
        <v>25.17</v>
      </c>
    </row>
    <row r="21" spans="1:43" x14ac:dyDescent="0.25">
      <c r="A21" s="34">
        <v>11</v>
      </c>
      <c r="B21" s="32" t="s">
        <v>198</v>
      </c>
      <c r="C21" s="4" t="s">
        <v>197</v>
      </c>
      <c r="D21" s="116">
        <v>95</v>
      </c>
      <c r="E21" s="116">
        <v>95</v>
      </c>
      <c r="F21" s="116">
        <v>95</v>
      </c>
      <c r="G21" s="116">
        <v>95</v>
      </c>
      <c r="H21" s="116">
        <v>95</v>
      </c>
      <c r="I21" s="116">
        <v>95</v>
      </c>
      <c r="J21" s="116">
        <v>95</v>
      </c>
      <c r="K21" s="116">
        <v>95</v>
      </c>
      <c r="L21" s="116">
        <v>95</v>
      </c>
      <c r="M21" s="116">
        <v>95</v>
      </c>
      <c r="N21" s="116">
        <v>95</v>
      </c>
      <c r="O21" s="116">
        <v>95</v>
      </c>
      <c r="P21" s="116">
        <v>95</v>
      </c>
      <c r="Q21" s="116">
        <v>95</v>
      </c>
      <c r="R21" s="116">
        <v>95</v>
      </c>
      <c r="S21" s="116">
        <v>95</v>
      </c>
      <c r="T21" s="116">
        <v>95</v>
      </c>
      <c r="U21" s="116">
        <v>95</v>
      </c>
      <c r="V21" s="116">
        <v>95</v>
      </c>
      <c r="W21" s="116">
        <v>95</v>
      </c>
      <c r="X21" s="116">
        <v>95</v>
      </c>
      <c r="Y21" s="116">
        <v>95</v>
      </c>
      <c r="Z21" s="116">
        <v>95</v>
      </c>
      <c r="AA21" s="116">
        <v>95</v>
      </c>
      <c r="AB21" s="116">
        <v>95</v>
      </c>
      <c r="AC21" s="116">
        <v>95</v>
      </c>
      <c r="AD21" s="116">
        <v>95</v>
      </c>
      <c r="AE21" s="116">
        <v>95</v>
      </c>
      <c r="AF21" s="116">
        <v>95</v>
      </c>
      <c r="AG21" s="116">
        <v>95</v>
      </c>
      <c r="AH21" s="116">
        <v>95</v>
      </c>
      <c r="AI21" s="116">
        <v>95</v>
      </c>
      <c r="AJ21" s="116">
        <v>95</v>
      </c>
      <c r="AK21" s="116">
        <v>95</v>
      </c>
      <c r="AL21" s="116">
        <v>95</v>
      </c>
      <c r="AM21" s="116">
        <v>95</v>
      </c>
      <c r="AN21" s="116">
        <v>95</v>
      </c>
      <c r="AO21" s="116">
        <v>95</v>
      </c>
      <c r="AP21" s="116">
        <v>95</v>
      </c>
      <c r="AQ21" s="116">
        <v>95</v>
      </c>
    </row>
    <row r="22" spans="1:43" ht="26.4" x14ac:dyDescent="0.3">
      <c r="A22" s="34">
        <v>12</v>
      </c>
      <c r="B22" s="32" t="s">
        <v>199</v>
      </c>
      <c r="C22" s="4" t="s">
        <v>197</v>
      </c>
      <c r="D22" s="113">
        <v>43.98</v>
      </c>
      <c r="E22" s="113">
        <v>42.61</v>
      </c>
      <c r="F22" s="113">
        <v>42.26</v>
      </c>
      <c r="G22" s="113">
        <v>42.07</v>
      </c>
      <c r="H22" s="113">
        <v>45.93</v>
      </c>
      <c r="I22" s="113">
        <v>43.44</v>
      </c>
      <c r="J22" s="113">
        <v>44.14</v>
      </c>
      <c r="K22" s="113">
        <v>43.23</v>
      </c>
      <c r="L22" s="113">
        <v>44.23</v>
      </c>
      <c r="M22" s="113">
        <v>42.04</v>
      </c>
      <c r="N22" s="113">
        <v>42.12</v>
      </c>
      <c r="O22" s="113">
        <v>45.73</v>
      </c>
      <c r="P22" s="113">
        <v>44.81</v>
      </c>
      <c r="Q22" s="113">
        <v>45.04</v>
      </c>
      <c r="R22" s="113">
        <v>44.12</v>
      </c>
      <c r="S22" s="113">
        <v>45.97</v>
      </c>
      <c r="T22" s="113">
        <v>45.81</v>
      </c>
      <c r="U22" s="113">
        <v>45.96</v>
      </c>
      <c r="V22" s="113">
        <v>42.35</v>
      </c>
      <c r="W22" s="113">
        <v>43.76</v>
      </c>
      <c r="X22" s="113">
        <v>42.72</v>
      </c>
      <c r="Y22" s="113">
        <v>42.85</v>
      </c>
      <c r="Z22" s="113">
        <v>45.65</v>
      </c>
      <c r="AA22" s="113">
        <v>42.35</v>
      </c>
      <c r="AB22" s="113">
        <v>44.47</v>
      </c>
      <c r="AC22" s="113">
        <v>43.16</v>
      </c>
      <c r="AD22" s="113">
        <v>45.74</v>
      </c>
      <c r="AE22" s="113">
        <v>43.46</v>
      </c>
      <c r="AF22" s="113">
        <v>43.52</v>
      </c>
      <c r="AG22" s="113">
        <v>43.03</v>
      </c>
      <c r="AH22" s="113">
        <v>45.34</v>
      </c>
      <c r="AI22" s="113">
        <v>43.61</v>
      </c>
      <c r="AJ22" s="113">
        <v>44.64</v>
      </c>
      <c r="AK22" s="113">
        <v>45.44</v>
      </c>
      <c r="AL22" s="113">
        <v>42.63</v>
      </c>
      <c r="AM22" s="113">
        <v>44.45</v>
      </c>
      <c r="AN22" s="113">
        <v>44.04</v>
      </c>
      <c r="AO22" s="113">
        <v>43.19</v>
      </c>
      <c r="AP22" s="113">
        <v>44.28</v>
      </c>
      <c r="AQ22" s="113">
        <v>43.91</v>
      </c>
    </row>
    <row r="23" spans="1:43" x14ac:dyDescent="0.3">
      <c r="A23" s="34">
        <v>13</v>
      </c>
      <c r="B23" s="32" t="s">
        <v>200</v>
      </c>
      <c r="C23" s="4"/>
      <c r="D23" s="114">
        <v>7</v>
      </c>
      <c r="E23" s="114">
        <v>7</v>
      </c>
      <c r="F23" s="114">
        <v>7</v>
      </c>
      <c r="G23" s="114">
        <v>7</v>
      </c>
      <c r="H23" s="114">
        <v>7</v>
      </c>
      <c r="I23" s="114">
        <v>7</v>
      </c>
      <c r="J23" s="114">
        <v>7</v>
      </c>
      <c r="K23" s="114">
        <v>7</v>
      </c>
      <c r="L23" s="114">
        <v>7</v>
      </c>
      <c r="M23" s="114">
        <v>7</v>
      </c>
      <c r="N23" s="114">
        <v>7</v>
      </c>
      <c r="O23" s="114">
        <v>7</v>
      </c>
      <c r="P23" s="114">
        <v>7</v>
      </c>
      <c r="Q23" s="114">
        <v>7</v>
      </c>
      <c r="R23" s="114">
        <v>7</v>
      </c>
      <c r="S23" s="114">
        <v>7</v>
      </c>
      <c r="T23" s="114">
        <v>7</v>
      </c>
      <c r="U23" s="114">
        <v>7</v>
      </c>
      <c r="V23" s="114">
        <v>7</v>
      </c>
      <c r="W23" s="114">
        <v>7</v>
      </c>
      <c r="X23" s="114">
        <v>7</v>
      </c>
      <c r="Y23" s="114">
        <v>7</v>
      </c>
      <c r="Z23" s="114">
        <v>7</v>
      </c>
      <c r="AA23" s="114">
        <v>7</v>
      </c>
      <c r="AB23" s="114">
        <v>7</v>
      </c>
      <c r="AC23" s="114">
        <v>7</v>
      </c>
      <c r="AD23" s="114">
        <v>7</v>
      </c>
      <c r="AE23" s="114">
        <v>7</v>
      </c>
      <c r="AF23" s="114">
        <v>7</v>
      </c>
      <c r="AG23" s="114">
        <v>7</v>
      </c>
      <c r="AH23" s="114">
        <v>7</v>
      </c>
      <c r="AI23" s="114">
        <v>7</v>
      </c>
      <c r="AJ23" s="114">
        <v>7</v>
      </c>
      <c r="AK23" s="114">
        <v>7</v>
      </c>
      <c r="AL23" s="114">
        <v>7</v>
      </c>
      <c r="AM23" s="114">
        <v>7</v>
      </c>
      <c r="AN23" s="114">
        <v>7</v>
      </c>
      <c r="AO23" s="114">
        <v>7</v>
      </c>
      <c r="AP23" s="114">
        <v>7</v>
      </c>
      <c r="AQ23" s="114">
        <v>7</v>
      </c>
    </row>
    <row r="24" spans="1:43" x14ac:dyDescent="0.3">
      <c r="A24" s="34"/>
      <c r="B24" s="32"/>
      <c r="C24" s="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row>
    <row r="25" spans="1:43" x14ac:dyDescent="0.3">
      <c r="A25" s="34">
        <v>14</v>
      </c>
      <c r="B25" s="32" t="s">
        <v>201</v>
      </c>
      <c r="C25" s="4" t="s">
        <v>202</v>
      </c>
      <c r="D25" s="118">
        <f>(D23-1)*(D14*0.214+D13)*(D21-D20)+(D14*0.214+D13)*(D22-D20)</f>
        <v>1731.3854594999998</v>
      </c>
      <c r="E25" s="118">
        <f t="shared" ref="E25:AQ25" si="0">(E23-1)*(E14*0.214+E13)*(E21-E20)+(E14*0.214+E13)*(E22-E20)</f>
        <v>1668.6962509999998</v>
      </c>
      <c r="F25" s="118">
        <f t="shared" si="0"/>
        <v>1731.7656244999998</v>
      </c>
      <c r="G25" s="118">
        <f t="shared" si="0"/>
        <v>1684.4730984999999</v>
      </c>
      <c r="H25" s="118">
        <f t="shared" si="0"/>
        <v>1745.1854490000001</v>
      </c>
      <c r="I25" s="118">
        <f t="shared" si="0"/>
        <v>1722.9457964999999</v>
      </c>
      <c r="J25" s="118">
        <f t="shared" si="0"/>
        <v>1732.2598389999998</v>
      </c>
      <c r="K25" s="118">
        <f t="shared" si="0"/>
        <v>1696.8664775</v>
      </c>
      <c r="L25" s="118">
        <f t="shared" si="0"/>
        <v>1667.4036899999999</v>
      </c>
      <c r="M25" s="118">
        <f t="shared" si="0"/>
        <v>1676.1094685</v>
      </c>
      <c r="N25" s="118">
        <f t="shared" si="0"/>
        <v>1727.7738919999999</v>
      </c>
      <c r="O25" s="118">
        <f t="shared" si="0"/>
        <v>1680.5573989999998</v>
      </c>
      <c r="P25" s="118">
        <f t="shared" si="0"/>
        <v>1724.6945555</v>
      </c>
      <c r="Q25" s="118">
        <f t="shared" si="0"/>
        <v>1750.0515610000002</v>
      </c>
      <c r="R25" s="118">
        <f t="shared" si="0"/>
        <v>1690.137557</v>
      </c>
      <c r="S25" s="118">
        <f t="shared" si="0"/>
        <v>1691.3160684999998</v>
      </c>
      <c r="T25" s="118">
        <f t="shared" si="0"/>
        <v>1716.5210079999999</v>
      </c>
      <c r="U25" s="118">
        <f t="shared" si="0"/>
        <v>1695.2697845000002</v>
      </c>
      <c r="V25" s="118">
        <f t="shared" si="0"/>
        <v>1725.1887699999997</v>
      </c>
      <c r="W25" s="118">
        <f t="shared" si="0"/>
        <v>1681.3177289999999</v>
      </c>
      <c r="X25" s="118">
        <f t="shared" si="0"/>
        <v>1657.4053504999999</v>
      </c>
      <c r="Y25" s="118">
        <f t="shared" si="0"/>
        <v>1734.8069444999999</v>
      </c>
      <c r="Z25" s="118">
        <f t="shared" si="0"/>
        <v>1693.8251574999999</v>
      </c>
      <c r="AA25" s="118">
        <f t="shared" si="0"/>
        <v>1674.3607094999998</v>
      </c>
      <c r="AB25" s="118">
        <f t="shared" si="0"/>
        <v>1733.5143834999999</v>
      </c>
      <c r="AC25" s="118">
        <f t="shared" si="0"/>
        <v>1667.0615414999997</v>
      </c>
      <c r="AD25" s="118">
        <f t="shared" si="0"/>
        <v>1659.3061754999999</v>
      </c>
      <c r="AE25" s="118">
        <f t="shared" si="0"/>
        <v>1709.4499389999999</v>
      </c>
      <c r="AF25" s="118">
        <f t="shared" si="0"/>
        <v>1695.5739164999998</v>
      </c>
      <c r="AG25" s="118">
        <f t="shared" si="0"/>
        <v>1677.7441779999999</v>
      </c>
      <c r="AH25" s="118">
        <f t="shared" si="0"/>
        <v>1704.0896124999997</v>
      </c>
      <c r="AI25" s="118">
        <f t="shared" si="0"/>
        <v>1728.6482714999997</v>
      </c>
      <c r="AJ25" s="118">
        <f t="shared" si="0"/>
        <v>1687.8565670000003</v>
      </c>
      <c r="AK25" s="118">
        <f t="shared" si="0"/>
        <v>1698.8813520000001</v>
      </c>
      <c r="AL25" s="118">
        <f t="shared" si="0"/>
        <v>1735.0350435</v>
      </c>
      <c r="AM25" s="118">
        <f t="shared" si="0"/>
        <v>1740.6234689999999</v>
      </c>
      <c r="AN25" s="118">
        <f t="shared" si="0"/>
        <v>1675.9954189999999</v>
      </c>
      <c r="AO25" s="118">
        <f t="shared" si="0"/>
        <v>1709.2218399999997</v>
      </c>
      <c r="AP25" s="118">
        <f t="shared" si="0"/>
        <v>1649.2318029999999</v>
      </c>
      <c r="AQ25" s="118">
        <f t="shared" si="0"/>
        <v>1664.0582379999998</v>
      </c>
    </row>
    <row r="26" spans="1:43" x14ac:dyDescent="0.3">
      <c r="A26" s="34"/>
      <c r="B26" s="32"/>
      <c r="C26" s="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row>
    <row r="27" spans="1:43" x14ac:dyDescent="0.3">
      <c r="A27" s="34">
        <v>15</v>
      </c>
      <c r="B27" s="32" t="s">
        <v>203</v>
      </c>
      <c r="C27" s="4" t="s">
        <v>204</v>
      </c>
      <c r="D27" s="114">
        <f>((D15*D16)+(D18*D19*D17/1000))</f>
        <v>6850.3</v>
      </c>
      <c r="E27" s="114">
        <f t="shared" ref="E27:AQ27" si="1">((E15*E16)+(E18*E19*E17/1000))</f>
        <v>6595.3</v>
      </c>
      <c r="F27" s="114">
        <f t="shared" si="1"/>
        <v>6892.8</v>
      </c>
      <c r="G27" s="114">
        <f t="shared" si="1"/>
        <v>6680.3</v>
      </c>
      <c r="H27" s="114">
        <f t="shared" si="1"/>
        <v>6765.3</v>
      </c>
      <c r="I27" s="114">
        <f t="shared" si="1"/>
        <v>6722.8</v>
      </c>
      <c r="J27" s="114">
        <f t="shared" si="1"/>
        <v>6552.8</v>
      </c>
      <c r="K27" s="114">
        <f t="shared" si="1"/>
        <v>6595.3</v>
      </c>
      <c r="L27" s="114">
        <f t="shared" si="1"/>
        <v>6297.8</v>
      </c>
      <c r="M27" s="114">
        <f t="shared" si="1"/>
        <v>6340.3</v>
      </c>
      <c r="N27" s="114">
        <f t="shared" si="1"/>
        <v>6850.3</v>
      </c>
      <c r="O27" s="114">
        <f t="shared" si="1"/>
        <v>6382.8</v>
      </c>
      <c r="P27" s="114">
        <f t="shared" si="1"/>
        <v>6680.3</v>
      </c>
      <c r="Q27" s="114">
        <f t="shared" si="1"/>
        <v>6807.8</v>
      </c>
      <c r="R27" s="114">
        <f t="shared" si="1"/>
        <v>6680.3</v>
      </c>
      <c r="S27" s="114">
        <f t="shared" si="1"/>
        <v>6756.28</v>
      </c>
      <c r="T27" s="114">
        <f t="shared" si="1"/>
        <v>6680.3</v>
      </c>
      <c r="U27" s="114">
        <f t="shared" si="1"/>
        <v>6722.8</v>
      </c>
      <c r="V27" s="114">
        <f t="shared" si="1"/>
        <v>6552.8</v>
      </c>
      <c r="W27" s="114">
        <f t="shared" si="1"/>
        <v>6680.3</v>
      </c>
      <c r="X27" s="114">
        <f t="shared" si="1"/>
        <v>6595.3</v>
      </c>
      <c r="Y27" s="114">
        <f t="shared" si="1"/>
        <v>6765.3</v>
      </c>
      <c r="Z27" s="114">
        <f t="shared" si="1"/>
        <v>6722.8</v>
      </c>
      <c r="AA27" s="114">
        <f t="shared" si="1"/>
        <v>6680.3</v>
      </c>
      <c r="AB27" s="114">
        <f t="shared" si="1"/>
        <v>6637.8</v>
      </c>
      <c r="AC27" s="114">
        <f t="shared" si="1"/>
        <v>6595.3</v>
      </c>
      <c r="AD27" s="114">
        <f t="shared" si="1"/>
        <v>6552.8</v>
      </c>
      <c r="AE27" s="114">
        <f t="shared" si="1"/>
        <v>6765.3</v>
      </c>
      <c r="AF27" s="114">
        <f t="shared" si="1"/>
        <v>6765.3</v>
      </c>
      <c r="AG27" s="114">
        <f t="shared" si="1"/>
        <v>6552.8</v>
      </c>
      <c r="AH27" s="114">
        <f t="shared" si="1"/>
        <v>6807.8</v>
      </c>
      <c r="AI27" s="114">
        <f t="shared" si="1"/>
        <v>6850.3</v>
      </c>
      <c r="AJ27" s="114">
        <f t="shared" si="1"/>
        <v>6552.8</v>
      </c>
      <c r="AK27" s="114">
        <f t="shared" si="1"/>
        <v>6722.8</v>
      </c>
      <c r="AL27" s="114">
        <f t="shared" si="1"/>
        <v>6850.3</v>
      </c>
      <c r="AM27" s="114">
        <f t="shared" si="1"/>
        <v>6595.3</v>
      </c>
      <c r="AN27" s="114">
        <f t="shared" si="1"/>
        <v>6680.3</v>
      </c>
      <c r="AO27" s="114">
        <f t="shared" si="1"/>
        <v>6765.3</v>
      </c>
      <c r="AP27" s="114">
        <f t="shared" si="1"/>
        <v>6552.8</v>
      </c>
      <c r="AQ27" s="114">
        <f t="shared" si="1"/>
        <v>6637.8</v>
      </c>
    </row>
    <row r="28" spans="1:43" x14ac:dyDescent="0.3">
      <c r="A28" s="34"/>
      <c r="B28" s="32"/>
      <c r="C28" s="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row>
    <row r="29" spans="1:43" x14ac:dyDescent="0.3">
      <c r="A29" s="34">
        <v>16</v>
      </c>
      <c r="B29" s="32" t="s">
        <v>205</v>
      </c>
      <c r="C29" s="4"/>
      <c r="D29" s="119">
        <f>D25/D27</f>
        <v>0.25274593222194647</v>
      </c>
      <c r="E29" s="119">
        <f t="shared" ref="E29:AQ29" si="2">E25/E27</f>
        <v>0.25301294118538958</v>
      </c>
      <c r="F29" s="119">
        <f t="shared" si="2"/>
        <v>0.25124269157671769</v>
      </c>
      <c r="G29" s="119">
        <f t="shared" si="2"/>
        <v>0.2521553071718336</v>
      </c>
      <c r="H29" s="119">
        <f t="shared" si="2"/>
        <v>0.25796128020930337</v>
      </c>
      <c r="I29" s="119">
        <f t="shared" si="2"/>
        <v>0.256283958544059</v>
      </c>
      <c r="J29" s="119">
        <f t="shared" si="2"/>
        <v>0.26435414464045903</v>
      </c>
      <c r="K29" s="119">
        <f t="shared" si="2"/>
        <v>0.25728419897502763</v>
      </c>
      <c r="L29" s="119">
        <f t="shared" si="2"/>
        <v>0.26475970815205307</v>
      </c>
      <c r="M29" s="119">
        <f t="shared" si="2"/>
        <v>0.26435806957084051</v>
      </c>
      <c r="N29" s="119">
        <f t="shared" si="2"/>
        <v>0.25221871918018185</v>
      </c>
      <c r="O29" s="119">
        <f t="shared" si="2"/>
        <v>0.26329469809487993</v>
      </c>
      <c r="P29" s="119">
        <f t="shared" si="2"/>
        <v>0.2581762129694774</v>
      </c>
      <c r="Q29" s="119">
        <f t="shared" si="2"/>
        <v>0.25706565424953731</v>
      </c>
      <c r="R29" s="119">
        <f t="shared" si="2"/>
        <v>0.25300324192027301</v>
      </c>
      <c r="S29" s="119">
        <f t="shared" si="2"/>
        <v>0.25033244159507895</v>
      </c>
      <c r="T29" s="119">
        <f t="shared" si="2"/>
        <v>0.25695268296333995</v>
      </c>
      <c r="U29" s="119">
        <f t="shared" si="2"/>
        <v>0.25216721968525024</v>
      </c>
      <c r="V29" s="119">
        <f t="shared" si="2"/>
        <v>0.26327505341228175</v>
      </c>
      <c r="W29" s="119">
        <f t="shared" si="2"/>
        <v>0.25168296768109216</v>
      </c>
      <c r="X29" s="119">
        <f t="shared" si="2"/>
        <v>0.25130097956120268</v>
      </c>
      <c r="Y29" s="119">
        <f t="shared" si="2"/>
        <v>0.25642720123276125</v>
      </c>
      <c r="Z29" s="119">
        <f t="shared" si="2"/>
        <v>0.25195233496459807</v>
      </c>
      <c r="AA29" s="119">
        <f t="shared" si="2"/>
        <v>0.25064154446656584</v>
      </c>
      <c r="AB29" s="119">
        <f t="shared" si="2"/>
        <v>0.26115797154177589</v>
      </c>
      <c r="AC29" s="119">
        <f t="shared" si="2"/>
        <v>0.25276508142161835</v>
      </c>
      <c r="AD29" s="119">
        <f t="shared" si="2"/>
        <v>0.2532209399798559</v>
      </c>
      <c r="AE29" s="119">
        <f t="shared" si="2"/>
        <v>0.25267910351351747</v>
      </c>
      <c r="AF29" s="119">
        <f t="shared" si="2"/>
        <v>0.25062804554121765</v>
      </c>
      <c r="AG29" s="119">
        <f t="shared" si="2"/>
        <v>0.25603469936515688</v>
      </c>
      <c r="AH29" s="119">
        <f t="shared" si="2"/>
        <v>0.25031428838978814</v>
      </c>
      <c r="AI29" s="119">
        <f t="shared" si="2"/>
        <v>0.25234636023239854</v>
      </c>
      <c r="AJ29" s="119">
        <f t="shared" si="2"/>
        <v>0.25757791585276524</v>
      </c>
      <c r="AK29" s="119">
        <f t="shared" si="2"/>
        <v>0.25270443148688049</v>
      </c>
      <c r="AL29" s="119">
        <f t="shared" si="2"/>
        <v>0.25327869487467702</v>
      </c>
      <c r="AM29" s="119">
        <f t="shared" si="2"/>
        <v>0.26391877079132109</v>
      </c>
      <c r="AN29" s="119">
        <f t="shared" si="2"/>
        <v>0.25088625046779334</v>
      </c>
      <c r="AO29" s="119">
        <f t="shared" si="2"/>
        <v>0.25264538749205501</v>
      </c>
      <c r="AP29" s="119">
        <f t="shared" si="2"/>
        <v>0.25168352505799046</v>
      </c>
      <c r="AQ29" s="119">
        <f t="shared" si="2"/>
        <v>0.25069424176685046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2:O76"/>
  <sheetViews>
    <sheetView topLeftCell="A16" workbookViewId="0">
      <selection activeCell="B35" sqref="B35"/>
    </sheetView>
  </sheetViews>
  <sheetFormatPr defaultColWidth="9.109375" defaultRowHeight="13.8" x14ac:dyDescent="0.3"/>
  <cols>
    <col min="1" max="1" width="50" style="46" customWidth="1"/>
    <col min="2" max="2" width="17" style="69" customWidth="1"/>
    <col min="3" max="3" width="13.109375" style="54" customWidth="1"/>
    <col min="4" max="4" width="14.88671875" style="54" customWidth="1"/>
    <col min="5" max="5" width="29.33203125" style="70" customWidth="1"/>
    <col min="6" max="6" width="47.88671875" style="46" customWidth="1"/>
    <col min="7" max="7" width="9.109375" style="46"/>
    <col min="8" max="8" width="18.33203125" style="46" customWidth="1"/>
    <col min="9" max="16384" width="9.109375" style="46"/>
  </cols>
  <sheetData>
    <row r="2" spans="1:15" ht="15.6" x14ac:dyDescent="0.3">
      <c r="A2" s="159" t="s">
        <v>217</v>
      </c>
      <c r="B2" s="159"/>
      <c r="C2" s="159"/>
      <c r="D2" s="159"/>
      <c r="E2" s="159"/>
      <c r="F2" s="159"/>
    </row>
    <row r="3" spans="1:15" x14ac:dyDescent="0.3">
      <c r="A3" s="47" t="s">
        <v>218</v>
      </c>
      <c r="B3" s="47" t="s">
        <v>219</v>
      </c>
      <c r="C3" s="55" t="s">
        <v>220</v>
      </c>
      <c r="D3" s="55" t="s">
        <v>221</v>
      </c>
      <c r="E3" s="48" t="s">
        <v>222</v>
      </c>
      <c r="F3" s="55" t="s">
        <v>223</v>
      </c>
    </row>
    <row r="4" spans="1:15" x14ac:dyDescent="0.3">
      <c r="A4" s="59" t="s">
        <v>224</v>
      </c>
      <c r="B4" s="60"/>
      <c r="C4" s="61">
        <f>HS_ass!D20</f>
        <v>14066</v>
      </c>
      <c r="D4" s="57" t="s">
        <v>225</v>
      </c>
      <c r="E4" s="56" t="s">
        <v>226</v>
      </c>
      <c r="F4" s="56"/>
    </row>
    <row r="5" spans="1:15" x14ac:dyDescent="0.3">
      <c r="A5" s="56" t="s">
        <v>227</v>
      </c>
      <c r="B5" s="60"/>
      <c r="C5" s="62">
        <v>25.51</v>
      </c>
      <c r="D5" s="57" t="s">
        <v>228</v>
      </c>
      <c r="E5" s="63" t="s">
        <v>229</v>
      </c>
      <c r="F5" s="56"/>
    </row>
    <row r="6" spans="1:15" x14ac:dyDescent="0.3">
      <c r="A6" s="56" t="s">
        <v>230</v>
      </c>
      <c r="B6" s="60"/>
      <c r="C6" s="64">
        <v>4.8</v>
      </c>
      <c r="D6" s="57" t="s">
        <v>231</v>
      </c>
      <c r="E6" s="63" t="s">
        <v>229</v>
      </c>
      <c r="F6" s="56"/>
    </row>
    <row r="7" spans="1:15" ht="27.6" x14ac:dyDescent="0.3">
      <c r="A7" s="56" t="s">
        <v>232</v>
      </c>
      <c r="B7" s="60" t="s">
        <v>233</v>
      </c>
      <c r="C7" s="62">
        <f>ROUNDDOWN((C5*C6*B30/1000),3)</f>
        <v>1.4690000000000001</v>
      </c>
      <c r="D7" s="57" t="s">
        <v>234</v>
      </c>
      <c r="E7" s="63" t="s">
        <v>229</v>
      </c>
      <c r="F7" s="56"/>
    </row>
    <row r="8" spans="1:15" ht="16.2" x14ac:dyDescent="0.3">
      <c r="A8" s="59" t="s">
        <v>235</v>
      </c>
      <c r="B8" s="60" t="s">
        <v>236</v>
      </c>
      <c r="C8" s="65">
        <v>0.1</v>
      </c>
      <c r="D8" s="57" t="s">
        <v>237</v>
      </c>
      <c r="E8" s="63" t="s">
        <v>229</v>
      </c>
      <c r="F8" s="56"/>
    </row>
    <row r="9" spans="1:15" ht="16.2" x14ac:dyDescent="0.3">
      <c r="A9" s="59" t="s">
        <v>238</v>
      </c>
      <c r="B9" s="60" t="s">
        <v>239</v>
      </c>
      <c r="C9" s="58">
        <f>'ER-Syn'!C16</f>
        <v>0.26129970255384655</v>
      </c>
      <c r="D9" s="57" t="s">
        <v>237</v>
      </c>
      <c r="E9" s="56" t="s">
        <v>240</v>
      </c>
      <c r="F9" s="56"/>
    </row>
    <row r="10" spans="1:15" ht="27.6" x14ac:dyDescent="0.3">
      <c r="A10" s="56" t="s">
        <v>241</v>
      </c>
      <c r="B10" s="60" t="s">
        <v>242</v>
      </c>
      <c r="C10" s="66">
        <f>ROUNDDOWN((C7*(1-(C8/C9))),5)</f>
        <v>0.90681</v>
      </c>
      <c r="D10" s="56" t="s">
        <v>243</v>
      </c>
      <c r="E10" s="56" t="s">
        <v>244</v>
      </c>
      <c r="F10" s="56"/>
    </row>
    <row r="11" spans="1:15" ht="27.6" x14ac:dyDescent="0.3">
      <c r="A11" s="59" t="s">
        <v>245</v>
      </c>
      <c r="B11" s="60" t="s">
        <v>246</v>
      </c>
      <c r="C11" s="67">
        <v>0.879</v>
      </c>
      <c r="D11" s="57"/>
      <c r="E11" s="63" t="s">
        <v>229</v>
      </c>
      <c r="F11" s="59"/>
      <c r="G11" s="50"/>
      <c r="H11" s="50"/>
      <c r="I11" s="50"/>
      <c r="J11" s="50"/>
      <c r="K11" s="50"/>
      <c r="L11" s="50"/>
      <c r="M11" s="50"/>
      <c r="N11" s="50"/>
      <c r="O11" s="50"/>
    </row>
    <row r="12" spans="1:15" ht="27.6" x14ac:dyDescent="0.3">
      <c r="A12" s="59" t="s">
        <v>247</v>
      </c>
      <c r="B12" s="60" t="s">
        <v>248</v>
      </c>
      <c r="C12" s="57">
        <v>1.4999999999999999E-2</v>
      </c>
      <c r="D12" s="57" t="s">
        <v>249</v>
      </c>
      <c r="E12" s="63" t="s">
        <v>229</v>
      </c>
      <c r="F12" s="59"/>
      <c r="G12" s="50"/>
      <c r="H12" s="50"/>
      <c r="I12" s="50"/>
      <c r="J12" s="50"/>
      <c r="K12" s="50"/>
      <c r="L12" s="50"/>
      <c r="M12" s="50"/>
      <c r="N12" s="50"/>
      <c r="O12" s="50"/>
    </row>
    <row r="13" spans="1:15" ht="27.6" x14ac:dyDescent="0.3">
      <c r="A13" s="59" t="s">
        <v>250</v>
      </c>
      <c r="B13" s="59" t="s">
        <v>251</v>
      </c>
      <c r="C13" s="62">
        <v>81.599999999999994</v>
      </c>
      <c r="D13" s="57" t="s">
        <v>252</v>
      </c>
      <c r="E13" s="63" t="s">
        <v>229</v>
      </c>
      <c r="F13" s="59"/>
      <c r="G13" s="50"/>
      <c r="H13" s="50"/>
      <c r="I13" s="50"/>
      <c r="J13" s="50"/>
      <c r="K13" s="50"/>
      <c r="L13" s="50"/>
      <c r="M13" s="50"/>
      <c r="N13" s="50"/>
      <c r="O13" s="50"/>
    </row>
    <row r="14" spans="1:15" x14ac:dyDescent="0.3">
      <c r="A14" s="68" t="s">
        <v>253</v>
      </c>
    </row>
    <row r="15" spans="1:15" ht="43.8" x14ac:dyDescent="0.3">
      <c r="A15" s="59" t="s">
        <v>254</v>
      </c>
      <c r="B15" s="59" t="s">
        <v>255</v>
      </c>
      <c r="C15" s="66">
        <f>ROUNDDOWN((C10*C11*C12*C13),4)</f>
        <v>0.97560000000000002</v>
      </c>
      <c r="D15" s="56" t="s">
        <v>256</v>
      </c>
      <c r="E15" s="63" t="s">
        <v>244</v>
      </c>
      <c r="F15" s="60" t="s">
        <v>257</v>
      </c>
    </row>
    <row r="16" spans="1:15" x14ac:dyDescent="0.3">
      <c r="A16" s="59" t="s">
        <v>258</v>
      </c>
      <c r="B16" s="60"/>
      <c r="C16" s="71">
        <f>ROUNDDOWN(C4*'ER-Syn'!C11,0)</f>
        <v>13186</v>
      </c>
      <c r="D16" s="59" t="s">
        <v>225</v>
      </c>
      <c r="E16" s="59" t="s">
        <v>240</v>
      </c>
      <c r="F16" s="59"/>
    </row>
    <row r="17" spans="1:6" ht="43.8" x14ac:dyDescent="0.3">
      <c r="A17" s="59" t="s">
        <v>259</v>
      </c>
      <c r="B17" s="59" t="s">
        <v>260</v>
      </c>
      <c r="C17" s="71">
        <f>ROUNDDOWN(C15*C16*((365-'ER-Syn'!C14)/365),0)</f>
        <v>12864</v>
      </c>
      <c r="D17" s="56" t="s">
        <v>261</v>
      </c>
      <c r="E17" s="63" t="s">
        <v>244</v>
      </c>
      <c r="F17" s="59"/>
    </row>
    <row r="18" spans="1:6" x14ac:dyDescent="0.3">
      <c r="A18" s="72"/>
      <c r="B18" s="73"/>
      <c r="C18" s="74"/>
    </row>
    <row r="19" spans="1:6" x14ac:dyDescent="0.3">
      <c r="A19" s="75" t="s">
        <v>262</v>
      </c>
      <c r="B19" s="76"/>
      <c r="C19" s="46"/>
      <c r="D19" s="46"/>
      <c r="E19" s="46"/>
    </row>
    <row r="20" spans="1:6" ht="103.8" x14ac:dyDescent="0.3">
      <c r="A20" s="63" t="s">
        <v>263</v>
      </c>
      <c r="B20" s="60"/>
      <c r="C20" s="77">
        <f>((C7*(1-0.95))*(1-(C8/C9))*C12*C13*C11)</f>
        <v>4.8781679012365214E-2</v>
      </c>
      <c r="D20" s="56" t="s">
        <v>256</v>
      </c>
      <c r="E20" s="63" t="s">
        <v>244</v>
      </c>
      <c r="F20" s="59" t="s">
        <v>264</v>
      </c>
    </row>
    <row r="21" spans="1:6" x14ac:dyDescent="0.3">
      <c r="A21" s="63" t="s">
        <v>265</v>
      </c>
      <c r="B21" s="78"/>
      <c r="C21" s="79">
        <f>(365-'ER-Syn'!C13)/365</f>
        <v>0</v>
      </c>
      <c r="D21" s="57"/>
      <c r="E21" s="63" t="s">
        <v>244</v>
      </c>
      <c r="F21" s="60"/>
    </row>
    <row r="22" spans="1:6" ht="16.2" x14ac:dyDescent="0.3">
      <c r="A22" s="49" t="s">
        <v>266</v>
      </c>
      <c r="B22" s="59" t="s">
        <v>267</v>
      </c>
      <c r="C22" s="80">
        <f>C20+(C21*C15)</f>
        <v>4.8781679012365214E-2</v>
      </c>
      <c r="D22" s="57"/>
      <c r="E22" s="63" t="s">
        <v>244</v>
      </c>
      <c r="F22" s="60"/>
    </row>
    <row r="23" spans="1:6" ht="16.2" x14ac:dyDescent="0.3">
      <c r="A23" s="63" t="s">
        <v>268</v>
      </c>
      <c r="B23" s="59" t="s">
        <v>269</v>
      </c>
      <c r="C23" s="79">
        <f>ROUNDUP(C22*C16,0)</f>
        <v>644</v>
      </c>
      <c r="D23" s="57"/>
      <c r="E23" s="59"/>
      <c r="F23" s="60"/>
    </row>
    <row r="24" spans="1:6" x14ac:dyDescent="0.3">
      <c r="A24" s="50"/>
      <c r="B24" s="76"/>
      <c r="C24" s="81"/>
      <c r="F24" s="82"/>
    </row>
    <row r="25" spans="1:6" hidden="1" x14ac:dyDescent="0.3">
      <c r="A25" s="68" t="s">
        <v>270</v>
      </c>
      <c r="C25" s="69"/>
      <c r="D25" s="70"/>
    </row>
    <row r="26" spans="1:6" hidden="1" x14ac:dyDescent="0.3">
      <c r="A26" s="60" t="s">
        <v>271</v>
      </c>
      <c r="B26" s="83">
        <v>1000</v>
      </c>
      <c r="C26" s="83" t="s">
        <v>186</v>
      </c>
      <c r="D26" s="59"/>
    </row>
    <row r="27" spans="1:6" hidden="1" x14ac:dyDescent="0.3">
      <c r="A27" s="57" t="s">
        <v>272</v>
      </c>
      <c r="B27" s="83">
        <v>0.27777780000000002</v>
      </c>
      <c r="C27" s="83" t="s">
        <v>273</v>
      </c>
      <c r="D27" s="59"/>
    </row>
    <row r="28" spans="1:6" hidden="1" x14ac:dyDescent="0.3">
      <c r="A28" s="57" t="s">
        <v>274</v>
      </c>
      <c r="B28" s="83">
        <v>1000</v>
      </c>
      <c r="C28" s="83" t="s">
        <v>275</v>
      </c>
      <c r="D28" s="59"/>
    </row>
    <row r="29" spans="1:6" ht="16.2" hidden="1" x14ac:dyDescent="0.3">
      <c r="A29" s="57" t="s">
        <v>276</v>
      </c>
      <c r="B29" s="83">
        <v>3</v>
      </c>
      <c r="C29" s="83" t="s">
        <v>277</v>
      </c>
      <c r="D29" s="84" t="s">
        <v>278</v>
      </c>
    </row>
    <row r="30" spans="1:6" hidden="1" x14ac:dyDescent="0.3">
      <c r="A30" s="60" t="s">
        <v>279</v>
      </c>
      <c r="B30" s="83">
        <v>12</v>
      </c>
      <c r="C30" s="57" t="s">
        <v>280</v>
      </c>
      <c r="D30" s="59"/>
    </row>
    <row r="31" spans="1:6" x14ac:dyDescent="0.3">
      <c r="A31" s="85"/>
      <c r="B31" s="72"/>
      <c r="C31" s="74"/>
    </row>
    <row r="32" spans="1:6" x14ac:dyDescent="0.3">
      <c r="A32" s="85"/>
      <c r="B32" s="72"/>
      <c r="C32" s="74"/>
    </row>
    <row r="33" spans="1:3" x14ac:dyDescent="0.3">
      <c r="A33" s="72"/>
      <c r="B33" s="86"/>
      <c r="C33" s="74"/>
    </row>
    <row r="34" spans="1:3" x14ac:dyDescent="0.3">
      <c r="A34" s="85"/>
      <c r="B34" s="72"/>
      <c r="C34" s="74"/>
    </row>
    <row r="35" spans="1:3" x14ac:dyDescent="0.3">
      <c r="A35" s="87"/>
      <c r="B35" s="73"/>
      <c r="C35" s="74"/>
    </row>
    <row r="36" spans="1:3" x14ac:dyDescent="0.3">
      <c r="A36" s="87"/>
      <c r="B36" s="73"/>
      <c r="C36" s="74"/>
    </row>
    <row r="37" spans="1:3" x14ac:dyDescent="0.3">
      <c r="A37" s="72"/>
      <c r="B37" s="72"/>
      <c r="C37" s="74"/>
    </row>
    <row r="38" spans="1:3" x14ac:dyDescent="0.3">
      <c r="A38" s="72"/>
      <c r="B38" s="73"/>
      <c r="C38" s="74"/>
    </row>
    <row r="39" spans="1:3" x14ac:dyDescent="0.3">
      <c r="A39" s="72"/>
      <c r="B39" s="73"/>
      <c r="C39" s="74"/>
    </row>
    <row r="40" spans="1:3" x14ac:dyDescent="0.3">
      <c r="A40" s="160"/>
      <c r="B40" s="160"/>
      <c r="C40" s="160"/>
    </row>
    <row r="41" spans="1:3" x14ac:dyDescent="0.3">
      <c r="A41" s="76"/>
      <c r="B41" s="76"/>
      <c r="C41" s="88"/>
    </row>
    <row r="42" spans="1:3" x14ac:dyDescent="0.3">
      <c r="A42" s="76"/>
      <c r="B42" s="76"/>
      <c r="C42" s="88"/>
    </row>
    <row r="43" spans="1:3" x14ac:dyDescent="0.3">
      <c r="A43" s="72"/>
      <c r="B43" s="73"/>
      <c r="C43" s="74"/>
    </row>
    <row r="44" spans="1:3" x14ac:dyDescent="0.3">
      <c r="A44" s="72"/>
      <c r="B44" s="72"/>
      <c r="C44" s="74"/>
    </row>
    <row r="45" spans="1:3" x14ac:dyDescent="0.3">
      <c r="A45" s="72"/>
      <c r="B45" s="73"/>
      <c r="C45" s="74"/>
    </row>
    <row r="46" spans="1:3" x14ac:dyDescent="0.3">
      <c r="A46" s="72"/>
      <c r="B46" s="72"/>
      <c r="C46" s="74"/>
    </row>
    <row r="47" spans="1:3" x14ac:dyDescent="0.3">
      <c r="A47" s="72"/>
      <c r="B47" s="73"/>
      <c r="C47" s="74"/>
    </row>
    <row r="48" spans="1:3" x14ac:dyDescent="0.3">
      <c r="A48" s="50"/>
      <c r="B48" s="76"/>
      <c r="C48" s="88"/>
    </row>
    <row r="49" spans="1:3" x14ac:dyDescent="0.3">
      <c r="A49" s="50"/>
      <c r="B49" s="76"/>
      <c r="C49" s="88"/>
    </row>
    <row r="50" spans="1:3" x14ac:dyDescent="0.3">
      <c r="A50" s="50"/>
      <c r="B50" s="76"/>
      <c r="C50" s="88"/>
    </row>
    <row r="51" spans="1:3" x14ac:dyDescent="0.3">
      <c r="A51" s="50"/>
      <c r="B51" s="76"/>
      <c r="C51" s="88"/>
    </row>
    <row r="52" spans="1:3" x14ac:dyDescent="0.3">
      <c r="A52" s="50"/>
      <c r="B52" s="76"/>
      <c r="C52" s="88"/>
    </row>
    <row r="53" spans="1:3" x14ac:dyDescent="0.3">
      <c r="A53" s="50"/>
      <c r="B53" s="76"/>
      <c r="C53" s="88"/>
    </row>
    <row r="54" spans="1:3" x14ac:dyDescent="0.3">
      <c r="A54" s="50"/>
      <c r="B54" s="76"/>
      <c r="C54" s="88"/>
    </row>
    <row r="55" spans="1:3" x14ac:dyDescent="0.3">
      <c r="A55" s="50"/>
      <c r="B55" s="76"/>
      <c r="C55" s="88"/>
    </row>
    <row r="56" spans="1:3" x14ac:dyDescent="0.3">
      <c r="A56" s="50"/>
      <c r="B56" s="76"/>
      <c r="C56" s="88"/>
    </row>
    <row r="57" spans="1:3" x14ac:dyDescent="0.3">
      <c r="A57" s="50"/>
      <c r="B57" s="76"/>
      <c r="C57" s="88"/>
    </row>
    <row r="58" spans="1:3" x14ac:dyDescent="0.3">
      <c r="A58" s="50"/>
      <c r="B58" s="76"/>
      <c r="C58" s="88"/>
    </row>
    <row r="59" spans="1:3" x14ac:dyDescent="0.3">
      <c r="A59" s="50"/>
      <c r="B59" s="76"/>
      <c r="C59" s="88"/>
    </row>
    <row r="60" spans="1:3" x14ac:dyDescent="0.3">
      <c r="A60" s="50"/>
      <c r="B60" s="76"/>
      <c r="C60" s="88"/>
    </row>
    <row r="61" spans="1:3" x14ac:dyDescent="0.3">
      <c r="A61" s="50"/>
      <c r="B61" s="76"/>
      <c r="C61" s="88"/>
    </row>
    <row r="62" spans="1:3" x14ac:dyDescent="0.3">
      <c r="A62" s="50"/>
      <c r="B62" s="76"/>
      <c r="C62" s="88"/>
    </row>
    <row r="63" spans="1:3" x14ac:dyDescent="0.3">
      <c r="A63" s="50"/>
      <c r="B63" s="76"/>
      <c r="C63" s="88"/>
    </row>
    <row r="64" spans="1:3" x14ac:dyDescent="0.3">
      <c r="A64" s="50"/>
      <c r="B64" s="76"/>
      <c r="C64" s="88"/>
    </row>
    <row r="65" spans="1:3" x14ac:dyDescent="0.3">
      <c r="A65" s="50"/>
      <c r="B65" s="76"/>
      <c r="C65" s="88"/>
    </row>
    <row r="66" spans="1:3" x14ac:dyDescent="0.3">
      <c r="A66" s="50"/>
      <c r="B66" s="76"/>
      <c r="C66" s="88"/>
    </row>
    <row r="67" spans="1:3" x14ac:dyDescent="0.3">
      <c r="A67" s="50"/>
      <c r="B67" s="76"/>
      <c r="C67" s="88"/>
    </row>
    <row r="68" spans="1:3" x14ac:dyDescent="0.3">
      <c r="A68" s="50"/>
      <c r="B68" s="76"/>
      <c r="C68" s="88"/>
    </row>
    <row r="69" spans="1:3" x14ac:dyDescent="0.3">
      <c r="A69" s="50"/>
      <c r="B69" s="76"/>
      <c r="C69" s="88"/>
    </row>
    <row r="70" spans="1:3" x14ac:dyDescent="0.3">
      <c r="A70" s="50"/>
      <c r="B70" s="76"/>
      <c r="C70" s="88"/>
    </row>
    <row r="71" spans="1:3" x14ac:dyDescent="0.3">
      <c r="A71" s="50"/>
      <c r="B71" s="76"/>
      <c r="C71" s="88"/>
    </row>
    <row r="72" spans="1:3" x14ac:dyDescent="0.3">
      <c r="A72" s="50"/>
      <c r="B72" s="76"/>
      <c r="C72" s="88"/>
    </row>
    <row r="73" spans="1:3" x14ac:dyDescent="0.3">
      <c r="A73" s="50"/>
      <c r="B73" s="76"/>
      <c r="C73" s="88"/>
    </row>
    <row r="74" spans="1:3" x14ac:dyDescent="0.3">
      <c r="A74" s="50"/>
      <c r="B74" s="76"/>
      <c r="C74" s="88"/>
    </row>
    <row r="75" spans="1:3" x14ac:dyDescent="0.3">
      <c r="A75" s="50"/>
      <c r="B75" s="76"/>
      <c r="C75" s="88"/>
    </row>
    <row r="76" spans="1:3" x14ac:dyDescent="0.3">
      <c r="A76" s="50"/>
      <c r="B76" s="76"/>
      <c r="C76" s="88"/>
    </row>
  </sheetData>
  <mergeCells count="2">
    <mergeCell ref="A2:F2"/>
    <mergeCell ref="A40:C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2:O76"/>
  <sheetViews>
    <sheetView workbookViewId="0">
      <selection activeCell="B36" sqref="B36"/>
    </sheetView>
  </sheetViews>
  <sheetFormatPr defaultColWidth="9.109375" defaultRowHeight="13.8" x14ac:dyDescent="0.3"/>
  <cols>
    <col min="1" max="1" width="50" style="46" customWidth="1"/>
    <col min="2" max="2" width="17" style="69" customWidth="1"/>
    <col min="3" max="3" width="13.109375" style="54" customWidth="1"/>
    <col min="4" max="4" width="14.88671875" style="54" customWidth="1"/>
    <col min="5" max="5" width="29.33203125" style="70" customWidth="1"/>
    <col min="6" max="6" width="47.88671875" style="46" customWidth="1"/>
    <col min="7" max="7" width="9.109375" style="46"/>
    <col min="8" max="8" width="18.33203125" style="46" customWidth="1"/>
    <col min="9" max="16384" width="9.109375" style="46"/>
  </cols>
  <sheetData>
    <row r="2" spans="1:15" ht="15.6" x14ac:dyDescent="0.3">
      <c r="A2" s="159" t="s">
        <v>217</v>
      </c>
      <c r="B2" s="159"/>
      <c r="C2" s="159"/>
      <c r="D2" s="159"/>
      <c r="E2" s="159"/>
      <c r="F2" s="159"/>
    </row>
    <row r="3" spans="1:15" x14ac:dyDescent="0.3">
      <c r="A3" s="47" t="s">
        <v>218</v>
      </c>
      <c r="B3" s="47" t="s">
        <v>219</v>
      </c>
      <c r="C3" s="55" t="s">
        <v>220</v>
      </c>
      <c r="D3" s="55" t="s">
        <v>221</v>
      </c>
      <c r="E3" s="48" t="s">
        <v>222</v>
      </c>
      <c r="F3" s="55" t="s">
        <v>223</v>
      </c>
    </row>
    <row r="4" spans="1:15" x14ac:dyDescent="0.3">
      <c r="A4" s="59" t="s">
        <v>224</v>
      </c>
      <c r="B4" s="60"/>
      <c r="C4" s="61">
        <f>HS_ass!D20</f>
        <v>14066</v>
      </c>
      <c r="D4" s="57" t="s">
        <v>225</v>
      </c>
      <c r="E4" s="56" t="s">
        <v>226</v>
      </c>
      <c r="F4" s="56"/>
    </row>
    <row r="5" spans="1:15" x14ac:dyDescent="0.3">
      <c r="A5" s="56" t="s">
        <v>227</v>
      </c>
      <c r="B5" s="60"/>
      <c r="C5" s="62">
        <v>25.51</v>
      </c>
      <c r="D5" s="57" t="s">
        <v>228</v>
      </c>
      <c r="E5" s="63" t="s">
        <v>229</v>
      </c>
      <c r="F5" s="56"/>
    </row>
    <row r="6" spans="1:15" x14ac:dyDescent="0.3">
      <c r="A6" s="56" t="s">
        <v>230</v>
      </c>
      <c r="B6" s="60"/>
      <c r="C6" s="64">
        <v>4.8</v>
      </c>
      <c r="D6" s="57" t="s">
        <v>231</v>
      </c>
      <c r="E6" s="63" t="s">
        <v>229</v>
      </c>
      <c r="F6" s="56"/>
    </row>
    <row r="7" spans="1:15" ht="27.6" x14ac:dyDescent="0.3">
      <c r="A7" s="56" t="s">
        <v>232</v>
      </c>
      <c r="B7" s="60" t="s">
        <v>233</v>
      </c>
      <c r="C7" s="62">
        <f>ROUNDDOWN((C5*C6*B30/1000),3)</f>
        <v>1.4690000000000001</v>
      </c>
      <c r="D7" s="57" t="s">
        <v>234</v>
      </c>
      <c r="E7" s="63" t="s">
        <v>229</v>
      </c>
      <c r="F7" s="56"/>
    </row>
    <row r="8" spans="1:15" ht="16.2" x14ac:dyDescent="0.3">
      <c r="A8" s="59" t="s">
        <v>235</v>
      </c>
      <c r="B8" s="60" t="s">
        <v>236</v>
      </c>
      <c r="C8" s="65">
        <v>0.1</v>
      </c>
      <c r="D8" s="57" t="s">
        <v>237</v>
      </c>
      <c r="E8" s="63" t="s">
        <v>229</v>
      </c>
      <c r="F8" s="56"/>
    </row>
    <row r="9" spans="1:15" ht="16.2" x14ac:dyDescent="0.3">
      <c r="A9" s="59" t="s">
        <v>238</v>
      </c>
      <c r="B9" s="60" t="s">
        <v>239</v>
      </c>
      <c r="C9" s="58">
        <f>'ER-Syn'!D16</f>
        <v>0.26630210109129027</v>
      </c>
      <c r="D9" s="57" t="s">
        <v>237</v>
      </c>
      <c r="E9" s="56" t="s">
        <v>240</v>
      </c>
      <c r="F9" s="56"/>
    </row>
    <row r="10" spans="1:15" ht="27.6" x14ac:dyDescent="0.3">
      <c r="A10" s="56" t="s">
        <v>241</v>
      </c>
      <c r="B10" s="60" t="s">
        <v>242</v>
      </c>
      <c r="C10" s="66">
        <f>ROUNDDOWN((C7*(1-(C8/C9))),5)</f>
        <v>0.91737000000000002</v>
      </c>
      <c r="D10" s="56" t="s">
        <v>243</v>
      </c>
      <c r="E10" s="56" t="s">
        <v>244</v>
      </c>
      <c r="F10" s="56"/>
    </row>
    <row r="11" spans="1:15" ht="27.6" x14ac:dyDescent="0.3">
      <c r="A11" s="59" t="s">
        <v>245</v>
      </c>
      <c r="B11" s="60" t="s">
        <v>246</v>
      </c>
      <c r="C11" s="67">
        <v>0.879</v>
      </c>
      <c r="D11" s="57"/>
      <c r="E11" s="63" t="s">
        <v>229</v>
      </c>
      <c r="F11" s="59"/>
      <c r="G11" s="50"/>
      <c r="H11" s="50"/>
      <c r="I11" s="50"/>
      <c r="J11" s="50"/>
      <c r="K11" s="50"/>
      <c r="L11" s="50"/>
      <c r="M11" s="50"/>
      <c r="N11" s="50"/>
      <c r="O11" s="50"/>
    </row>
    <row r="12" spans="1:15" ht="27.6" x14ac:dyDescent="0.3">
      <c r="A12" s="59" t="s">
        <v>247</v>
      </c>
      <c r="B12" s="60" t="s">
        <v>248</v>
      </c>
      <c r="C12" s="57">
        <v>1.4999999999999999E-2</v>
      </c>
      <c r="D12" s="57" t="s">
        <v>249</v>
      </c>
      <c r="E12" s="63" t="s">
        <v>229</v>
      </c>
      <c r="F12" s="59"/>
      <c r="G12" s="50"/>
      <c r="H12" s="50"/>
      <c r="I12" s="50"/>
      <c r="J12" s="50"/>
      <c r="K12" s="50"/>
      <c r="L12" s="50"/>
      <c r="M12" s="50"/>
      <c r="N12" s="50"/>
      <c r="O12" s="50"/>
    </row>
    <row r="13" spans="1:15" ht="27.6" x14ac:dyDescent="0.3">
      <c r="A13" s="59" t="s">
        <v>250</v>
      </c>
      <c r="B13" s="59" t="s">
        <v>251</v>
      </c>
      <c r="C13" s="62">
        <v>81.599999999999994</v>
      </c>
      <c r="D13" s="57" t="s">
        <v>252</v>
      </c>
      <c r="E13" s="63" t="s">
        <v>229</v>
      </c>
      <c r="F13" s="59"/>
      <c r="G13" s="50"/>
      <c r="H13" s="50"/>
      <c r="I13" s="50"/>
      <c r="J13" s="50"/>
      <c r="K13" s="50"/>
      <c r="L13" s="50"/>
      <c r="M13" s="50"/>
      <c r="N13" s="50"/>
      <c r="O13" s="50"/>
    </row>
    <row r="14" spans="1:15" x14ac:dyDescent="0.3">
      <c r="A14" s="68" t="s">
        <v>253</v>
      </c>
    </row>
    <row r="15" spans="1:15" ht="43.8" x14ac:dyDescent="0.3">
      <c r="A15" s="59" t="s">
        <v>254</v>
      </c>
      <c r="B15" s="59" t="s">
        <v>255</v>
      </c>
      <c r="C15" s="66">
        <f>ROUNDDOWN((C10*C11*C12*C13),4)</f>
        <v>0.9869</v>
      </c>
      <c r="D15" s="56" t="s">
        <v>256</v>
      </c>
      <c r="E15" s="63" t="s">
        <v>244</v>
      </c>
      <c r="F15" s="60" t="s">
        <v>257</v>
      </c>
    </row>
    <row r="16" spans="1:15" x14ac:dyDescent="0.3">
      <c r="A16" s="59" t="s">
        <v>258</v>
      </c>
      <c r="B16" s="60"/>
      <c r="C16" s="71">
        <f>ROUNDDOWN(C4*'ER-Syn'!D11,0)</f>
        <v>13011</v>
      </c>
      <c r="D16" s="59" t="s">
        <v>225</v>
      </c>
      <c r="E16" s="59" t="s">
        <v>240</v>
      </c>
      <c r="F16" s="59"/>
    </row>
    <row r="17" spans="1:6" ht="43.8" x14ac:dyDescent="0.3">
      <c r="A17" s="59" t="s">
        <v>259</v>
      </c>
      <c r="B17" s="59" t="s">
        <v>260</v>
      </c>
      <c r="C17" s="71">
        <f>ROUNDDOWN(C15*C16*((365-'ER-Syn'!D14)/365),0)</f>
        <v>12840</v>
      </c>
      <c r="D17" s="56" t="s">
        <v>261</v>
      </c>
      <c r="E17" s="63" t="s">
        <v>244</v>
      </c>
      <c r="F17" s="59"/>
    </row>
    <row r="18" spans="1:6" x14ac:dyDescent="0.3">
      <c r="A18" s="72"/>
      <c r="B18" s="73"/>
      <c r="C18" s="74"/>
    </row>
    <row r="19" spans="1:6" x14ac:dyDescent="0.3">
      <c r="A19" s="75" t="s">
        <v>262</v>
      </c>
      <c r="B19" s="76"/>
      <c r="C19" s="46"/>
      <c r="D19" s="46"/>
      <c r="E19" s="46"/>
    </row>
    <row r="20" spans="1:6" ht="103.8" x14ac:dyDescent="0.3">
      <c r="A20" s="63" t="s">
        <v>263</v>
      </c>
      <c r="B20" s="60"/>
      <c r="C20" s="77">
        <f>((C7*(1-0.95))*(1-(C8/C9))*C12*C13*C11)</f>
        <v>4.9349781738568077E-2</v>
      </c>
      <c r="D20" s="56" t="s">
        <v>256</v>
      </c>
      <c r="E20" s="63" t="s">
        <v>244</v>
      </c>
      <c r="F20" s="59" t="s">
        <v>264</v>
      </c>
    </row>
    <row r="21" spans="1:6" x14ac:dyDescent="0.3">
      <c r="A21" s="63" t="s">
        <v>265</v>
      </c>
      <c r="B21" s="78"/>
      <c r="C21" s="79">
        <f>(365-'ER-Syn'!D13)/365</f>
        <v>0</v>
      </c>
      <c r="D21" s="57"/>
      <c r="E21" s="63" t="s">
        <v>244</v>
      </c>
      <c r="F21" s="60"/>
    </row>
    <row r="22" spans="1:6" ht="16.2" x14ac:dyDescent="0.3">
      <c r="A22" s="49" t="s">
        <v>266</v>
      </c>
      <c r="B22" s="59" t="s">
        <v>267</v>
      </c>
      <c r="C22" s="80">
        <f>C20+(C21*C15)</f>
        <v>4.9349781738568077E-2</v>
      </c>
      <c r="D22" s="57"/>
      <c r="E22" s="63" t="s">
        <v>244</v>
      </c>
      <c r="F22" s="60"/>
    </row>
    <row r="23" spans="1:6" ht="16.2" x14ac:dyDescent="0.3">
      <c r="A23" s="63" t="s">
        <v>268</v>
      </c>
      <c r="B23" s="59" t="s">
        <v>269</v>
      </c>
      <c r="C23" s="79">
        <f>ROUNDUP(C22*C16,0)</f>
        <v>643</v>
      </c>
      <c r="D23" s="57"/>
      <c r="E23" s="59"/>
      <c r="F23" s="60"/>
    </row>
    <row r="24" spans="1:6" x14ac:dyDescent="0.3">
      <c r="A24" s="50"/>
      <c r="B24" s="76"/>
      <c r="C24" s="81"/>
      <c r="F24" s="82"/>
    </row>
    <row r="25" spans="1:6" hidden="1" x14ac:dyDescent="0.3">
      <c r="A25" s="68" t="s">
        <v>270</v>
      </c>
      <c r="C25" s="69"/>
      <c r="D25" s="70"/>
    </row>
    <row r="26" spans="1:6" hidden="1" x14ac:dyDescent="0.3">
      <c r="A26" s="60" t="s">
        <v>271</v>
      </c>
      <c r="B26" s="83">
        <v>1000</v>
      </c>
      <c r="C26" s="83" t="s">
        <v>186</v>
      </c>
      <c r="D26" s="59"/>
    </row>
    <row r="27" spans="1:6" hidden="1" x14ac:dyDescent="0.3">
      <c r="A27" s="57" t="s">
        <v>272</v>
      </c>
      <c r="B27" s="83">
        <v>0.27777780000000002</v>
      </c>
      <c r="C27" s="83" t="s">
        <v>273</v>
      </c>
      <c r="D27" s="59"/>
    </row>
    <row r="28" spans="1:6" hidden="1" x14ac:dyDescent="0.3">
      <c r="A28" s="57" t="s">
        <v>274</v>
      </c>
      <c r="B28" s="83">
        <v>1000</v>
      </c>
      <c r="C28" s="83" t="s">
        <v>275</v>
      </c>
      <c r="D28" s="59"/>
    </row>
    <row r="29" spans="1:6" ht="16.2" hidden="1" x14ac:dyDescent="0.3">
      <c r="A29" s="57" t="s">
        <v>276</v>
      </c>
      <c r="B29" s="83">
        <v>3</v>
      </c>
      <c r="C29" s="83" t="s">
        <v>277</v>
      </c>
      <c r="D29" s="84" t="s">
        <v>278</v>
      </c>
    </row>
    <row r="30" spans="1:6" hidden="1" x14ac:dyDescent="0.3">
      <c r="A30" s="60" t="s">
        <v>279</v>
      </c>
      <c r="B30" s="83">
        <v>12</v>
      </c>
      <c r="C30" s="57" t="s">
        <v>280</v>
      </c>
      <c r="D30" s="59"/>
    </row>
    <row r="31" spans="1:6" x14ac:dyDescent="0.3">
      <c r="A31" s="85"/>
      <c r="B31" s="72"/>
      <c r="C31" s="74"/>
    </row>
    <row r="32" spans="1:6" x14ac:dyDescent="0.3">
      <c r="A32" s="85"/>
      <c r="B32" s="72"/>
      <c r="C32" s="74"/>
    </row>
    <row r="33" spans="1:3" x14ac:dyDescent="0.3">
      <c r="A33" s="72"/>
      <c r="B33" s="86"/>
      <c r="C33" s="74"/>
    </row>
    <row r="34" spans="1:3" x14ac:dyDescent="0.3">
      <c r="A34" s="85"/>
      <c r="B34" s="72"/>
      <c r="C34" s="74"/>
    </row>
    <row r="35" spans="1:3" x14ac:dyDescent="0.3">
      <c r="A35" s="87"/>
      <c r="B35" s="73"/>
      <c r="C35" s="74"/>
    </row>
    <row r="36" spans="1:3" x14ac:dyDescent="0.3">
      <c r="A36" s="87"/>
      <c r="B36" s="73"/>
      <c r="C36" s="74"/>
    </row>
    <row r="37" spans="1:3" x14ac:dyDescent="0.3">
      <c r="A37" s="72"/>
      <c r="B37" s="72"/>
      <c r="C37" s="74"/>
    </row>
    <row r="38" spans="1:3" x14ac:dyDescent="0.3">
      <c r="A38" s="72"/>
      <c r="B38" s="73"/>
      <c r="C38" s="74"/>
    </row>
    <row r="39" spans="1:3" x14ac:dyDescent="0.3">
      <c r="A39" s="72"/>
      <c r="B39" s="73"/>
      <c r="C39" s="74"/>
    </row>
    <row r="40" spans="1:3" x14ac:dyDescent="0.3">
      <c r="A40" s="160"/>
      <c r="B40" s="160"/>
      <c r="C40" s="160"/>
    </row>
    <row r="41" spans="1:3" x14ac:dyDescent="0.3">
      <c r="A41" s="76"/>
      <c r="B41" s="76"/>
      <c r="C41" s="88"/>
    </row>
    <row r="42" spans="1:3" x14ac:dyDescent="0.3">
      <c r="A42" s="76"/>
      <c r="B42" s="76"/>
      <c r="C42" s="88"/>
    </row>
    <row r="43" spans="1:3" x14ac:dyDescent="0.3">
      <c r="A43" s="72"/>
      <c r="B43" s="73"/>
      <c r="C43" s="74"/>
    </row>
    <row r="44" spans="1:3" x14ac:dyDescent="0.3">
      <c r="A44" s="72"/>
      <c r="B44" s="72"/>
      <c r="C44" s="74"/>
    </row>
    <row r="45" spans="1:3" x14ac:dyDescent="0.3">
      <c r="A45" s="72"/>
      <c r="B45" s="73"/>
      <c r="C45" s="74"/>
    </row>
    <row r="46" spans="1:3" x14ac:dyDescent="0.3">
      <c r="A46" s="72"/>
      <c r="B46" s="72"/>
      <c r="C46" s="74"/>
    </row>
    <row r="47" spans="1:3" x14ac:dyDescent="0.3">
      <c r="A47" s="72"/>
      <c r="B47" s="73"/>
      <c r="C47" s="74"/>
    </row>
    <row r="48" spans="1:3" x14ac:dyDescent="0.3">
      <c r="A48" s="50"/>
      <c r="B48" s="76"/>
      <c r="C48" s="88"/>
    </row>
    <row r="49" spans="1:3" x14ac:dyDescent="0.3">
      <c r="A49" s="50"/>
      <c r="B49" s="76"/>
      <c r="C49" s="88"/>
    </row>
    <row r="50" spans="1:3" x14ac:dyDescent="0.3">
      <c r="A50" s="50"/>
      <c r="B50" s="76"/>
      <c r="C50" s="88"/>
    </row>
    <row r="51" spans="1:3" x14ac:dyDescent="0.3">
      <c r="A51" s="50"/>
      <c r="B51" s="76"/>
      <c r="C51" s="88"/>
    </row>
    <row r="52" spans="1:3" x14ac:dyDescent="0.3">
      <c r="A52" s="50"/>
      <c r="B52" s="76"/>
      <c r="C52" s="88"/>
    </row>
    <row r="53" spans="1:3" x14ac:dyDescent="0.3">
      <c r="A53" s="50"/>
      <c r="B53" s="76"/>
      <c r="C53" s="88"/>
    </row>
    <row r="54" spans="1:3" x14ac:dyDescent="0.3">
      <c r="A54" s="50"/>
      <c r="B54" s="76"/>
      <c r="C54" s="88"/>
    </row>
    <row r="55" spans="1:3" x14ac:dyDescent="0.3">
      <c r="A55" s="50"/>
      <c r="B55" s="76"/>
      <c r="C55" s="88"/>
    </row>
    <row r="56" spans="1:3" x14ac:dyDescent="0.3">
      <c r="A56" s="50"/>
      <c r="B56" s="76"/>
      <c r="C56" s="88"/>
    </row>
    <row r="57" spans="1:3" x14ac:dyDescent="0.3">
      <c r="A57" s="50"/>
      <c r="B57" s="76"/>
      <c r="C57" s="88"/>
    </row>
    <row r="58" spans="1:3" x14ac:dyDescent="0.3">
      <c r="A58" s="50"/>
      <c r="B58" s="76"/>
      <c r="C58" s="88"/>
    </row>
    <row r="59" spans="1:3" x14ac:dyDescent="0.3">
      <c r="A59" s="50"/>
      <c r="B59" s="76"/>
      <c r="C59" s="88"/>
    </row>
    <row r="60" spans="1:3" x14ac:dyDescent="0.3">
      <c r="A60" s="50"/>
      <c r="B60" s="76"/>
      <c r="C60" s="88"/>
    </row>
    <row r="61" spans="1:3" x14ac:dyDescent="0.3">
      <c r="A61" s="50"/>
      <c r="B61" s="76"/>
      <c r="C61" s="88"/>
    </row>
    <row r="62" spans="1:3" x14ac:dyDescent="0.3">
      <c r="A62" s="50"/>
      <c r="B62" s="76"/>
      <c r="C62" s="88"/>
    </row>
    <row r="63" spans="1:3" x14ac:dyDescent="0.3">
      <c r="A63" s="50"/>
      <c r="B63" s="76"/>
      <c r="C63" s="88"/>
    </row>
    <row r="64" spans="1:3" x14ac:dyDescent="0.3">
      <c r="A64" s="50"/>
      <c r="B64" s="76"/>
      <c r="C64" s="88"/>
    </row>
    <row r="65" spans="1:3" x14ac:dyDescent="0.3">
      <c r="A65" s="50"/>
      <c r="B65" s="76"/>
      <c r="C65" s="88"/>
    </row>
    <row r="66" spans="1:3" x14ac:dyDescent="0.3">
      <c r="A66" s="50"/>
      <c r="B66" s="76"/>
      <c r="C66" s="88"/>
    </row>
    <row r="67" spans="1:3" x14ac:dyDescent="0.3">
      <c r="A67" s="50"/>
      <c r="B67" s="76"/>
      <c r="C67" s="88"/>
    </row>
    <row r="68" spans="1:3" x14ac:dyDescent="0.3">
      <c r="A68" s="50"/>
      <c r="B68" s="76"/>
      <c r="C68" s="88"/>
    </row>
    <row r="69" spans="1:3" x14ac:dyDescent="0.3">
      <c r="A69" s="50"/>
      <c r="B69" s="76"/>
      <c r="C69" s="88"/>
    </row>
    <row r="70" spans="1:3" x14ac:dyDescent="0.3">
      <c r="A70" s="50"/>
      <c r="B70" s="76"/>
      <c r="C70" s="88"/>
    </row>
    <row r="71" spans="1:3" x14ac:dyDescent="0.3">
      <c r="A71" s="50"/>
      <c r="B71" s="76"/>
      <c r="C71" s="88"/>
    </row>
    <row r="72" spans="1:3" x14ac:dyDescent="0.3">
      <c r="A72" s="50"/>
      <c r="B72" s="76"/>
      <c r="C72" s="88"/>
    </row>
    <row r="73" spans="1:3" x14ac:dyDescent="0.3">
      <c r="A73" s="50"/>
      <c r="B73" s="76"/>
      <c r="C73" s="88"/>
    </row>
    <row r="74" spans="1:3" x14ac:dyDescent="0.3">
      <c r="A74" s="50"/>
      <c r="B74" s="76"/>
      <c r="C74" s="88"/>
    </row>
    <row r="75" spans="1:3" x14ac:dyDescent="0.3">
      <c r="A75" s="50"/>
      <c r="B75" s="76"/>
      <c r="C75" s="88"/>
    </row>
    <row r="76" spans="1:3" x14ac:dyDescent="0.3">
      <c r="A76" s="50"/>
      <c r="B76" s="76"/>
      <c r="C76" s="88"/>
    </row>
  </sheetData>
  <mergeCells count="2">
    <mergeCell ref="A2:F2"/>
    <mergeCell ref="A40:C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2:O76"/>
  <sheetViews>
    <sheetView workbookViewId="0">
      <selection activeCell="B19" sqref="B19"/>
    </sheetView>
  </sheetViews>
  <sheetFormatPr defaultColWidth="9.109375" defaultRowHeight="13.8" x14ac:dyDescent="0.3"/>
  <cols>
    <col min="1" max="1" width="50" style="46" customWidth="1"/>
    <col min="2" max="2" width="17" style="69" customWidth="1"/>
    <col min="3" max="3" width="13.109375" style="54" customWidth="1"/>
    <col min="4" max="4" width="14.88671875" style="54" customWidth="1"/>
    <col min="5" max="5" width="29.33203125" style="70" customWidth="1"/>
    <col min="6" max="6" width="47.88671875" style="46" customWidth="1"/>
    <col min="7" max="7" width="9.109375" style="46"/>
    <col min="8" max="8" width="18.33203125" style="46" customWidth="1"/>
    <col min="9" max="16384" width="9.109375" style="46"/>
  </cols>
  <sheetData>
    <row r="2" spans="1:15" ht="15.6" x14ac:dyDescent="0.3">
      <c r="A2" s="159" t="s">
        <v>217</v>
      </c>
      <c r="B2" s="159"/>
      <c r="C2" s="159"/>
      <c r="D2" s="159"/>
      <c r="E2" s="159"/>
      <c r="F2" s="159"/>
    </row>
    <row r="3" spans="1:15" x14ac:dyDescent="0.3">
      <c r="A3" s="47" t="s">
        <v>218</v>
      </c>
      <c r="B3" s="47" t="s">
        <v>219</v>
      </c>
      <c r="C3" s="55" t="s">
        <v>220</v>
      </c>
      <c r="D3" s="55" t="s">
        <v>221</v>
      </c>
      <c r="E3" s="48" t="s">
        <v>222</v>
      </c>
      <c r="F3" s="55" t="s">
        <v>223</v>
      </c>
    </row>
    <row r="4" spans="1:15" x14ac:dyDescent="0.3">
      <c r="A4" s="59" t="s">
        <v>224</v>
      </c>
      <c r="B4" s="60"/>
      <c r="C4" s="61">
        <f>HS_ass!D20</f>
        <v>14066</v>
      </c>
      <c r="D4" s="57" t="s">
        <v>225</v>
      </c>
      <c r="E4" s="56" t="s">
        <v>226</v>
      </c>
      <c r="F4" s="56"/>
    </row>
    <row r="5" spans="1:15" x14ac:dyDescent="0.3">
      <c r="A5" s="56" t="s">
        <v>227</v>
      </c>
      <c r="B5" s="60"/>
      <c r="C5" s="62">
        <v>25.51</v>
      </c>
      <c r="D5" s="57" t="s">
        <v>228</v>
      </c>
      <c r="E5" s="63" t="s">
        <v>229</v>
      </c>
      <c r="F5" s="56"/>
    </row>
    <row r="6" spans="1:15" x14ac:dyDescent="0.3">
      <c r="A6" s="56" t="s">
        <v>230</v>
      </c>
      <c r="B6" s="60"/>
      <c r="C6" s="64">
        <v>4.8</v>
      </c>
      <c r="D6" s="57" t="s">
        <v>231</v>
      </c>
      <c r="E6" s="63" t="s">
        <v>229</v>
      </c>
      <c r="F6" s="56"/>
    </row>
    <row r="7" spans="1:15" ht="27.6" x14ac:dyDescent="0.3">
      <c r="A7" s="56" t="s">
        <v>232</v>
      </c>
      <c r="B7" s="60" t="s">
        <v>233</v>
      </c>
      <c r="C7" s="62">
        <f>ROUNDDOWN((C5*C6*B30/1000),3)</f>
        <v>1.4690000000000001</v>
      </c>
      <c r="D7" s="57" t="s">
        <v>234</v>
      </c>
      <c r="E7" s="63" t="s">
        <v>229</v>
      </c>
      <c r="F7" s="56"/>
    </row>
    <row r="8" spans="1:15" ht="16.2" x14ac:dyDescent="0.3">
      <c r="A8" s="59" t="s">
        <v>235</v>
      </c>
      <c r="B8" s="60" t="s">
        <v>236</v>
      </c>
      <c r="C8" s="65">
        <v>0.1</v>
      </c>
      <c r="D8" s="57" t="s">
        <v>237</v>
      </c>
      <c r="E8" s="63" t="s">
        <v>229</v>
      </c>
      <c r="F8" s="56"/>
    </row>
    <row r="9" spans="1:15" ht="16.2" x14ac:dyDescent="0.3">
      <c r="A9" s="59" t="s">
        <v>238</v>
      </c>
      <c r="B9" s="60" t="s">
        <v>239</v>
      </c>
      <c r="C9" s="58">
        <f>'ER-Syn'!E16</f>
        <v>0.25003240515604203</v>
      </c>
      <c r="D9" s="57" t="s">
        <v>237</v>
      </c>
      <c r="E9" s="56" t="s">
        <v>240</v>
      </c>
      <c r="F9" s="56"/>
    </row>
    <row r="10" spans="1:15" ht="27.6" x14ac:dyDescent="0.3">
      <c r="A10" s="56" t="s">
        <v>241</v>
      </c>
      <c r="B10" s="60" t="s">
        <v>242</v>
      </c>
      <c r="C10" s="66">
        <f>ROUNDDOWN((C7*(1-(C8/C9))),5)</f>
        <v>0.88146999999999998</v>
      </c>
      <c r="D10" s="56" t="s">
        <v>243</v>
      </c>
      <c r="E10" s="56" t="s">
        <v>244</v>
      </c>
      <c r="F10" s="56"/>
    </row>
    <row r="11" spans="1:15" ht="27.6" x14ac:dyDescent="0.3">
      <c r="A11" s="59" t="s">
        <v>245</v>
      </c>
      <c r="B11" s="60" t="s">
        <v>246</v>
      </c>
      <c r="C11" s="67">
        <v>0.879</v>
      </c>
      <c r="D11" s="57"/>
      <c r="E11" s="63" t="s">
        <v>229</v>
      </c>
      <c r="F11" s="59"/>
      <c r="G11" s="50"/>
      <c r="H11" s="50"/>
      <c r="I11" s="50"/>
      <c r="J11" s="50"/>
      <c r="K11" s="50"/>
      <c r="L11" s="50"/>
      <c r="M11" s="50"/>
      <c r="N11" s="50"/>
      <c r="O11" s="50"/>
    </row>
    <row r="12" spans="1:15" ht="27.6" x14ac:dyDescent="0.3">
      <c r="A12" s="59" t="s">
        <v>247</v>
      </c>
      <c r="B12" s="60" t="s">
        <v>248</v>
      </c>
      <c r="C12" s="57">
        <v>1.4999999999999999E-2</v>
      </c>
      <c r="D12" s="57" t="s">
        <v>249</v>
      </c>
      <c r="E12" s="63" t="s">
        <v>229</v>
      </c>
      <c r="F12" s="59"/>
      <c r="G12" s="50"/>
      <c r="H12" s="50"/>
      <c r="I12" s="50"/>
      <c r="J12" s="50"/>
      <c r="K12" s="50"/>
      <c r="L12" s="50"/>
      <c r="M12" s="50"/>
      <c r="N12" s="50"/>
      <c r="O12" s="50"/>
    </row>
    <row r="13" spans="1:15" ht="27.6" x14ac:dyDescent="0.3">
      <c r="A13" s="59" t="s">
        <v>250</v>
      </c>
      <c r="B13" s="59" t="s">
        <v>251</v>
      </c>
      <c r="C13" s="62">
        <v>81.599999999999994</v>
      </c>
      <c r="D13" s="57" t="s">
        <v>252</v>
      </c>
      <c r="E13" s="63" t="s">
        <v>229</v>
      </c>
      <c r="F13" s="59"/>
      <c r="G13" s="50"/>
      <c r="H13" s="50"/>
      <c r="I13" s="50"/>
      <c r="J13" s="50"/>
      <c r="K13" s="50"/>
      <c r="L13" s="50"/>
      <c r="M13" s="50"/>
      <c r="N13" s="50"/>
      <c r="O13" s="50"/>
    </row>
    <row r="14" spans="1:15" x14ac:dyDescent="0.3">
      <c r="A14" s="68" t="s">
        <v>253</v>
      </c>
    </row>
    <row r="15" spans="1:15" ht="43.8" x14ac:dyDescent="0.3">
      <c r="A15" s="59" t="s">
        <v>254</v>
      </c>
      <c r="B15" s="59" t="s">
        <v>255</v>
      </c>
      <c r="C15" s="66">
        <f>ROUNDDOWN((C10*C11*C12*C13),4)</f>
        <v>0.94830000000000003</v>
      </c>
      <c r="D15" s="56" t="s">
        <v>256</v>
      </c>
      <c r="E15" s="63" t="s">
        <v>244</v>
      </c>
      <c r="F15" s="60" t="s">
        <v>257</v>
      </c>
    </row>
    <row r="16" spans="1:15" x14ac:dyDescent="0.3">
      <c r="A16" s="59" t="s">
        <v>258</v>
      </c>
      <c r="B16" s="60"/>
      <c r="C16" s="71">
        <f>ROUNDDOWN(C4*'ER-Syn'!E11,0)</f>
        <v>13011</v>
      </c>
      <c r="D16" s="59" t="s">
        <v>225</v>
      </c>
      <c r="E16" s="59" t="s">
        <v>240</v>
      </c>
      <c r="F16" s="59"/>
    </row>
    <row r="17" spans="1:6" ht="43.8" x14ac:dyDescent="0.3">
      <c r="A17" s="59" t="s">
        <v>259</v>
      </c>
      <c r="B17" s="59" t="s">
        <v>260</v>
      </c>
      <c r="C17" s="71">
        <f>ROUNDDOWN(C15*C16*((365-'ER-Syn'!E14)/365),0)</f>
        <v>12338</v>
      </c>
      <c r="D17" s="56" t="s">
        <v>261</v>
      </c>
      <c r="E17" s="63" t="s">
        <v>244</v>
      </c>
      <c r="F17" s="59"/>
    </row>
    <row r="18" spans="1:6" x14ac:dyDescent="0.3">
      <c r="A18" s="72"/>
      <c r="B18" s="73"/>
      <c r="C18" s="74"/>
    </row>
    <row r="19" spans="1:6" x14ac:dyDescent="0.3">
      <c r="A19" s="75" t="s">
        <v>262</v>
      </c>
      <c r="B19" s="76"/>
      <c r="C19" s="46"/>
      <c r="D19" s="46"/>
      <c r="E19" s="46"/>
    </row>
    <row r="20" spans="1:6" ht="103.8" x14ac:dyDescent="0.3">
      <c r="A20" s="63" t="s">
        <v>263</v>
      </c>
      <c r="B20" s="60"/>
      <c r="C20" s="77">
        <f>((C7*(1-0.95))*(1-(C8/C9))*C12*C13*C11)</f>
        <v>4.7418833474155146E-2</v>
      </c>
      <c r="D20" s="56" t="s">
        <v>256</v>
      </c>
      <c r="E20" s="63" t="s">
        <v>244</v>
      </c>
      <c r="F20" s="59" t="s">
        <v>264</v>
      </c>
    </row>
    <row r="21" spans="1:6" x14ac:dyDescent="0.3">
      <c r="A21" s="63" t="s">
        <v>265</v>
      </c>
      <c r="B21" s="78"/>
      <c r="C21" s="79">
        <f>(365-'ER-Syn'!E13)/365</f>
        <v>0</v>
      </c>
      <c r="D21" s="57"/>
      <c r="E21" s="63" t="s">
        <v>244</v>
      </c>
      <c r="F21" s="60"/>
    </row>
    <row r="22" spans="1:6" ht="16.2" x14ac:dyDescent="0.3">
      <c r="A22" s="49" t="s">
        <v>266</v>
      </c>
      <c r="B22" s="59" t="s">
        <v>267</v>
      </c>
      <c r="C22" s="80">
        <f>C20+(C21*C15)</f>
        <v>4.7418833474155146E-2</v>
      </c>
      <c r="D22" s="57"/>
      <c r="E22" s="63" t="s">
        <v>244</v>
      </c>
      <c r="F22" s="60"/>
    </row>
    <row r="23" spans="1:6" ht="16.2" x14ac:dyDescent="0.3">
      <c r="A23" s="63" t="s">
        <v>268</v>
      </c>
      <c r="B23" s="59" t="s">
        <v>269</v>
      </c>
      <c r="C23" s="79">
        <f>ROUNDUP(C22*C16,0)</f>
        <v>617</v>
      </c>
      <c r="D23" s="57"/>
      <c r="E23" s="59"/>
      <c r="F23" s="60"/>
    </row>
    <row r="24" spans="1:6" x14ac:dyDescent="0.3">
      <c r="A24" s="50"/>
      <c r="B24" s="76"/>
      <c r="C24" s="81"/>
      <c r="F24" s="82"/>
    </row>
    <row r="25" spans="1:6" hidden="1" x14ac:dyDescent="0.3">
      <c r="A25" s="68" t="s">
        <v>270</v>
      </c>
      <c r="C25" s="69"/>
      <c r="D25" s="70"/>
    </row>
    <row r="26" spans="1:6" hidden="1" x14ac:dyDescent="0.3">
      <c r="A26" s="60" t="s">
        <v>271</v>
      </c>
      <c r="B26" s="83">
        <v>1000</v>
      </c>
      <c r="C26" s="83" t="s">
        <v>186</v>
      </c>
      <c r="D26" s="59"/>
    </row>
    <row r="27" spans="1:6" hidden="1" x14ac:dyDescent="0.3">
      <c r="A27" s="57" t="s">
        <v>272</v>
      </c>
      <c r="B27" s="83">
        <v>0.27777780000000002</v>
      </c>
      <c r="C27" s="83" t="s">
        <v>273</v>
      </c>
      <c r="D27" s="59"/>
    </row>
    <row r="28" spans="1:6" hidden="1" x14ac:dyDescent="0.3">
      <c r="A28" s="57" t="s">
        <v>274</v>
      </c>
      <c r="B28" s="83">
        <v>1000</v>
      </c>
      <c r="C28" s="83" t="s">
        <v>275</v>
      </c>
      <c r="D28" s="59"/>
    </row>
    <row r="29" spans="1:6" ht="16.2" hidden="1" x14ac:dyDescent="0.3">
      <c r="A29" s="57" t="s">
        <v>276</v>
      </c>
      <c r="B29" s="83">
        <v>3</v>
      </c>
      <c r="C29" s="83" t="s">
        <v>277</v>
      </c>
      <c r="D29" s="84" t="s">
        <v>278</v>
      </c>
    </row>
    <row r="30" spans="1:6" hidden="1" x14ac:dyDescent="0.3">
      <c r="A30" s="60" t="s">
        <v>279</v>
      </c>
      <c r="B30" s="83">
        <v>12</v>
      </c>
      <c r="C30" s="57" t="s">
        <v>280</v>
      </c>
      <c r="D30" s="59"/>
    </row>
    <row r="31" spans="1:6" x14ac:dyDescent="0.3">
      <c r="A31" s="85"/>
      <c r="B31" s="72"/>
      <c r="C31" s="74"/>
    </row>
    <row r="32" spans="1:6" x14ac:dyDescent="0.3">
      <c r="A32" s="85"/>
      <c r="B32" s="72"/>
      <c r="C32" s="74"/>
    </row>
    <row r="33" spans="1:3" x14ac:dyDescent="0.3">
      <c r="A33" s="72"/>
      <c r="B33" s="86"/>
      <c r="C33" s="74"/>
    </row>
    <row r="34" spans="1:3" x14ac:dyDescent="0.3">
      <c r="A34" s="85"/>
      <c r="B34" s="72"/>
      <c r="C34" s="74"/>
    </row>
    <row r="35" spans="1:3" x14ac:dyDescent="0.3">
      <c r="A35" s="87"/>
      <c r="B35" s="73"/>
      <c r="C35" s="74"/>
    </row>
    <row r="36" spans="1:3" x14ac:dyDescent="0.3">
      <c r="A36" s="87"/>
      <c r="B36" s="73"/>
      <c r="C36" s="74"/>
    </row>
    <row r="37" spans="1:3" x14ac:dyDescent="0.3">
      <c r="A37" s="72"/>
      <c r="B37" s="72"/>
      <c r="C37" s="74"/>
    </row>
    <row r="38" spans="1:3" x14ac:dyDescent="0.3">
      <c r="A38" s="72"/>
      <c r="B38" s="73"/>
      <c r="C38" s="74"/>
    </row>
    <row r="39" spans="1:3" x14ac:dyDescent="0.3">
      <c r="A39" s="72"/>
      <c r="B39" s="73"/>
      <c r="C39" s="74"/>
    </row>
    <row r="40" spans="1:3" x14ac:dyDescent="0.3">
      <c r="A40" s="160"/>
      <c r="B40" s="160"/>
      <c r="C40" s="160"/>
    </row>
    <row r="41" spans="1:3" x14ac:dyDescent="0.3">
      <c r="A41" s="76"/>
      <c r="B41" s="76"/>
      <c r="C41" s="88"/>
    </row>
    <row r="42" spans="1:3" x14ac:dyDescent="0.3">
      <c r="A42" s="76"/>
      <c r="B42" s="76"/>
      <c r="C42" s="88"/>
    </row>
    <row r="43" spans="1:3" x14ac:dyDescent="0.3">
      <c r="A43" s="72"/>
      <c r="B43" s="73"/>
      <c r="C43" s="74"/>
    </row>
    <row r="44" spans="1:3" x14ac:dyDescent="0.3">
      <c r="A44" s="72"/>
      <c r="B44" s="72"/>
      <c r="C44" s="74"/>
    </row>
    <row r="45" spans="1:3" x14ac:dyDescent="0.3">
      <c r="A45" s="72"/>
      <c r="B45" s="73"/>
      <c r="C45" s="74"/>
    </row>
    <row r="46" spans="1:3" x14ac:dyDescent="0.3">
      <c r="A46" s="72"/>
      <c r="B46" s="72"/>
      <c r="C46" s="74"/>
    </row>
    <row r="47" spans="1:3" x14ac:dyDescent="0.3">
      <c r="A47" s="72"/>
      <c r="B47" s="73"/>
      <c r="C47" s="74"/>
    </row>
    <row r="48" spans="1:3" x14ac:dyDescent="0.3">
      <c r="A48" s="50"/>
      <c r="B48" s="76"/>
      <c r="C48" s="88"/>
    </row>
    <row r="49" spans="1:3" x14ac:dyDescent="0.3">
      <c r="A49" s="50"/>
      <c r="B49" s="76"/>
      <c r="C49" s="88"/>
    </row>
    <row r="50" spans="1:3" x14ac:dyDescent="0.3">
      <c r="A50" s="50"/>
      <c r="B50" s="76"/>
      <c r="C50" s="88"/>
    </row>
    <row r="51" spans="1:3" x14ac:dyDescent="0.3">
      <c r="A51" s="50"/>
      <c r="B51" s="76"/>
      <c r="C51" s="88"/>
    </row>
    <row r="52" spans="1:3" x14ac:dyDescent="0.3">
      <c r="A52" s="50"/>
      <c r="B52" s="76"/>
      <c r="C52" s="88"/>
    </row>
    <row r="53" spans="1:3" x14ac:dyDescent="0.3">
      <c r="A53" s="50"/>
      <c r="B53" s="76"/>
      <c r="C53" s="88"/>
    </row>
    <row r="54" spans="1:3" x14ac:dyDescent="0.3">
      <c r="A54" s="50"/>
      <c r="B54" s="76"/>
      <c r="C54" s="88"/>
    </row>
    <row r="55" spans="1:3" x14ac:dyDescent="0.3">
      <c r="A55" s="50"/>
      <c r="B55" s="76"/>
      <c r="C55" s="88"/>
    </row>
    <row r="56" spans="1:3" x14ac:dyDescent="0.3">
      <c r="A56" s="50"/>
      <c r="B56" s="76"/>
      <c r="C56" s="88"/>
    </row>
    <row r="57" spans="1:3" x14ac:dyDescent="0.3">
      <c r="A57" s="50"/>
      <c r="B57" s="76"/>
      <c r="C57" s="88"/>
    </row>
    <row r="58" spans="1:3" x14ac:dyDescent="0.3">
      <c r="A58" s="50"/>
      <c r="B58" s="76"/>
      <c r="C58" s="88"/>
    </row>
    <row r="59" spans="1:3" x14ac:dyDescent="0.3">
      <c r="A59" s="50"/>
      <c r="B59" s="76"/>
      <c r="C59" s="88"/>
    </row>
    <row r="60" spans="1:3" x14ac:dyDescent="0.3">
      <c r="A60" s="50"/>
      <c r="B60" s="76"/>
      <c r="C60" s="88"/>
    </row>
    <row r="61" spans="1:3" x14ac:dyDescent="0.3">
      <c r="A61" s="50"/>
      <c r="B61" s="76"/>
      <c r="C61" s="88"/>
    </row>
    <row r="62" spans="1:3" x14ac:dyDescent="0.3">
      <c r="A62" s="50"/>
      <c r="B62" s="76"/>
      <c r="C62" s="88"/>
    </row>
    <row r="63" spans="1:3" x14ac:dyDescent="0.3">
      <c r="A63" s="50"/>
      <c r="B63" s="76"/>
      <c r="C63" s="88"/>
    </row>
    <row r="64" spans="1:3" x14ac:dyDescent="0.3">
      <c r="A64" s="50"/>
      <c r="B64" s="76"/>
      <c r="C64" s="88"/>
    </row>
    <row r="65" spans="1:3" x14ac:dyDescent="0.3">
      <c r="A65" s="50"/>
      <c r="B65" s="76"/>
      <c r="C65" s="88"/>
    </row>
    <row r="66" spans="1:3" x14ac:dyDescent="0.3">
      <c r="A66" s="50"/>
      <c r="B66" s="76"/>
      <c r="C66" s="88"/>
    </row>
    <row r="67" spans="1:3" x14ac:dyDescent="0.3">
      <c r="A67" s="50"/>
      <c r="B67" s="76"/>
      <c r="C67" s="88"/>
    </row>
    <row r="68" spans="1:3" x14ac:dyDescent="0.3">
      <c r="A68" s="50"/>
      <c r="B68" s="76"/>
      <c r="C68" s="88"/>
    </row>
    <row r="69" spans="1:3" x14ac:dyDescent="0.3">
      <c r="A69" s="50"/>
      <c r="B69" s="76"/>
      <c r="C69" s="88"/>
    </row>
    <row r="70" spans="1:3" x14ac:dyDescent="0.3">
      <c r="A70" s="50"/>
      <c r="B70" s="76"/>
      <c r="C70" s="88"/>
    </row>
    <row r="71" spans="1:3" x14ac:dyDescent="0.3">
      <c r="A71" s="50"/>
      <c r="B71" s="76"/>
      <c r="C71" s="88"/>
    </row>
    <row r="72" spans="1:3" x14ac:dyDescent="0.3">
      <c r="A72" s="50"/>
      <c r="B72" s="76"/>
      <c r="C72" s="88"/>
    </row>
    <row r="73" spans="1:3" x14ac:dyDescent="0.3">
      <c r="A73" s="50"/>
      <c r="B73" s="76"/>
      <c r="C73" s="88"/>
    </row>
    <row r="74" spans="1:3" x14ac:dyDescent="0.3">
      <c r="A74" s="50"/>
      <c r="B74" s="76"/>
      <c r="C74" s="88"/>
    </row>
    <row r="75" spans="1:3" x14ac:dyDescent="0.3">
      <c r="A75" s="50"/>
      <c r="B75" s="76"/>
      <c r="C75" s="88"/>
    </row>
    <row r="76" spans="1:3" x14ac:dyDescent="0.3">
      <c r="A76" s="50"/>
      <c r="B76" s="76"/>
      <c r="C76" s="88"/>
    </row>
  </sheetData>
  <mergeCells count="2">
    <mergeCell ref="A2:F2"/>
    <mergeCell ref="A40:C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2:O76"/>
  <sheetViews>
    <sheetView workbookViewId="0">
      <selection activeCell="D44" sqref="D44"/>
    </sheetView>
  </sheetViews>
  <sheetFormatPr defaultColWidth="9.109375" defaultRowHeight="13.8" x14ac:dyDescent="0.3"/>
  <cols>
    <col min="1" max="1" width="50" style="46" customWidth="1"/>
    <col min="2" max="2" width="17" style="69" customWidth="1"/>
    <col min="3" max="3" width="13.109375" style="54" customWidth="1"/>
    <col min="4" max="4" width="14.88671875" style="54" customWidth="1"/>
    <col min="5" max="5" width="29.33203125" style="70" customWidth="1"/>
    <col min="6" max="6" width="47.88671875" style="46" customWidth="1"/>
    <col min="7" max="7" width="9.109375" style="46"/>
    <col min="8" max="8" width="18.33203125" style="46" customWidth="1"/>
    <col min="9" max="16384" width="9.109375" style="46"/>
  </cols>
  <sheetData>
    <row r="2" spans="1:15" ht="15.6" x14ac:dyDescent="0.3">
      <c r="A2" s="159" t="s">
        <v>217</v>
      </c>
      <c r="B2" s="159"/>
      <c r="C2" s="159"/>
      <c r="D2" s="159"/>
      <c r="E2" s="159"/>
      <c r="F2" s="159"/>
    </row>
    <row r="3" spans="1:15" x14ac:dyDescent="0.3">
      <c r="A3" s="47" t="s">
        <v>218</v>
      </c>
      <c r="B3" s="47" t="s">
        <v>219</v>
      </c>
      <c r="C3" s="55" t="s">
        <v>220</v>
      </c>
      <c r="D3" s="55" t="s">
        <v>221</v>
      </c>
      <c r="E3" s="48" t="s">
        <v>222</v>
      </c>
      <c r="F3" s="55" t="s">
        <v>223</v>
      </c>
    </row>
    <row r="4" spans="1:15" x14ac:dyDescent="0.3">
      <c r="A4" s="59" t="s">
        <v>224</v>
      </c>
      <c r="B4" s="60"/>
      <c r="C4" s="61">
        <f>HS_ass!D20</f>
        <v>14066</v>
      </c>
      <c r="D4" s="57" t="s">
        <v>225</v>
      </c>
      <c r="E4" s="56" t="s">
        <v>226</v>
      </c>
      <c r="F4" s="56"/>
    </row>
    <row r="5" spans="1:15" x14ac:dyDescent="0.3">
      <c r="A5" s="56" t="s">
        <v>227</v>
      </c>
      <c r="B5" s="60"/>
      <c r="C5" s="62">
        <v>25.51</v>
      </c>
      <c r="D5" s="57" t="s">
        <v>228</v>
      </c>
      <c r="E5" s="63" t="s">
        <v>229</v>
      </c>
      <c r="F5" s="56"/>
    </row>
    <row r="6" spans="1:15" x14ac:dyDescent="0.3">
      <c r="A6" s="56" t="s">
        <v>230</v>
      </c>
      <c r="B6" s="60"/>
      <c r="C6" s="64">
        <v>4.8</v>
      </c>
      <c r="D6" s="57" t="s">
        <v>231</v>
      </c>
      <c r="E6" s="63" t="s">
        <v>229</v>
      </c>
      <c r="F6" s="56"/>
    </row>
    <row r="7" spans="1:15" ht="27.6" x14ac:dyDescent="0.3">
      <c r="A7" s="56" t="s">
        <v>232</v>
      </c>
      <c r="B7" s="60" t="s">
        <v>233</v>
      </c>
      <c r="C7" s="62">
        <f>ROUNDDOWN((C5*C6*B30/1000),3)</f>
        <v>1.4690000000000001</v>
      </c>
      <c r="D7" s="57" t="s">
        <v>234</v>
      </c>
      <c r="E7" s="63" t="s">
        <v>229</v>
      </c>
      <c r="F7" s="56"/>
    </row>
    <row r="8" spans="1:15" ht="16.2" x14ac:dyDescent="0.3">
      <c r="A8" s="59" t="s">
        <v>235</v>
      </c>
      <c r="B8" s="60" t="s">
        <v>236</v>
      </c>
      <c r="C8" s="65">
        <v>0.1</v>
      </c>
      <c r="D8" s="57" t="s">
        <v>237</v>
      </c>
      <c r="E8" s="63" t="s">
        <v>229</v>
      </c>
      <c r="F8" s="56"/>
    </row>
    <row r="9" spans="1:15" ht="16.2" x14ac:dyDescent="0.3">
      <c r="A9" s="59" t="s">
        <v>238</v>
      </c>
      <c r="B9" s="60" t="s">
        <v>239</v>
      </c>
      <c r="C9" s="58">
        <f>'ER-Syn'!F16</f>
        <v>0.25031428838978814</v>
      </c>
      <c r="D9" s="57" t="s">
        <v>237</v>
      </c>
      <c r="E9" s="56" t="s">
        <v>240</v>
      </c>
      <c r="F9" s="56"/>
    </row>
    <row r="10" spans="1:15" ht="27.6" x14ac:dyDescent="0.3">
      <c r="A10" s="56" t="s">
        <v>241</v>
      </c>
      <c r="B10" s="60" t="s">
        <v>242</v>
      </c>
      <c r="C10" s="66">
        <f>ROUNDDOWN((C7*(1-(C8/C9))),5)</f>
        <v>0.88212999999999997</v>
      </c>
      <c r="D10" s="56" t="s">
        <v>243</v>
      </c>
      <c r="E10" s="56" t="s">
        <v>244</v>
      </c>
      <c r="F10" s="56"/>
    </row>
    <row r="11" spans="1:15" ht="27.6" x14ac:dyDescent="0.3">
      <c r="A11" s="59" t="s">
        <v>245</v>
      </c>
      <c r="B11" s="60" t="s">
        <v>246</v>
      </c>
      <c r="C11" s="67">
        <v>0.879</v>
      </c>
      <c r="D11" s="57"/>
      <c r="E11" s="63" t="s">
        <v>229</v>
      </c>
      <c r="F11" s="59"/>
      <c r="G11" s="50"/>
      <c r="H11" s="50"/>
      <c r="I11" s="50"/>
      <c r="J11" s="50"/>
      <c r="K11" s="50"/>
      <c r="L11" s="50"/>
      <c r="M11" s="50"/>
      <c r="N11" s="50"/>
      <c r="O11" s="50"/>
    </row>
    <row r="12" spans="1:15" ht="27.6" x14ac:dyDescent="0.3">
      <c r="A12" s="59" t="s">
        <v>247</v>
      </c>
      <c r="B12" s="60" t="s">
        <v>248</v>
      </c>
      <c r="C12" s="57">
        <v>1.4999999999999999E-2</v>
      </c>
      <c r="D12" s="57" t="s">
        <v>249</v>
      </c>
      <c r="E12" s="63" t="s">
        <v>229</v>
      </c>
      <c r="F12" s="59"/>
      <c r="G12" s="50"/>
      <c r="H12" s="50"/>
      <c r="I12" s="50"/>
      <c r="J12" s="50"/>
      <c r="K12" s="50"/>
      <c r="L12" s="50"/>
      <c r="M12" s="50"/>
      <c r="N12" s="50"/>
      <c r="O12" s="50"/>
    </row>
    <row r="13" spans="1:15" ht="27.6" x14ac:dyDescent="0.3">
      <c r="A13" s="59" t="s">
        <v>250</v>
      </c>
      <c r="B13" s="59" t="s">
        <v>251</v>
      </c>
      <c r="C13" s="62">
        <v>81.599999999999994</v>
      </c>
      <c r="D13" s="57" t="s">
        <v>252</v>
      </c>
      <c r="E13" s="63" t="s">
        <v>229</v>
      </c>
      <c r="F13" s="59"/>
      <c r="G13" s="50"/>
      <c r="H13" s="50"/>
      <c r="I13" s="50"/>
      <c r="J13" s="50"/>
      <c r="K13" s="50"/>
      <c r="L13" s="50"/>
      <c r="M13" s="50"/>
      <c r="N13" s="50"/>
      <c r="O13" s="50"/>
    </row>
    <row r="14" spans="1:15" x14ac:dyDescent="0.3">
      <c r="A14" s="68" t="s">
        <v>253</v>
      </c>
    </row>
    <row r="15" spans="1:15" ht="43.8" x14ac:dyDescent="0.3">
      <c r="A15" s="59" t="s">
        <v>254</v>
      </c>
      <c r="B15" s="59" t="s">
        <v>255</v>
      </c>
      <c r="C15" s="66">
        <f>ROUNDDOWN((C10*C11*C12*C13),4)</f>
        <v>0.94899999999999995</v>
      </c>
      <c r="D15" s="56" t="s">
        <v>256</v>
      </c>
      <c r="E15" s="63" t="s">
        <v>244</v>
      </c>
      <c r="F15" s="60" t="s">
        <v>257</v>
      </c>
    </row>
    <row r="16" spans="1:15" x14ac:dyDescent="0.3">
      <c r="A16" s="59" t="s">
        <v>258</v>
      </c>
      <c r="B16" s="60"/>
      <c r="C16" s="71">
        <f>ROUNDDOWN(C4*'ER-Syn'!F11,0)</f>
        <v>12747</v>
      </c>
      <c r="D16" s="59" t="s">
        <v>225</v>
      </c>
      <c r="E16" s="59" t="s">
        <v>240</v>
      </c>
      <c r="F16" s="59"/>
    </row>
    <row r="17" spans="1:6" ht="43.8" x14ac:dyDescent="0.3">
      <c r="A17" s="59" t="s">
        <v>259</v>
      </c>
      <c r="B17" s="59" t="s">
        <v>260</v>
      </c>
      <c r="C17" s="71">
        <f>ROUNDDOWN(C15*C16*((365-'ER-Syn'!F14)/365),0)</f>
        <v>12096</v>
      </c>
      <c r="D17" s="56" t="s">
        <v>261</v>
      </c>
      <c r="E17" s="63" t="s">
        <v>244</v>
      </c>
      <c r="F17" s="59"/>
    </row>
    <row r="18" spans="1:6" x14ac:dyDescent="0.3">
      <c r="A18" s="72"/>
      <c r="B18" s="73"/>
      <c r="C18" s="74"/>
    </row>
    <row r="19" spans="1:6" x14ac:dyDescent="0.3">
      <c r="A19" s="75" t="s">
        <v>262</v>
      </c>
      <c r="B19" s="76"/>
      <c r="C19" s="46"/>
      <c r="D19" s="46"/>
      <c r="E19" s="46"/>
    </row>
    <row r="20" spans="1:6" ht="103.8" x14ac:dyDescent="0.3">
      <c r="A20" s="63" t="s">
        <v>263</v>
      </c>
      <c r="B20" s="60"/>
      <c r="C20" s="77">
        <f>((C7*(1-0.95))*(1-(C8/C9))*C12*C13*C11)</f>
        <v>4.7454425228799162E-2</v>
      </c>
      <c r="D20" s="56" t="s">
        <v>256</v>
      </c>
      <c r="E20" s="63" t="s">
        <v>244</v>
      </c>
      <c r="F20" s="59" t="s">
        <v>264</v>
      </c>
    </row>
    <row r="21" spans="1:6" x14ac:dyDescent="0.3">
      <c r="A21" s="63" t="s">
        <v>265</v>
      </c>
      <c r="B21" s="78"/>
      <c r="C21" s="79">
        <f>(365-'ER-Syn'!F13)/365</f>
        <v>0</v>
      </c>
      <c r="D21" s="57"/>
      <c r="E21" s="63" t="s">
        <v>244</v>
      </c>
      <c r="F21" s="60"/>
    </row>
    <row r="22" spans="1:6" ht="16.2" x14ac:dyDescent="0.3">
      <c r="A22" s="49" t="s">
        <v>266</v>
      </c>
      <c r="B22" s="59" t="s">
        <v>267</v>
      </c>
      <c r="C22" s="80">
        <f>C20+(C21*C15)</f>
        <v>4.7454425228799162E-2</v>
      </c>
      <c r="D22" s="57"/>
      <c r="E22" s="63" t="s">
        <v>244</v>
      </c>
      <c r="F22" s="60"/>
    </row>
    <row r="23" spans="1:6" ht="16.2" x14ac:dyDescent="0.3">
      <c r="A23" s="63" t="s">
        <v>268</v>
      </c>
      <c r="B23" s="59" t="s">
        <v>269</v>
      </c>
      <c r="C23" s="79">
        <f>ROUNDUP(C22*C16,0)</f>
        <v>605</v>
      </c>
      <c r="D23" s="57"/>
      <c r="E23" s="59"/>
      <c r="F23" s="60"/>
    </row>
    <row r="24" spans="1:6" x14ac:dyDescent="0.3">
      <c r="A24" s="50"/>
      <c r="B24" s="76"/>
      <c r="C24" s="81"/>
      <c r="F24" s="82"/>
    </row>
    <row r="25" spans="1:6" hidden="1" x14ac:dyDescent="0.3">
      <c r="A25" s="68" t="s">
        <v>270</v>
      </c>
      <c r="C25" s="69"/>
      <c r="D25" s="70"/>
    </row>
    <row r="26" spans="1:6" hidden="1" x14ac:dyDescent="0.3">
      <c r="A26" s="60" t="s">
        <v>271</v>
      </c>
      <c r="B26" s="83">
        <v>1000</v>
      </c>
      <c r="C26" s="83" t="s">
        <v>186</v>
      </c>
      <c r="D26" s="59"/>
    </row>
    <row r="27" spans="1:6" hidden="1" x14ac:dyDescent="0.3">
      <c r="A27" s="57" t="s">
        <v>272</v>
      </c>
      <c r="B27" s="83">
        <v>0.27777780000000002</v>
      </c>
      <c r="C27" s="83" t="s">
        <v>273</v>
      </c>
      <c r="D27" s="59"/>
    </row>
    <row r="28" spans="1:6" hidden="1" x14ac:dyDescent="0.3">
      <c r="A28" s="57" t="s">
        <v>274</v>
      </c>
      <c r="B28" s="83">
        <v>1000</v>
      </c>
      <c r="C28" s="83" t="s">
        <v>275</v>
      </c>
      <c r="D28" s="59"/>
    </row>
    <row r="29" spans="1:6" ht="16.2" hidden="1" x14ac:dyDescent="0.3">
      <c r="A29" s="57" t="s">
        <v>276</v>
      </c>
      <c r="B29" s="83">
        <v>3</v>
      </c>
      <c r="C29" s="83" t="s">
        <v>277</v>
      </c>
      <c r="D29" s="84" t="s">
        <v>278</v>
      </c>
    </row>
    <row r="30" spans="1:6" hidden="1" x14ac:dyDescent="0.3">
      <c r="A30" s="60" t="s">
        <v>279</v>
      </c>
      <c r="B30" s="83">
        <v>12</v>
      </c>
      <c r="C30" s="57" t="s">
        <v>280</v>
      </c>
      <c r="D30" s="59"/>
    </row>
    <row r="31" spans="1:6" x14ac:dyDescent="0.3">
      <c r="A31" s="85"/>
      <c r="B31" s="72"/>
      <c r="C31" s="74"/>
    </row>
    <row r="32" spans="1:6" x14ac:dyDescent="0.3">
      <c r="A32" s="85"/>
      <c r="B32" s="72"/>
      <c r="C32" s="74"/>
    </row>
    <row r="33" spans="1:3" x14ac:dyDescent="0.3">
      <c r="A33" s="72"/>
      <c r="B33" s="86"/>
      <c r="C33" s="74"/>
    </row>
    <row r="34" spans="1:3" x14ac:dyDescent="0.3">
      <c r="A34" s="85"/>
      <c r="B34" s="72"/>
      <c r="C34" s="74"/>
    </row>
    <row r="35" spans="1:3" x14ac:dyDescent="0.3">
      <c r="A35" s="87"/>
      <c r="B35" s="73"/>
      <c r="C35" s="74"/>
    </row>
    <row r="36" spans="1:3" x14ac:dyDescent="0.3">
      <c r="A36" s="87"/>
      <c r="B36" s="73"/>
      <c r="C36" s="74"/>
    </row>
    <row r="37" spans="1:3" x14ac:dyDescent="0.3">
      <c r="A37" s="72"/>
      <c r="B37" s="72"/>
      <c r="C37" s="74"/>
    </row>
    <row r="38" spans="1:3" x14ac:dyDescent="0.3">
      <c r="A38" s="72"/>
      <c r="B38" s="73"/>
      <c r="C38" s="74"/>
    </row>
    <row r="39" spans="1:3" x14ac:dyDescent="0.3">
      <c r="A39" s="72"/>
      <c r="B39" s="73"/>
      <c r="C39" s="74"/>
    </row>
    <row r="40" spans="1:3" x14ac:dyDescent="0.3">
      <c r="A40" s="160"/>
      <c r="B40" s="160"/>
      <c r="C40" s="160"/>
    </row>
    <row r="41" spans="1:3" x14ac:dyDescent="0.3">
      <c r="A41" s="76"/>
      <c r="B41" s="76"/>
      <c r="C41" s="88"/>
    </row>
    <row r="42" spans="1:3" x14ac:dyDescent="0.3">
      <c r="A42" s="76"/>
      <c r="B42" s="76"/>
      <c r="C42" s="88"/>
    </row>
    <row r="43" spans="1:3" x14ac:dyDescent="0.3">
      <c r="A43" s="72"/>
      <c r="B43" s="73"/>
      <c r="C43" s="74"/>
    </row>
    <row r="44" spans="1:3" x14ac:dyDescent="0.3">
      <c r="A44" s="72"/>
      <c r="B44" s="72"/>
      <c r="C44" s="74"/>
    </row>
    <row r="45" spans="1:3" x14ac:dyDescent="0.3">
      <c r="A45" s="72"/>
      <c r="B45" s="73"/>
      <c r="C45" s="74"/>
    </row>
    <row r="46" spans="1:3" x14ac:dyDescent="0.3">
      <c r="A46" s="72"/>
      <c r="B46" s="72"/>
      <c r="C46" s="74"/>
    </row>
    <row r="47" spans="1:3" x14ac:dyDescent="0.3">
      <c r="A47" s="72"/>
      <c r="B47" s="73"/>
      <c r="C47" s="74"/>
    </row>
    <row r="48" spans="1:3" x14ac:dyDescent="0.3">
      <c r="A48" s="50"/>
      <c r="B48" s="76"/>
      <c r="C48" s="88"/>
    </row>
    <row r="49" spans="1:3" x14ac:dyDescent="0.3">
      <c r="A49" s="50"/>
      <c r="B49" s="76"/>
      <c r="C49" s="88"/>
    </row>
    <row r="50" spans="1:3" x14ac:dyDescent="0.3">
      <c r="A50" s="50"/>
      <c r="B50" s="76"/>
      <c r="C50" s="88"/>
    </row>
    <row r="51" spans="1:3" x14ac:dyDescent="0.3">
      <c r="A51" s="50"/>
      <c r="B51" s="76"/>
      <c r="C51" s="88"/>
    </row>
    <row r="52" spans="1:3" x14ac:dyDescent="0.3">
      <c r="A52" s="50"/>
      <c r="B52" s="76"/>
      <c r="C52" s="88"/>
    </row>
    <row r="53" spans="1:3" x14ac:dyDescent="0.3">
      <c r="A53" s="50"/>
      <c r="B53" s="76"/>
      <c r="C53" s="88"/>
    </row>
    <row r="54" spans="1:3" x14ac:dyDescent="0.3">
      <c r="A54" s="50"/>
      <c r="B54" s="76"/>
      <c r="C54" s="88"/>
    </row>
    <row r="55" spans="1:3" x14ac:dyDescent="0.3">
      <c r="A55" s="50"/>
      <c r="B55" s="76"/>
      <c r="C55" s="88"/>
    </row>
    <row r="56" spans="1:3" x14ac:dyDescent="0.3">
      <c r="A56" s="50"/>
      <c r="B56" s="76"/>
      <c r="C56" s="88"/>
    </row>
    <row r="57" spans="1:3" x14ac:dyDescent="0.3">
      <c r="A57" s="50"/>
      <c r="B57" s="76"/>
      <c r="C57" s="88"/>
    </row>
    <row r="58" spans="1:3" x14ac:dyDescent="0.3">
      <c r="A58" s="50"/>
      <c r="B58" s="76"/>
      <c r="C58" s="88"/>
    </row>
    <row r="59" spans="1:3" x14ac:dyDescent="0.3">
      <c r="A59" s="50"/>
      <c r="B59" s="76"/>
      <c r="C59" s="88"/>
    </row>
    <row r="60" spans="1:3" x14ac:dyDescent="0.3">
      <c r="A60" s="50"/>
      <c r="B60" s="76"/>
      <c r="C60" s="88"/>
    </row>
    <row r="61" spans="1:3" x14ac:dyDescent="0.3">
      <c r="A61" s="50"/>
      <c r="B61" s="76"/>
      <c r="C61" s="88"/>
    </row>
    <row r="62" spans="1:3" x14ac:dyDescent="0.3">
      <c r="A62" s="50"/>
      <c r="B62" s="76"/>
      <c r="C62" s="88"/>
    </row>
    <row r="63" spans="1:3" x14ac:dyDescent="0.3">
      <c r="A63" s="50"/>
      <c r="B63" s="76"/>
      <c r="C63" s="88"/>
    </row>
    <row r="64" spans="1:3" x14ac:dyDescent="0.3">
      <c r="A64" s="50"/>
      <c r="B64" s="76"/>
      <c r="C64" s="88"/>
    </row>
    <row r="65" spans="1:3" x14ac:dyDescent="0.3">
      <c r="A65" s="50"/>
      <c r="B65" s="76"/>
      <c r="C65" s="88"/>
    </row>
    <row r="66" spans="1:3" x14ac:dyDescent="0.3">
      <c r="A66" s="50"/>
      <c r="B66" s="76"/>
      <c r="C66" s="88"/>
    </row>
    <row r="67" spans="1:3" x14ac:dyDescent="0.3">
      <c r="A67" s="50"/>
      <c r="B67" s="76"/>
      <c r="C67" s="88"/>
    </row>
    <row r="68" spans="1:3" x14ac:dyDescent="0.3">
      <c r="A68" s="50"/>
      <c r="B68" s="76"/>
      <c r="C68" s="88"/>
    </row>
    <row r="69" spans="1:3" x14ac:dyDescent="0.3">
      <c r="A69" s="50"/>
      <c r="B69" s="76"/>
      <c r="C69" s="88"/>
    </row>
    <row r="70" spans="1:3" x14ac:dyDescent="0.3">
      <c r="A70" s="50"/>
      <c r="B70" s="76"/>
      <c r="C70" s="88"/>
    </row>
    <row r="71" spans="1:3" x14ac:dyDescent="0.3">
      <c r="A71" s="50"/>
      <c r="B71" s="76"/>
      <c r="C71" s="88"/>
    </row>
    <row r="72" spans="1:3" x14ac:dyDescent="0.3">
      <c r="A72" s="50"/>
      <c r="B72" s="76"/>
      <c r="C72" s="88"/>
    </row>
    <row r="73" spans="1:3" x14ac:dyDescent="0.3">
      <c r="A73" s="50"/>
      <c r="B73" s="76"/>
      <c r="C73" s="88"/>
    </row>
    <row r="74" spans="1:3" x14ac:dyDescent="0.3">
      <c r="A74" s="50"/>
      <c r="B74" s="76"/>
      <c r="C74" s="88"/>
    </row>
    <row r="75" spans="1:3" x14ac:dyDescent="0.3">
      <c r="A75" s="50"/>
      <c r="B75" s="76"/>
      <c r="C75" s="88"/>
    </row>
    <row r="76" spans="1:3" x14ac:dyDescent="0.3">
      <c r="A76" s="50"/>
      <c r="B76" s="76"/>
      <c r="C76" s="88"/>
    </row>
  </sheetData>
  <mergeCells count="2">
    <mergeCell ref="A2:F2"/>
    <mergeCell ref="A40:C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2:F75"/>
  <sheetViews>
    <sheetView topLeftCell="A34" zoomScale="110" zoomScaleNormal="110" workbookViewId="0">
      <selection activeCell="E53" sqref="E53"/>
    </sheetView>
  </sheetViews>
  <sheetFormatPr defaultColWidth="9.109375" defaultRowHeight="13.2" x14ac:dyDescent="0.3"/>
  <cols>
    <col min="1" max="1" width="4.6640625" style="15" customWidth="1"/>
    <col min="2" max="2" width="32.88671875" style="15" customWidth="1"/>
    <col min="3" max="3" width="4" style="15" customWidth="1"/>
    <col min="4" max="4" width="49.33203125" style="15" customWidth="1"/>
    <col min="5" max="5" width="25.33203125" style="15" customWidth="1"/>
    <col min="6" max="16384" width="9.109375" style="15"/>
  </cols>
  <sheetData>
    <row r="2" spans="2:4" x14ac:dyDescent="0.3">
      <c r="B2" s="13" t="s">
        <v>0</v>
      </c>
      <c r="C2" s="14"/>
      <c r="D2" s="89" t="s">
        <v>1886</v>
      </c>
    </row>
    <row r="3" spans="2:4" x14ac:dyDescent="0.3">
      <c r="B3" s="13"/>
      <c r="C3" s="14"/>
      <c r="D3" s="14"/>
    </row>
    <row r="4" spans="2:4" x14ac:dyDescent="0.3">
      <c r="B4" s="13" t="s">
        <v>1</v>
      </c>
      <c r="C4" s="14"/>
      <c r="D4" s="14" t="s">
        <v>2</v>
      </c>
    </row>
    <row r="5" spans="2:4" ht="39.6" x14ac:dyDescent="0.3">
      <c r="B5" s="13" t="s">
        <v>3</v>
      </c>
      <c r="C5" s="14"/>
      <c r="D5" s="16" t="s">
        <v>4</v>
      </c>
    </row>
    <row r="6" spans="2:4" x14ac:dyDescent="0.3">
      <c r="B6" s="13" t="s">
        <v>5</v>
      </c>
      <c r="C6" s="14"/>
      <c r="D6" s="14" t="s">
        <v>6</v>
      </c>
    </row>
    <row r="7" spans="2:4" x14ac:dyDescent="0.3">
      <c r="B7" s="13"/>
      <c r="C7" s="14"/>
      <c r="D7" s="14" t="s">
        <v>7</v>
      </c>
    </row>
    <row r="8" spans="2:4" x14ac:dyDescent="0.3">
      <c r="B8" s="13"/>
      <c r="C8" s="14"/>
      <c r="D8" s="14" t="s">
        <v>8</v>
      </c>
    </row>
    <row r="9" spans="2:4" x14ac:dyDescent="0.3">
      <c r="B9" s="13"/>
      <c r="C9" s="14"/>
      <c r="D9" s="14" t="s">
        <v>9</v>
      </c>
    </row>
    <row r="10" spans="2:4" x14ac:dyDescent="0.3">
      <c r="B10" s="13"/>
      <c r="C10" s="14"/>
      <c r="D10" s="14" t="s">
        <v>10</v>
      </c>
    </row>
    <row r="11" spans="2:4" x14ac:dyDescent="0.3">
      <c r="B11" s="13"/>
      <c r="C11" s="14"/>
      <c r="D11" s="14" t="s">
        <v>11</v>
      </c>
    </row>
    <row r="12" spans="2:4" x14ac:dyDescent="0.3">
      <c r="B12" s="13"/>
      <c r="C12" s="14"/>
      <c r="D12" s="14" t="s">
        <v>12</v>
      </c>
    </row>
    <row r="13" spans="2:4" x14ac:dyDescent="0.3">
      <c r="B13" s="13"/>
      <c r="C13" s="14"/>
      <c r="D13" s="14" t="s">
        <v>13</v>
      </c>
    </row>
    <row r="14" spans="2:4" x14ac:dyDescent="0.3">
      <c r="B14" s="13"/>
      <c r="C14" s="14"/>
      <c r="D14" s="14" t="s">
        <v>14</v>
      </c>
    </row>
    <row r="15" spans="2:4" x14ac:dyDescent="0.3">
      <c r="B15" s="13"/>
      <c r="C15" s="14"/>
      <c r="D15" s="14" t="s">
        <v>15</v>
      </c>
    </row>
    <row r="16" spans="2:4" x14ac:dyDescent="0.3">
      <c r="B16" s="13"/>
      <c r="C16" s="14"/>
      <c r="D16" s="14" t="s">
        <v>16</v>
      </c>
    </row>
    <row r="17" spans="2:4" x14ac:dyDescent="0.3">
      <c r="B17" s="13"/>
      <c r="C17" s="14"/>
      <c r="D17" s="14" t="s">
        <v>17</v>
      </c>
    </row>
    <row r="18" spans="2:4" x14ac:dyDescent="0.3">
      <c r="B18" s="13"/>
      <c r="C18" s="14"/>
      <c r="D18" s="14" t="s">
        <v>18</v>
      </c>
    </row>
    <row r="19" spans="2:4" x14ac:dyDescent="0.3">
      <c r="B19" s="13"/>
      <c r="C19" s="14"/>
      <c r="D19" s="14"/>
    </row>
    <row r="20" spans="2:4" x14ac:dyDescent="0.3">
      <c r="B20" s="13" t="s">
        <v>19</v>
      </c>
      <c r="C20" s="14"/>
      <c r="D20" s="90">
        <v>14066</v>
      </c>
    </row>
    <row r="21" spans="2:4" x14ac:dyDescent="0.3">
      <c r="B21" s="13" t="s">
        <v>20</v>
      </c>
      <c r="C21" s="14"/>
      <c r="D21" s="17"/>
    </row>
    <row r="22" spans="2:4" x14ac:dyDescent="0.3">
      <c r="B22" s="4" t="s">
        <v>444</v>
      </c>
      <c r="C22" s="14"/>
      <c r="D22" s="90" t="s">
        <v>1887</v>
      </c>
    </row>
    <row r="23" spans="2:4" x14ac:dyDescent="0.3">
      <c r="B23" s="4" t="s">
        <v>445</v>
      </c>
      <c r="C23" s="14"/>
      <c r="D23" s="136">
        <v>41227</v>
      </c>
    </row>
    <row r="24" spans="2:4" x14ac:dyDescent="0.3">
      <c r="B24" s="129"/>
      <c r="C24" s="14"/>
      <c r="D24" s="90"/>
    </row>
    <row r="25" spans="2:4" x14ac:dyDescent="0.3">
      <c r="B25" s="13"/>
      <c r="C25" s="14"/>
      <c r="D25" s="92"/>
    </row>
    <row r="26" spans="2:4" x14ac:dyDescent="0.3">
      <c r="B26" s="13" t="s">
        <v>21</v>
      </c>
      <c r="C26" s="14"/>
      <c r="D26" s="92" t="s">
        <v>1888</v>
      </c>
    </row>
    <row r="27" spans="2:4" x14ac:dyDescent="0.3">
      <c r="B27" s="13" t="s">
        <v>22</v>
      </c>
      <c r="C27" s="14"/>
      <c r="D27" s="14" t="s">
        <v>23</v>
      </c>
    </row>
    <row r="28" spans="2:4" x14ac:dyDescent="0.3">
      <c r="B28" s="13"/>
      <c r="C28" s="14"/>
      <c r="D28" s="14"/>
    </row>
    <row r="29" spans="2:4" x14ac:dyDescent="0.3">
      <c r="B29" s="13" t="s">
        <v>24</v>
      </c>
      <c r="C29" s="14"/>
      <c r="D29" s="4" t="s">
        <v>1889</v>
      </c>
    </row>
    <row r="30" spans="2:4" x14ac:dyDescent="0.3">
      <c r="B30" s="14"/>
      <c r="C30" s="14"/>
      <c r="D30" s="14"/>
    </row>
    <row r="31" spans="2:4" x14ac:dyDescent="0.3">
      <c r="B31" s="13" t="s">
        <v>25</v>
      </c>
      <c r="C31" s="14"/>
      <c r="D31" s="128">
        <v>41204</v>
      </c>
    </row>
    <row r="32" spans="2:4" x14ac:dyDescent="0.3">
      <c r="B32" s="13" t="s">
        <v>26</v>
      </c>
      <c r="C32" s="14"/>
      <c r="D32" s="128">
        <v>44855</v>
      </c>
    </row>
    <row r="33" spans="2:6" x14ac:dyDescent="0.3">
      <c r="B33" s="13" t="s">
        <v>1906</v>
      </c>
      <c r="C33" s="14"/>
      <c r="D33" s="154" t="s">
        <v>1925</v>
      </c>
    </row>
    <row r="34" spans="2:6" x14ac:dyDescent="0.3">
      <c r="B34" s="13" t="s">
        <v>1907</v>
      </c>
      <c r="C34" s="14"/>
      <c r="D34" s="154" t="s">
        <v>1926</v>
      </c>
    </row>
    <row r="35" spans="2:6" x14ac:dyDescent="0.3">
      <c r="B35" s="13" t="s">
        <v>1908</v>
      </c>
      <c r="C35" s="14"/>
      <c r="D35" s="154" t="s">
        <v>1927</v>
      </c>
    </row>
    <row r="36" spans="2:6" x14ac:dyDescent="0.3">
      <c r="B36" s="13" t="s">
        <v>1909</v>
      </c>
      <c r="C36" s="14"/>
      <c r="D36" s="154" t="s">
        <v>1928</v>
      </c>
    </row>
    <row r="37" spans="2:6" x14ac:dyDescent="0.3">
      <c r="B37" s="13" t="s">
        <v>1910</v>
      </c>
      <c r="C37" s="14"/>
      <c r="D37" s="154" t="s">
        <v>1929</v>
      </c>
    </row>
    <row r="39" spans="2:6" x14ac:dyDescent="0.3">
      <c r="B39" s="13" t="s">
        <v>27</v>
      </c>
      <c r="C39" s="13"/>
      <c r="D39" s="13" t="s">
        <v>28</v>
      </c>
      <c r="E39" s="13" t="s">
        <v>29</v>
      </c>
    </row>
    <row r="40" spans="2:6" x14ac:dyDescent="0.3">
      <c r="B40" s="14" t="s">
        <v>1911</v>
      </c>
      <c r="C40" s="14"/>
      <c r="D40" s="127" t="s">
        <v>444</v>
      </c>
      <c r="E40" s="127" t="s">
        <v>1890</v>
      </c>
      <c r="F40" s="15" t="s">
        <v>35</v>
      </c>
    </row>
    <row r="41" spans="2:6" x14ac:dyDescent="0.3">
      <c r="B41" s="14"/>
      <c r="C41" s="14"/>
      <c r="D41" s="127" t="s">
        <v>445</v>
      </c>
      <c r="E41" s="127" t="s">
        <v>1891</v>
      </c>
    </row>
    <row r="42" spans="2:6" x14ac:dyDescent="0.3">
      <c r="B42" s="14" t="s">
        <v>1912</v>
      </c>
      <c r="C42" s="14"/>
      <c r="D42" s="127" t="s">
        <v>444</v>
      </c>
      <c r="E42" s="130" t="s">
        <v>1892</v>
      </c>
      <c r="F42" s="15" t="s">
        <v>36</v>
      </c>
    </row>
    <row r="43" spans="2:6" x14ac:dyDescent="0.3">
      <c r="B43" s="14"/>
      <c r="C43" s="14"/>
      <c r="D43" s="127" t="s">
        <v>445</v>
      </c>
      <c r="E43" s="130" t="s">
        <v>1893</v>
      </c>
    </row>
    <row r="44" spans="2:6" x14ac:dyDescent="0.3">
      <c r="B44" s="14" t="s">
        <v>1913</v>
      </c>
      <c r="C44" s="14"/>
      <c r="D44" s="127" t="s">
        <v>444</v>
      </c>
      <c r="E44" s="131" t="s">
        <v>1894</v>
      </c>
      <c r="F44" s="15" t="s">
        <v>37</v>
      </c>
    </row>
    <row r="45" spans="2:6" x14ac:dyDescent="0.3">
      <c r="B45" s="14"/>
      <c r="C45" s="14"/>
      <c r="D45" s="127" t="s">
        <v>445</v>
      </c>
      <c r="E45" s="131" t="s">
        <v>1895</v>
      </c>
    </row>
    <row r="46" spans="2:6" x14ac:dyDescent="0.3">
      <c r="B46" s="14" t="s">
        <v>1914</v>
      </c>
      <c r="C46" s="14"/>
      <c r="D46" s="127" t="s">
        <v>444</v>
      </c>
      <c r="E46" s="127" t="s">
        <v>1896</v>
      </c>
    </row>
    <row r="47" spans="2:6" x14ac:dyDescent="0.3">
      <c r="B47" s="14"/>
      <c r="C47" s="14"/>
      <c r="D47" s="127" t="s">
        <v>445</v>
      </c>
      <c r="E47" s="127" t="s">
        <v>1897</v>
      </c>
    </row>
    <row r="48" spans="2:6" x14ac:dyDescent="0.3">
      <c r="B48" s="14" t="s">
        <v>1915</v>
      </c>
      <c r="C48" s="14"/>
      <c r="D48" s="127" t="s">
        <v>444</v>
      </c>
      <c r="E48" s="130" t="s">
        <v>1898</v>
      </c>
    </row>
    <row r="49" spans="2:5" x14ac:dyDescent="0.3">
      <c r="B49" s="14"/>
      <c r="C49" s="14"/>
      <c r="D49" s="127" t="s">
        <v>445</v>
      </c>
      <c r="E49" s="130" t="s">
        <v>1899</v>
      </c>
    </row>
    <row r="51" spans="2:5" x14ac:dyDescent="0.3">
      <c r="B51" s="14" t="s">
        <v>34</v>
      </c>
      <c r="C51" s="14"/>
      <c r="D51" s="14" t="s">
        <v>31</v>
      </c>
    </row>
    <row r="52" spans="2:5" x14ac:dyDescent="0.3">
      <c r="B52" s="14"/>
      <c r="C52" s="14"/>
      <c r="D52" s="14" t="s">
        <v>32</v>
      </c>
    </row>
    <row r="53" spans="2:5" x14ac:dyDescent="0.3">
      <c r="B53" s="14"/>
      <c r="C53" s="14"/>
      <c r="D53" s="14" t="s">
        <v>33</v>
      </c>
    </row>
    <row r="55" spans="2:5" x14ac:dyDescent="0.25">
      <c r="B55" s="18" t="s">
        <v>38</v>
      </c>
      <c r="C55" s="14"/>
      <c r="D55" s="19" t="s">
        <v>39</v>
      </c>
    </row>
    <row r="56" spans="2:5" x14ac:dyDescent="0.25">
      <c r="B56" s="18"/>
      <c r="C56" s="14"/>
      <c r="D56" s="20"/>
    </row>
    <row r="57" spans="2:5" x14ac:dyDescent="0.25">
      <c r="B57" s="18"/>
      <c r="C57" s="14"/>
      <c r="D57" s="20"/>
    </row>
    <row r="58" spans="2:5" x14ac:dyDescent="0.25">
      <c r="B58" s="18" t="s">
        <v>41</v>
      </c>
      <c r="C58" s="14"/>
      <c r="D58" s="19"/>
    </row>
    <row r="59" spans="2:5" x14ac:dyDescent="0.25">
      <c r="B59" s="19" t="s">
        <v>42</v>
      </c>
      <c r="C59" s="14"/>
      <c r="D59" s="17">
        <f>D20</f>
        <v>14066</v>
      </c>
    </row>
    <row r="60" spans="2:5" x14ac:dyDescent="0.25">
      <c r="B60" s="19" t="s">
        <v>43</v>
      </c>
      <c r="C60" s="14"/>
      <c r="D60" s="21">
        <v>0.9</v>
      </c>
    </row>
    <row r="61" spans="2:5" x14ac:dyDescent="0.25">
      <c r="B61" s="19" t="s">
        <v>44</v>
      </c>
      <c r="C61" s="14"/>
      <c r="D61" s="21">
        <v>0.1</v>
      </c>
    </row>
    <row r="62" spans="2:5" x14ac:dyDescent="0.25">
      <c r="B62" s="19" t="s">
        <v>45</v>
      </c>
      <c r="C62" s="14"/>
      <c r="D62" s="17" t="s">
        <v>46</v>
      </c>
    </row>
    <row r="63" spans="2:5" x14ac:dyDescent="0.25">
      <c r="B63" s="19"/>
      <c r="C63" s="14"/>
      <c r="D63" s="17" t="s">
        <v>47</v>
      </c>
    </row>
    <row r="64" spans="2:5" x14ac:dyDescent="0.25">
      <c r="B64" s="19" t="s">
        <v>48</v>
      </c>
      <c r="C64" s="14"/>
      <c r="D64" s="21">
        <v>0.8</v>
      </c>
    </row>
    <row r="65" spans="2:4" x14ac:dyDescent="0.25">
      <c r="B65" s="19" t="s">
        <v>49</v>
      </c>
      <c r="C65" s="14"/>
      <c r="D65" s="17">
        <v>39</v>
      </c>
    </row>
    <row r="66" spans="2:4" x14ac:dyDescent="0.25">
      <c r="B66" s="19" t="s">
        <v>50</v>
      </c>
      <c r="C66" s="14"/>
      <c r="D66" s="17" t="s">
        <v>51</v>
      </c>
    </row>
    <row r="67" spans="2:4" x14ac:dyDescent="0.25">
      <c r="B67" s="18"/>
      <c r="C67" s="14"/>
      <c r="D67" s="17">
        <v>160</v>
      </c>
    </row>
    <row r="68" spans="2:4" ht="39.6" x14ac:dyDescent="0.25">
      <c r="B68" s="18"/>
      <c r="C68" s="14"/>
      <c r="D68" s="22" t="s">
        <v>52</v>
      </c>
    </row>
    <row r="69" spans="2:4" x14ac:dyDescent="0.3">
      <c r="B69" s="13" t="s">
        <v>53</v>
      </c>
      <c r="C69" s="14"/>
      <c r="D69" s="127" t="s">
        <v>1900</v>
      </c>
    </row>
    <row r="70" spans="2:4" x14ac:dyDescent="0.25">
      <c r="B70" s="18"/>
      <c r="C70" s="14"/>
      <c r="D70" s="127" t="s">
        <v>1901</v>
      </c>
    </row>
    <row r="71" spans="2:4" x14ac:dyDescent="0.25">
      <c r="B71" s="18"/>
      <c r="C71" s="14"/>
      <c r="D71" s="17"/>
    </row>
    <row r="72" spans="2:4" x14ac:dyDescent="0.25">
      <c r="B72" s="18" t="s">
        <v>54</v>
      </c>
      <c r="C72" s="14"/>
      <c r="D72" s="23" t="s">
        <v>55</v>
      </c>
    </row>
    <row r="73" spans="2:4" x14ac:dyDescent="0.25">
      <c r="B73" s="19"/>
      <c r="C73" s="14"/>
      <c r="D73" s="24" t="s">
        <v>56</v>
      </c>
    </row>
    <row r="74" spans="2:4" x14ac:dyDescent="0.25">
      <c r="B74" s="19"/>
      <c r="C74" s="14"/>
      <c r="D74" s="25" t="s">
        <v>57</v>
      </c>
    </row>
    <row r="75" spans="2:4" x14ac:dyDescent="0.25">
      <c r="B75" s="19"/>
      <c r="C75" s="14"/>
      <c r="D75" s="19" t="s">
        <v>58</v>
      </c>
    </row>
  </sheetData>
  <phoneticPr fontId="5"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G120"/>
  <sheetViews>
    <sheetView topLeftCell="A16" zoomScale="90" zoomScaleNormal="90" workbookViewId="0">
      <selection activeCell="D125" sqref="D125"/>
    </sheetView>
  </sheetViews>
  <sheetFormatPr defaultColWidth="9.109375" defaultRowHeight="13.2" x14ac:dyDescent="0.3"/>
  <cols>
    <col min="1" max="1" width="45.33203125" style="94" customWidth="1"/>
    <col min="2" max="2" width="27.6640625" style="94" customWidth="1"/>
    <col min="3" max="3" width="21.109375" style="94" customWidth="1"/>
    <col min="4" max="4" width="23.6640625" style="94" customWidth="1"/>
    <col min="5" max="5" width="20" style="94" customWidth="1"/>
    <col min="6" max="6" width="17.109375" style="94" customWidth="1"/>
    <col min="7" max="16384" width="9.109375" style="94"/>
  </cols>
  <sheetData>
    <row r="1" spans="1:6" x14ac:dyDescent="0.3">
      <c r="A1" s="93" t="s">
        <v>1916</v>
      </c>
    </row>
    <row r="2" spans="1:6" ht="13.8" thickBot="1" x14ac:dyDescent="0.35">
      <c r="A2" s="93" t="s">
        <v>59</v>
      </c>
    </row>
    <row r="3" spans="1:6" ht="40.200000000000003" thickBot="1" x14ac:dyDescent="0.35">
      <c r="A3" s="95" t="s">
        <v>27</v>
      </c>
      <c r="B3" s="96" t="s">
        <v>60</v>
      </c>
      <c r="C3" s="96" t="s">
        <v>61</v>
      </c>
      <c r="D3" s="96" t="s">
        <v>62</v>
      </c>
      <c r="E3" s="96" t="s">
        <v>63</v>
      </c>
      <c r="F3" s="97" t="s">
        <v>64</v>
      </c>
    </row>
    <row r="4" spans="1:6" ht="13.8" thickBot="1" x14ac:dyDescent="0.35">
      <c r="A4" s="98" t="s">
        <v>55</v>
      </c>
      <c r="B4" s="99">
        <v>160</v>
      </c>
      <c r="C4" s="99">
        <v>152</v>
      </c>
      <c r="D4" s="99">
        <f>B4-C4</f>
        <v>8</v>
      </c>
      <c r="E4" s="100">
        <f>C4/B4</f>
        <v>0.95</v>
      </c>
      <c r="F4" s="96">
        <f>HS_ass!D20</f>
        <v>14066</v>
      </c>
    </row>
    <row r="6" spans="1:6" ht="13.8" thickBot="1" x14ac:dyDescent="0.35">
      <c r="A6" s="93" t="s">
        <v>56</v>
      </c>
    </row>
    <row r="7" spans="1:6" ht="27" thickBot="1" x14ac:dyDescent="0.35">
      <c r="A7" s="101" t="s">
        <v>65</v>
      </c>
      <c r="B7" s="102" t="s">
        <v>66</v>
      </c>
      <c r="C7" s="96" t="s">
        <v>67</v>
      </c>
    </row>
    <row r="8" spans="1:6" ht="24.6" customHeight="1" thickBot="1" x14ac:dyDescent="0.35">
      <c r="A8" s="103" t="s">
        <v>56</v>
      </c>
      <c r="B8" s="104">
        <v>365</v>
      </c>
      <c r="C8" s="104">
        <f>365-B8</f>
        <v>0</v>
      </c>
    </row>
    <row r="10" spans="1:6" ht="13.8" thickBot="1" x14ac:dyDescent="0.35">
      <c r="A10" s="93" t="s">
        <v>57</v>
      </c>
    </row>
    <row r="11" spans="1:6" ht="27" thickBot="1" x14ac:dyDescent="0.35">
      <c r="A11" s="101" t="s">
        <v>65</v>
      </c>
      <c r="B11" s="102" t="s">
        <v>68</v>
      </c>
    </row>
    <row r="12" spans="1:6" ht="13.8" thickBot="1" x14ac:dyDescent="0.35">
      <c r="A12" s="103" t="s">
        <v>57</v>
      </c>
      <c r="B12" s="105">
        <v>0</v>
      </c>
    </row>
    <row r="14" spans="1:6" ht="13.8" thickBot="1" x14ac:dyDescent="0.35">
      <c r="A14" s="93" t="s">
        <v>69</v>
      </c>
    </row>
    <row r="15" spans="1:6" ht="27" thickBot="1" x14ac:dyDescent="0.35">
      <c r="A15" s="101" t="s">
        <v>65</v>
      </c>
      <c r="B15" s="102" t="s">
        <v>58</v>
      </c>
    </row>
    <row r="16" spans="1:6" ht="13.8" thickBot="1" x14ac:dyDescent="0.35">
      <c r="A16" s="103" t="s">
        <v>58</v>
      </c>
      <c r="B16" s="105">
        <v>0</v>
      </c>
    </row>
    <row r="18" spans="1:6" s="93" customFormat="1" ht="13.8" thickBot="1" x14ac:dyDescent="0.35">
      <c r="A18" s="93" t="s">
        <v>70</v>
      </c>
    </row>
    <row r="19" spans="1:6" ht="13.8" thickBot="1" x14ac:dyDescent="0.35">
      <c r="A19" s="106" t="s">
        <v>27</v>
      </c>
      <c r="B19" s="107" t="s">
        <v>71</v>
      </c>
    </row>
    <row r="20" spans="1:6" ht="27" thickBot="1" x14ac:dyDescent="0.35">
      <c r="A20" s="108" t="s">
        <v>72</v>
      </c>
      <c r="B20" s="109">
        <f>E4</f>
        <v>0.95</v>
      </c>
    </row>
    <row r="21" spans="1:6" ht="13.8" thickBot="1" x14ac:dyDescent="0.35">
      <c r="A21" s="108" t="s">
        <v>73</v>
      </c>
      <c r="B21" s="105">
        <f>B16</f>
        <v>0</v>
      </c>
    </row>
    <row r="22" spans="1:6" ht="13.8" thickBot="1" x14ac:dyDescent="0.35">
      <c r="A22" s="108" t="s">
        <v>74</v>
      </c>
      <c r="B22" s="105">
        <f>B8</f>
        <v>365</v>
      </c>
    </row>
    <row r="23" spans="1:6" ht="13.8" thickBot="1" x14ac:dyDescent="0.35">
      <c r="A23" s="108" t="s">
        <v>75</v>
      </c>
      <c r="B23" s="105">
        <f>B12</f>
        <v>0</v>
      </c>
    </row>
    <row r="26" spans="1:6" x14ac:dyDescent="0.3">
      <c r="A26" s="93" t="s">
        <v>1917</v>
      </c>
    </row>
    <row r="27" spans="1:6" ht="13.8" thickBot="1" x14ac:dyDescent="0.35">
      <c r="A27" s="93" t="s">
        <v>59</v>
      </c>
    </row>
    <row r="28" spans="1:6" ht="40.200000000000003" thickBot="1" x14ac:dyDescent="0.35">
      <c r="A28" s="95" t="s">
        <v>27</v>
      </c>
      <c r="B28" s="96" t="s">
        <v>60</v>
      </c>
      <c r="C28" s="96" t="s">
        <v>61</v>
      </c>
      <c r="D28" s="96" t="s">
        <v>62</v>
      </c>
      <c r="E28" s="96" t="s">
        <v>63</v>
      </c>
      <c r="F28" s="97" t="s">
        <v>64</v>
      </c>
    </row>
    <row r="29" spans="1:6" ht="13.8" thickBot="1" x14ac:dyDescent="0.35">
      <c r="A29" s="98" t="s">
        <v>55</v>
      </c>
      <c r="B29" s="99">
        <v>160</v>
      </c>
      <c r="C29" s="99">
        <v>150</v>
      </c>
      <c r="D29" s="99">
        <f>B29-C29</f>
        <v>10</v>
      </c>
      <c r="E29" s="100">
        <f>C29/B29</f>
        <v>0.9375</v>
      </c>
      <c r="F29" s="96">
        <f>F4</f>
        <v>14066</v>
      </c>
    </row>
    <row r="31" spans="1:6" ht="13.8" thickBot="1" x14ac:dyDescent="0.35">
      <c r="A31" s="93" t="s">
        <v>56</v>
      </c>
    </row>
    <row r="32" spans="1:6" ht="27" thickBot="1" x14ac:dyDescent="0.35">
      <c r="A32" s="101" t="s">
        <v>65</v>
      </c>
      <c r="B32" s="102" t="s">
        <v>66</v>
      </c>
      <c r="C32" s="96" t="s">
        <v>67</v>
      </c>
    </row>
    <row r="33" spans="1:7" ht="27.6" customHeight="1" thickBot="1" x14ac:dyDescent="0.35">
      <c r="A33" s="103" t="s">
        <v>56</v>
      </c>
      <c r="B33" s="104">
        <v>365</v>
      </c>
      <c r="C33" s="104">
        <f>365-365</f>
        <v>0</v>
      </c>
    </row>
    <row r="35" spans="1:7" ht="13.8" thickBot="1" x14ac:dyDescent="0.35">
      <c r="A35" s="93" t="s">
        <v>57</v>
      </c>
    </row>
    <row r="36" spans="1:7" ht="26.4" customHeight="1" thickBot="1" x14ac:dyDescent="0.35">
      <c r="A36" s="101" t="s">
        <v>65</v>
      </c>
      <c r="B36" s="102" t="s">
        <v>68</v>
      </c>
    </row>
    <row r="37" spans="1:7" ht="13.8" thickBot="1" x14ac:dyDescent="0.35">
      <c r="A37" s="103" t="s">
        <v>57</v>
      </c>
      <c r="B37" s="105">
        <v>0</v>
      </c>
    </row>
    <row r="39" spans="1:7" ht="13.8" thickBot="1" x14ac:dyDescent="0.35">
      <c r="A39" s="93" t="s">
        <v>69</v>
      </c>
    </row>
    <row r="40" spans="1:7" ht="27" thickBot="1" x14ac:dyDescent="0.35">
      <c r="A40" s="101" t="s">
        <v>65</v>
      </c>
      <c r="B40" s="102" t="s">
        <v>58</v>
      </c>
    </row>
    <row r="41" spans="1:7" ht="13.8" thickBot="1" x14ac:dyDescent="0.35">
      <c r="A41" s="103" t="s">
        <v>58</v>
      </c>
      <c r="B41" s="105">
        <v>0</v>
      </c>
    </row>
    <row r="43" spans="1:7" ht="13.8" thickBot="1" x14ac:dyDescent="0.35">
      <c r="A43" s="93" t="s">
        <v>70</v>
      </c>
      <c r="B43" s="93"/>
      <c r="C43" s="93"/>
      <c r="D43" s="93"/>
      <c r="E43" s="93"/>
      <c r="F43" s="93"/>
      <c r="G43" s="93"/>
    </row>
    <row r="44" spans="1:7" ht="13.8" thickBot="1" x14ac:dyDescent="0.35">
      <c r="A44" s="106" t="s">
        <v>27</v>
      </c>
      <c r="B44" s="107" t="s">
        <v>71</v>
      </c>
    </row>
    <row r="45" spans="1:7" ht="27" thickBot="1" x14ac:dyDescent="0.35">
      <c r="A45" s="108" t="s">
        <v>72</v>
      </c>
      <c r="B45" s="109">
        <f>E29</f>
        <v>0.9375</v>
      </c>
    </row>
    <row r="46" spans="1:7" ht="13.8" thickBot="1" x14ac:dyDescent="0.35">
      <c r="A46" s="108" t="s">
        <v>73</v>
      </c>
      <c r="B46" s="105">
        <f>B41</f>
        <v>0</v>
      </c>
    </row>
    <row r="47" spans="1:7" ht="13.8" thickBot="1" x14ac:dyDescent="0.35">
      <c r="A47" s="108" t="s">
        <v>74</v>
      </c>
      <c r="B47" s="105">
        <f>B33</f>
        <v>365</v>
      </c>
    </row>
    <row r="48" spans="1:7" ht="13.8" thickBot="1" x14ac:dyDescent="0.35">
      <c r="A48" s="108" t="s">
        <v>75</v>
      </c>
      <c r="B48" s="105">
        <f>B37</f>
        <v>0</v>
      </c>
    </row>
    <row r="50" spans="1:6" x14ac:dyDescent="0.3">
      <c r="A50" s="93" t="s">
        <v>1918</v>
      </c>
    </row>
    <row r="51" spans="1:6" ht="13.8" thickBot="1" x14ac:dyDescent="0.35">
      <c r="A51" s="93" t="s">
        <v>59</v>
      </c>
    </row>
    <row r="52" spans="1:6" ht="40.200000000000003" thickBot="1" x14ac:dyDescent="0.35">
      <c r="A52" s="95" t="s">
        <v>27</v>
      </c>
      <c r="B52" s="96" t="s">
        <v>60</v>
      </c>
      <c r="C52" s="96" t="s">
        <v>61</v>
      </c>
      <c r="D52" s="96" t="s">
        <v>62</v>
      </c>
      <c r="E52" s="96" t="s">
        <v>63</v>
      </c>
      <c r="F52" s="97" t="s">
        <v>64</v>
      </c>
    </row>
    <row r="53" spans="1:6" ht="13.8" thickBot="1" x14ac:dyDescent="0.35">
      <c r="A53" s="98" t="s">
        <v>55</v>
      </c>
      <c r="B53" s="99">
        <v>160</v>
      </c>
      <c r="C53" s="99">
        <v>148</v>
      </c>
      <c r="D53" s="99">
        <f>B53-C53</f>
        <v>12</v>
      </c>
      <c r="E53" s="100">
        <f>C53/B53</f>
        <v>0.92500000000000004</v>
      </c>
      <c r="F53" s="96">
        <f>F4</f>
        <v>14066</v>
      </c>
    </row>
    <row r="55" spans="1:6" ht="13.8" thickBot="1" x14ac:dyDescent="0.35">
      <c r="A55" s="93" t="s">
        <v>56</v>
      </c>
    </row>
    <row r="56" spans="1:6" ht="27" thickBot="1" x14ac:dyDescent="0.35">
      <c r="A56" s="101" t="s">
        <v>65</v>
      </c>
      <c r="B56" s="102" t="s">
        <v>66</v>
      </c>
      <c r="C56" s="96" t="s">
        <v>67</v>
      </c>
    </row>
    <row r="57" spans="1:6" ht="22.5" customHeight="1" thickBot="1" x14ac:dyDescent="0.35">
      <c r="A57" s="103" t="s">
        <v>56</v>
      </c>
      <c r="B57" s="104">
        <v>365</v>
      </c>
      <c r="C57" s="104">
        <f>365-B57</f>
        <v>0</v>
      </c>
    </row>
    <row r="59" spans="1:6" ht="13.8" thickBot="1" x14ac:dyDescent="0.35">
      <c r="A59" s="93" t="s">
        <v>57</v>
      </c>
    </row>
    <row r="60" spans="1:6" ht="27" thickBot="1" x14ac:dyDescent="0.35">
      <c r="A60" s="101" t="s">
        <v>65</v>
      </c>
      <c r="B60" s="102" t="s">
        <v>68</v>
      </c>
    </row>
    <row r="61" spans="1:6" ht="13.8" thickBot="1" x14ac:dyDescent="0.35">
      <c r="A61" s="103" t="s">
        <v>57</v>
      </c>
      <c r="B61" s="105">
        <v>0</v>
      </c>
    </row>
    <row r="63" spans="1:6" ht="13.8" thickBot="1" x14ac:dyDescent="0.35">
      <c r="A63" s="93" t="s">
        <v>69</v>
      </c>
    </row>
    <row r="64" spans="1:6" ht="27" thickBot="1" x14ac:dyDescent="0.35">
      <c r="A64" s="101" t="s">
        <v>65</v>
      </c>
      <c r="B64" s="102" t="s">
        <v>58</v>
      </c>
    </row>
    <row r="65" spans="1:6" ht="13.8" thickBot="1" x14ac:dyDescent="0.35">
      <c r="A65" s="103" t="s">
        <v>58</v>
      </c>
      <c r="B65" s="105">
        <v>0</v>
      </c>
    </row>
    <row r="67" spans="1:6" ht="13.8" thickBot="1" x14ac:dyDescent="0.35">
      <c r="A67" s="93" t="s">
        <v>70</v>
      </c>
      <c r="B67" s="93"/>
      <c r="C67" s="93"/>
      <c r="D67" s="93"/>
      <c r="E67" s="93"/>
      <c r="F67" s="93"/>
    </row>
    <row r="68" spans="1:6" ht="13.8" thickBot="1" x14ac:dyDescent="0.35">
      <c r="A68" s="106" t="s">
        <v>27</v>
      </c>
      <c r="B68" s="107" t="s">
        <v>71</v>
      </c>
    </row>
    <row r="69" spans="1:6" ht="27" thickBot="1" x14ac:dyDescent="0.35">
      <c r="A69" s="108" t="s">
        <v>72</v>
      </c>
      <c r="B69" s="109">
        <f>E53</f>
        <v>0.92500000000000004</v>
      </c>
    </row>
    <row r="70" spans="1:6" ht="13.8" thickBot="1" x14ac:dyDescent="0.35">
      <c r="A70" s="108" t="s">
        <v>73</v>
      </c>
      <c r="B70" s="105">
        <f>B65</f>
        <v>0</v>
      </c>
    </row>
    <row r="71" spans="1:6" ht="13.8" thickBot="1" x14ac:dyDescent="0.35">
      <c r="A71" s="108" t="s">
        <v>74</v>
      </c>
      <c r="B71" s="105">
        <f>B57</f>
        <v>365</v>
      </c>
    </row>
    <row r="72" spans="1:6" ht="13.8" thickBot="1" x14ac:dyDescent="0.35">
      <c r="A72" s="108" t="s">
        <v>75</v>
      </c>
      <c r="B72" s="105">
        <f>B61</f>
        <v>0</v>
      </c>
    </row>
    <row r="74" spans="1:6" x14ac:dyDescent="0.3">
      <c r="A74" s="93" t="s">
        <v>1919</v>
      </c>
    </row>
    <row r="75" spans="1:6" ht="13.8" thickBot="1" x14ac:dyDescent="0.35">
      <c r="A75" s="93" t="s">
        <v>59</v>
      </c>
    </row>
    <row r="76" spans="1:6" ht="40.200000000000003" thickBot="1" x14ac:dyDescent="0.35">
      <c r="A76" s="95" t="s">
        <v>27</v>
      </c>
      <c r="B76" s="96" t="s">
        <v>60</v>
      </c>
      <c r="C76" s="96" t="s">
        <v>61</v>
      </c>
      <c r="D76" s="96" t="s">
        <v>62</v>
      </c>
      <c r="E76" s="96" t="s">
        <v>63</v>
      </c>
      <c r="F76" s="97" t="s">
        <v>64</v>
      </c>
    </row>
    <row r="77" spans="1:6" ht="13.8" thickBot="1" x14ac:dyDescent="0.35">
      <c r="A77" s="98" t="s">
        <v>55</v>
      </c>
      <c r="B77" s="99">
        <v>160</v>
      </c>
      <c r="C77" s="99">
        <v>148</v>
      </c>
      <c r="D77" s="99">
        <f>B77-C77</f>
        <v>12</v>
      </c>
      <c r="E77" s="100">
        <f>C77/B77</f>
        <v>0.92500000000000004</v>
      </c>
      <c r="F77" s="96">
        <f>F4</f>
        <v>14066</v>
      </c>
    </row>
    <row r="79" spans="1:6" ht="13.8" thickBot="1" x14ac:dyDescent="0.35">
      <c r="A79" s="93" t="s">
        <v>56</v>
      </c>
    </row>
    <row r="80" spans="1:6" ht="27" thickBot="1" x14ac:dyDescent="0.35">
      <c r="A80" s="101" t="s">
        <v>65</v>
      </c>
      <c r="B80" s="102" t="s">
        <v>66</v>
      </c>
      <c r="C80" s="96" t="s">
        <v>67</v>
      </c>
    </row>
    <row r="81" spans="1:5" ht="24.6" customHeight="1" thickBot="1" x14ac:dyDescent="0.35">
      <c r="A81" s="103" t="s">
        <v>56</v>
      </c>
      <c r="B81" s="104">
        <v>365</v>
      </c>
      <c r="C81" s="104">
        <f>365-365</f>
        <v>0</v>
      </c>
    </row>
    <row r="83" spans="1:5" ht="13.8" thickBot="1" x14ac:dyDescent="0.35">
      <c r="A83" s="93" t="s">
        <v>57</v>
      </c>
    </row>
    <row r="84" spans="1:5" ht="27" thickBot="1" x14ac:dyDescent="0.35">
      <c r="A84" s="101" t="s">
        <v>65</v>
      </c>
      <c r="B84" s="102" t="s">
        <v>68</v>
      </c>
    </row>
    <row r="85" spans="1:5" ht="13.8" thickBot="1" x14ac:dyDescent="0.35">
      <c r="A85" s="103" t="s">
        <v>57</v>
      </c>
      <c r="B85" s="105">
        <v>0</v>
      </c>
    </row>
    <row r="87" spans="1:5" ht="13.8" thickBot="1" x14ac:dyDescent="0.35">
      <c r="A87" s="93" t="s">
        <v>69</v>
      </c>
    </row>
    <row r="88" spans="1:5" ht="27" thickBot="1" x14ac:dyDescent="0.35">
      <c r="A88" s="101" t="s">
        <v>65</v>
      </c>
      <c r="B88" s="102" t="s">
        <v>58</v>
      </c>
    </row>
    <row r="89" spans="1:5" ht="13.8" thickBot="1" x14ac:dyDescent="0.35">
      <c r="A89" s="103" t="s">
        <v>58</v>
      </c>
      <c r="B89" s="105">
        <v>0</v>
      </c>
    </row>
    <row r="91" spans="1:5" ht="13.8" thickBot="1" x14ac:dyDescent="0.35">
      <c r="A91" s="93" t="s">
        <v>70</v>
      </c>
      <c r="B91" s="93"/>
      <c r="C91" s="93"/>
      <c r="D91" s="93"/>
      <c r="E91" s="93"/>
    </row>
    <row r="92" spans="1:5" ht="13.8" thickBot="1" x14ac:dyDescent="0.35">
      <c r="A92" s="106" t="s">
        <v>27</v>
      </c>
      <c r="B92" s="107" t="s">
        <v>71</v>
      </c>
    </row>
    <row r="93" spans="1:5" ht="27" thickBot="1" x14ac:dyDescent="0.35">
      <c r="A93" s="108" t="s">
        <v>72</v>
      </c>
      <c r="B93" s="109">
        <f>E77</f>
        <v>0.92500000000000004</v>
      </c>
    </row>
    <row r="94" spans="1:5" ht="13.8" thickBot="1" x14ac:dyDescent="0.35">
      <c r="A94" s="108" t="s">
        <v>73</v>
      </c>
      <c r="B94" s="105">
        <f>B89</f>
        <v>0</v>
      </c>
    </row>
    <row r="95" spans="1:5" ht="13.8" thickBot="1" x14ac:dyDescent="0.35">
      <c r="A95" s="108" t="s">
        <v>74</v>
      </c>
      <c r="B95" s="105">
        <f>B81</f>
        <v>365</v>
      </c>
    </row>
    <row r="96" spans="1:5" ht="13.8" thickBot="1" x14ac:dyDescent="0.35">
      <c r="A96" s="108" t="s">
        <v>75</v>
      </c>
      <c r="B96" s="105">
        <f>B85</f>
        <v>0</v>
      </c>
    </row>
    <row r="98" spans="1:6" x14ac:dyDescent="0.3">
      <c r="A98" s="93" t="s">
        <v>1920</v>
      </c>
    </row>
    <row r="99" spans="1:6" ht="13.8" thickBot="1" x14ac:dyDescent="0.35">
      <c r="A99" s="93" t="s">
        <v>59</v>
      </c>
    </row>
    <row r="100" spans="1:6" ht="40.200000000000003" thickBot="1" x14ac:dyDescent="0.35">
      <c r="A100" s="95" t="s">
        <v>27</v>
      </c>
      <c r="B100" s="96" t="s">
        <v>60</v>
      </c>
      <c r="C100" s="96" t="s">
        <v>61</v>
      </c>
      <c r="D100" s="96" t="s">
        <v>62</v>
      </c>
      <c r="E100" s="96" t="s">
        <v>63</v>
      </c>
      <c r="F100" s="97" t="s">
        <v>64</v>
      </c>
    </row>
    <row r="101" spans="1:6" ht="13.8" thickBot="1" x14ac:dyDescent="0.35">
      <c r="A101" s="98" t="s">
        <v>55</v>
      </c>
      <c r="B101" s="99">
        <v>160</v>
      </c>
      <c r="C101" s="99">
        <v>145</v>
      </c>
      <c r="D101" s="99">
        <f>B101-C101</f>
        <v>15</v>
      </c>
      <c r="E101" s="100">
        <f>C101/B101</f>
        <v>0.90625</v>
      </c>
      <c r="F101" s="96">
        <f>F4</f>
        <v>14066</v>
      </c>
    </row>
    <row r="103" spans="1:6" ht="13.8" thickBot="1" x14ac:dyDescent="0.35">
      <c r="A103" s="93" t="s">
        <v>56</v>
      </c>
    </row>
    <row r="104" spans="1:6" ht="27" thickBot="1" x14ac:dyDescent="0.35">
      <c r="A104" s="101" t="s">
        <v>65</v>
      </c>
      <c r="B104" s="102" t="s">
        <v>66</v>
      </c>
      <c r="C104" s="96" t="s">
        <v>67</v>
      </c>
    </row>
    <row r="105" spans="1:6" ht="27" thickBot="1" x14ac:dyDescent="0.35">
      <c r="A105" s="103" t="s">
        <v>56</v>
      </c>
      <c r="B105" s="104">
        <v>365</v>
      </c>
      <c r="C105" s="104">
        <f>365-B105</f>
        <v>0</v>
      </c>
    </row>
    <row r="107" spans="1:6" ht="13.8" thickBot="1" x14ac:dyDescent="0.35">
      <c r="A107" s="93" t="s">
        <v>57</v>
      </c>
    </row>
    <row r="108" spans="1:6" ht="27" thickBot="1" x14ac:dyDescent="0.35">
      <c r="A108" s="101" t="s">
        <v>65</v>
      </c>
      <c r="B108" s="102" t="s">
        <v>68</v>
      </c>
    </row>
    <row r="109" spans="1:6" ht="13.8" thickBot="1" x14ac:dyDescent="0.35">
      <c r="A109" s="103" t="s">
        <v>57</v>
      </c>
      <c r="B109" s="105">
        <v>0</v>
      </c>
    </row>
    <row r="111" spans="1:6" ht="13.8" thickBot="1" x14ac:dyDescent="0.35">
      <c r="A111" s="93" t="s">
        <v>69</v>
      </c>
    </row>
    <row r="112" spans="1:6" ht="27" thickBot="1" x14ac:dyDescent="0.35">
      <c r="A112" s="101" t="s">
        <v>65</v>
      </c>
      <c r="B112" s="102" t="s">
        <v>58</v>
      </c>
    </row>
    <row r="113" spans="1:6" ht="13.8" thickBot="1" x14ac:dyDescent="0.35">
      <c r="A113" s="103" t="s">
        <v>58</v>
      </c>
      <c r="B113" s="105">
        <v>0</v>
      </c>
    </row>
    <row r="115" spans="1:6" ht="13.8" thickBot="1" x14ac:dyDescent="0.35">
      <c r="A115" s="93" t="s">
        <v>70</v>
      </c>
      <c r="B115" s="93"/>
      <c r="C115" s="93"/>
      <c r="D115" s="93"/>
      <c r="E115" s="93"/>
      <c r="F115" s="93"/>
    </row>
    <row r="116" spans="1:6" ht="13.8" thickBot="1" x14ac:dyDescent="0.35">
      <c r="A116" s="106" t="s">
        <v>27</v>
      </c>
      <c r="B116" s="107" t="s">
        <v>71</v>
      </c>
    </row>
    <row r="117" spans="1:6" ht="27" thickBot="1" x14ac:dyDescent="0.35">
      <c r="A117" s="108" t="s">
        <v>72</v>
      </c>
      <c r="B117" s="109">
        <f>E101</f>
        <v>0.90625</v>
      </c>
    </row>
    <row r="118" spans="1:6" ht="13.8" thickBot="1" x14ac:dyDescent="0.35">
      <c r="A118" s="108" t="s">
        <v>73</v>
      </c>
      <c r="B118" s="105">
        <f>B113</f>
        <v>0</v>
      </c>
    </row>
    <row r="119" spans="1:6" ht="13.8" thickBot="1" x14ac:dyDescent="0.35">
      <c r="A119" s="108" t="s">
        <v>74</v>
      </c>
      <c r="B119" s="105">
        <f>B105</f>
        <v>365</v>
      </c>
    </row>
    <row r="120" spans="1:6" ht="13.8" thickBot="1" x14ac:dyDescent="0.35">
      <c r="A120" s="108" t="s">
        <v>75</v>
      </c>
      <c r="B120" s="105">
        <f>B109</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2:P163"/>
  <sheetViews>
    <sheetView topLeftCell="A14" workbookViewId="0">
      <selection activeCell="G12" sqref="G12:G21"/>
    </sheetView>
  </sheetViews>
  <sheetFormatPr defaultColWidth="9.109375" defaultRowHeight="12" x14ac:dyDescent="0.3"/>
  <cols>
    <col min="1" max="1" width="5.33203125" style="132" customWidth="1"/>
    <col min="2" max="2" width="6.88671875" style="132" customWidth="1"/>
    <col min="3" max="3" width="16.88671875" style="132" customWidth="1"/>
    <col min="4" max="4" width="10.6640625" style="132" customWidth="1"/>
    <col min="5" max="5" width="12.44140625" style="132" customWidth="1"/>
    <col min="6" max="6" width="19.88671875" style="132" customWidth="1"/>
    <col min="7" max="7" width="11.44140625" style="132" customWidth="1"/>
    <col min="8" max="8" width="16" style="132" customWidth="1"/>
    <col min="9" max="9" width="51.6640625" style="132" customWidth="1"/>
    <col min="10" max="10" width="14.5546875" style="132" customWidth="1"/>
    <col min="11" max="13" width="13.44140625" style="132" customWidth="1"/>
    <col min="14" max="14" width="16.109375" style="132" customWidth="1"/>
    <col min="15" max="15" width="13.88671875" style="132" customWidth="1"/>
    <col min="16" max="16" width="18.5546875" style="132" customWidth="1"/>
    <col min="17" max="16384" width="9.109375" style="132"/>
  </cols>
  <sheetData>
    <row r="2" spans="2:16" ht="25.5" customHeight="1" x14ac:dyDescent="0.3">
      <c r="B2" s="161" t="s">
        <v>76</v>
      </c>
      <c r="C2" s="161" t="s">
        <v>77</v>
      </c>
      <c r="D2" s="161" t="s">
        <v>78</v>
      </c>
      <c r="E2" s="161" t="s">
        <v>79</v>
      </c>
      <c r="F2" s="161" t="s">
        <v>80</v>
      </c>
      <c r="G2" s="161" t="s">
        <v>81</v>
      </c>
      <c r="H2" s="161" t="s">
        <v>82</v>
      </c>
      <c r="I2" s="161" t="s">
        <v>83</v>
      </c>
      <c r="J2" s="161" t="s">
        <v>84</v>
      </c>
      <c r="K2" s="161" t="s">
        <v>85</v>
      </c>
      <c r="L2" s="161" t="s">
        <v>86</v>
      </c>
      <c r="M2" s="161" t="s">
        <v>87</v>
      </c>
      <c r="N2" s="161" t="s">
        <v>88</v>
      </c>
      <c r="O2" s="161" t="s">
        <v>89</v>
      </c>
      <c r="P2" s="161" t="s">
        <v>90</v>
      </c>
    </row>
    <row r="3" spans="2:16" x14ac:dyDescent="0.3">
      <c r="B3" s="161"/>
      <c r="C3" s="161"/>
      <c r="D3" s="161"/>
      <c r="E3" s="161"/>
      <c r="F3" s="161"/>
      <c r="G3" s="161"/>
      <c r="H3" s="161"/>
      <c r="I3" s="161"/>
      <c r="J3" s="161"/>
      <c r="K3" s="161"/>
      <c r="L3" s="161"/>
      <c r="M3" s="161"/>
      <c r="N3" s="161"/>
      <c r="O3" s="161"/>
      <c r="P3" s="161"/>
    </row>
    <row r="4" spans="2:16" ht="36" x14ac:dyDescent="0.3">
      <c r="B4" s="133">
        <v>1</v>
      </c>
      <c r="C4" s="133" t="s">
        <v>443</v>
      </c>
      <c r="D4" s="134">
        <v>41204</v>
      </c>
      <c r="E4" s="134">
        <v>41621</v>
      </c>
      <c r="F4" s="133" t="s">
        <v>442</v>
      </c>
      <c r="G4" s="135" t="s">
        <v>444</v>
      </c>
      <c r="H4" s="133" t="s">
        <v>91</v>
      </c>
      <c r="I4" s="133" t="s">
        <v>4</v>
      </c>
      <c r="J4" s="133" t="s">
        <v>92</v>
      </c>
      <c r="K4" s="27" t="s">
        <v>93</v>
      </c>
      <c r="L4" s="27" t="s">
        <v>93</v>
      </c>
      <c r="M4" s="27">
        <v>365</v>
      </c>
      <c r="N4" s="27">
        <v>0</v>
      </c>
      <c r="O4" s="27" t="s">
        <v>94</v>
      </c>
      <c r="P4" s="27">
        <v>0</v>
      </c>
    </row>
    <row r="5" spans="2:16" ht="36" x14ac:dyDescent="0.3">
      <c r="B5" s="133">
        <v>2</v>
      </c>
      <c r="C5" s="133" t="s">
        <v>441</v>
      </c>
      <c r="D5" s="134">
        <v>41204</v>
      </c>
      <c r="E5" s="134">
        <v>41621</v>
      </c>
      <c r="F5" s="133" t="s">
        <v>440</v>
      </c>
      <c r="G5" s="135" t="s">
        <v>444</v>
      </c>
      <c r="H5" s="133" t="s">
        <v>91</v>
      </c>
      <c r="I5" s="133" t="s">
        <v>4</v>
      </c>
      <c r="J5" s="133" t="s">
        <v>92</v>
      </c>
      <c r="K5" s="27" t="s">
        <v>93</v>
      </c>
      <c r="L5" s="27" t="s">
        <v>93</v>
      </c>
      <c r="M5" s="27">
        <v>365</v>
      </c>
      <c r="N5" s="27">
        <v>0</v>
      </c>
      <c r="O5" s="27" t="s">
        <v>94</v>
      </c>
      <c r="P5" s="27">
        <v>0</v>
      </c>
    </row>
    <row r="6" spans="2:16" ht="36" x14ac:dyDescent="0.3">
      <c r="B6" s="133">
        <v>3</v>
      </c>
      <c r="C6" s="133" t="s">
        <v>439</v>
      </c>
      <c r="D6" s="134">
        <v>41204</v>
      </c>
      <c r="E6" s="134">
        <v>41621</v>
      </c>
      <c r="F6" s="133" t="s">
        <v>438</v>
      </c>
      <c r="G6" s="135" t="s">
        <v>444</v>
      </c>
      <c r="H6" s="133" t="s">
        <v>91</v>
      </c>
      <c r="I6" s="133" t="s">
        <v>4</v>
      </c>
      <c r="J6" s="133" t="s">
        <v>92</v>
      </c>
      <c r="K6" s="27" t="s">
        <v>93</v>
      </c>
      <c r="L6" s="27" t="s">
        <v>93</v>
      </c>
      <c r="M6" s="27">
        <v>365</v>
      </c>
      <c r="N6" s="27">
        <v>0</v>
      </c>
      <c r="O6" s="27" t="s">
        <v>94</v>
      </c>
      <c r="P6" s="27">
        <v>0</v>
      </c>
    </row>
    <row r="7" spans="2:16" ht="36" x14ac:dyDescent="0.3">
      <c r="B7" s="133">
        <v>4</v>
      </c>
      <c r="C7" s="133" t="s">
        <v>437</v>
      </c>
      <c r="D7" s="134">
        <v>41204</v>
      </c>
      <c r="E7" s="134">
        <v>41621</v>
      </c>
      <c r="F7" s="133" t="s">
        <v>436</v>
      </c>
      <c r="G7" s="135" t="s">
        <v>444</v>
      </c>
      <c r="H7" s="133" t="s">
        <v>91</v>
      </c>
      <c r="I7" s="133" t="s">
        <v>4</v>
      </c>
      <c r="J7" s="133" t="s">
        <v>92</v>
      </c>
      <c r="K7" s="27" t="s">
        <v>93</v>
      </c>
      <c r="L7" s="27" t="s">
        <v>93</v>
      </c>
      <c r="M7" s="27">
        <v>365</v>
      </c>
      <c r="N7" s="27">
        <v>0</v>
      </c>
      <c r="O7" s="27" t="s">
        <v>94</v>
      </c>
      <c r="P7" s="27">
        <v>0</v>
      </c>
    </row>
    <row r="8" spans="2:16" ht="36" x14ac:dyDescent="0.3">
      <c r="B8" s="133">
        <v>5</v>
      </c>
      <c r="C8" s="133" t="s">
        <v>435</v>
      </c>
      <c r="D8" s="134">
        <v>41204</v>
      </c>
      <c r="E8" s="134">
        <v>41621</v>
      </c>
      <c r="F8" s="133" t="s">
        <v>434</v>
      </c>
      <c r="G8" s="135" t="s">
        <v>444</v>
      </c>
      <c r="H8" s="133" t="s">
        <v>91</v>
      </c>
      <c r="I8" s="133" t="s">
        <v>4</v>
      </c>
      <c r="J8" s="133" t="s">
        <v>92</v>
      </c>
      <c r="K8" s="27" t="s">
        <v>93</v>
      </c>
      <c r="L8" s="27" t="s">
        <v>93</v>
      </c>
      <c r="M8" s="27">
        <v>365</v>
      </c>
      <c r="N8" s="27">
        <v>0</v>
      </c>
      <c r="O8" s="27" t="s">
        <v>94</v>
      </c>
      <c r="P8" s="27">
        <v>0</v>
      </c>
    </row>
    <row r="9" spans="2:16" ht="36" x14ac:dyDescent="0.3">
      <c r="B9" s="133">
        <v>6</v>
      </c>
      <c r="C9" s="133" t="s">
        <v>433</v>
      </c>
      <c r="D9" s="134">
        <v>41205</v>
      </c>
      <c r="E9" s="134">
        <v>41621</v>
      </c>
      <c r="F9" s="133" t="s">
        <v>432</v>
      </c>
      <c r="G9" s="135" t="s">
        <v>444</v>
      </c>
      <c r="H9" s="133" t="s">
        <v>91</v>
      </c>
      <c r="I9" s="133" t="s">
        <v>4</v>
      </c>
      <c r="J9" s="133" t="s">
        <v>92</v>
      </c>
      <c r="K9" s="27" t="s">
        <v>93</v>
      </c>
      <c r="L9" s="27" t="s">
        <v>93</v>
      </c>
      <c r="M9" s="27">
        <v>365</v>
      </c>
      <c r="N9" s="27">
        <v>0</v>
      </c>
      <c r="O9" s="27" t="s">
        <v>94</v>
      </c>
      <c r="P9" s="27">
        <v>0</v>
      </c>
    </row>
    <row r="10" spans="2:16" ht="36" x14ac:dyDescent="0.3">
      <c r="B10" s="133">
        <v>7</v>
      </c>
      <c r="C10" s="133" t="s">
        <v>431</v>
      </c>
      <c r="D10" s="134">
        <v>41204</v>
      </c>
      <c r="E10" s="134">
        <v>41621</v>
      </c>
      <c r="F10" s="133" t="s">
        <v>430</v>
      </c>
      <c r="G10" s="135" t="s">
        <v>444</v>
      </c>
      <c r="H10" s="133" t="s">
        <v>91</v>
      </c>
      <c r="I10" s="133" t="s">
        <v>4</v>
      </c>
      <c r="J10" s="133" t="s">
        <v>92</v>
      </c>
      <c r="K10" s="27" t="s">
        <v>93</v>
      </c>
      <c r="L10" s="27" t="s">
        <v>93</v>
      </c>
      <c r="M10" s="27">
        <v>365</v>
      </c>
      <c r="N10" s="27">
        <v>0</v>
      </c>
      <c r="O10" s="27" t="s">
        <v>94</v>
      </c>
      <c r="P10" s="27">
        <v>0</v>
      </c>
    </row>
    <row r="11" spans="2:16" ht="36" x14ac:dyDescent="0.3">
      <c r="B11" s="133">
        <v>8</v>
      </c>
      <c r="C11" s="133" t="s">
        <v>429</v>
      </c>
      <c r="D11" s="134">
        <v>41205</v>
      </c>
      <c r="E11" s="134">
        <v>41621</v>
      </c>
      <c r="F11" s="133" t="s">
        <v>428</v>
      </c>
      <c r="G11" s="135" t="s">
        <v>444</v>
      </c>
      <c r="H11" s="133" t="s">
        <v>91</v>
      </c>
      <c r="I11" s="133" t="s">
        <v>4</v>
      </c>
      <c r="J11" s="133" t="s">
        <v>92</v>
      </c>
      <c r="K11" s="27" t="s">
        <v>93</v>
      </c>
      <c r="L11" s="27" t="s">
        <v>93</v>
      </c>
      <c r="M11" s="27">
        <v>365</v>
      </c>
      <c r="N11" s="27">
        <v>0</v>
      </c>
      <c r="O11" s="27" t="s">
        <v>94</v>
      </c>
      <c r="P11" s="27">
        <v>0</v>
      </c>
    </row>
    <row r="12" spans="2:16" ht="36" x14ac:dyDescent="0.3">
      <c r="B12" s="133">
        <v>9</v>
      </c>
      <c r="C12" s="133" t="s">
        <v>427</v>
      </c>
      <c r="D12" s="134">
        <v>41205</v>
      </c>
      <c r="E12" s="134">
        <v>41621</v>
      </c>
      <c r="F12" s="133" t="s">
        <v>426</v>
      </c>
      <c r="G12" s="135" t="s">
        <v>444</v>
      </c>
      <c r="H12" s="133" t="s">
        <v>91</v>
      </c>
      <c r="I12" s="133" t="s">
        <v>4</v>
      </c>
      <c r="J12" s="133" t="s">
        <v>92</v>
      </c>
      <c r="K12" s="27" t="s">
        <v>93</v>
      </c>
      <c r="L12" s="27" t="s">
        <v>93</v>
      </c>
      <c r="M12" s="27">
        <v>365</v>
      </c>
      <c r="N12" s="27">
        <v>0</v>
      </c>
      <c r="O12" s="27" t="s">
        <v>94</v>
      </c>
      <c r="P12" s="27">
        <v>0</v>
      </c>
    </row>
    <row r="13" spans="2:16" ht="36" x14ac:dyDescent="0.3">
      <c r="B13" s="133">
        <v>10</v>
      </c>
      <c r="C13" s="133" t="s">
        <v>425</v>
      </c>
      <c r="D13" s="134">
        <v>41204</v>
      </c>
      <c r="E13" s="134">
        <v>41621</v>
      </c>
      <c r="F13" s="133" t="s">
        <v>424</v>
      </c>
      <c r="G13" s="135" t="s">
        <v>444</v>
      </c>
      <c r="H13" s="133" t="s">
        <v>91</v>
      </c>
      <c r="I13" s="133" t="s">
        <v>4</v>
      </c>
      <c r="J13" s="133" t="s">
        <v>92</v>
      </c>
      <c r="K13" s="27" t="s">
        <v>93</v>
      </c>
      <c r="L13" s="27" t="s">
        <v>93</v>
      </c>
      <c r="M13" s="27">
        <v>365</v>
      </c>
      <c r="N13" s="27">
        <v>0</v>
      </c>
      <c r="O13" s="27" t="s">
        <v>94</v>
      </c>
      <c r="P13" s="27">
        <v>0</v>
      </c>
    </row>
    <row r="14" spans="2:16" ht="36" x14ac:dyDescent="0.3">
      <c r="B14" s="133">
        <v>11</v>
      </c>
      <c r="C14" s="133" t="s">
        <v>423</v>
      </c>
      <c r="D14" s="134">
        <v>41204</v>
      </c>
      <c r="E14" s="134">
        <v>41621</v>
      </c>
      <c r="F14" s="133" t="s">
        <v>422</v>
      </c>
      <c r="G14" s="135" t="s">
        <v>444</v>
      </c>
      <c r="H14" s="133" t="s">
        <v>91</v>
      </c>
      <c r="I14" s="133" t="s">
        <v>4</v>
      </c>
      <c r="J14" s="133" t="s">
        <v>92</v>
      </c>
      <c r="K14" s="27" t="s">
        <v>93</v>
      </c>
      <c r="L14" s="27" t="s">
        <v>93</v>
      </c>
      <c r="M14" s="27">
        <v>365</v>
      </c>
      <c r="N14" s="27">
        <v>0</v>
      </c>
      <c r="O14" s="27" t="s">
        <v>94</v>
      </c>
      <c r="P14" s="27">
        <v>0</v>
      </c>
    </row>
    <row r="15" spans="2:16" ht="36" x14ac:dyDescent="0.3">
      <c r="B15" s="133">
        <v>12</v>
      </c>
      <c r="C15" s="133" t="s">
        <v>421</v>
      </c>
      <c r="D15" s="134">
        <v>41205</v>
      </c>
      <c r="E15" s="134">
        <v>41621</v>
      </c>
      <c r="F15" s="133" t="s">
        <v>420</v>
      </c>
      <c r="G15" s="135" t="s">
        <v>444</v>
      </c>
      <c r="H15" s="133" t="s">
        <v>91</v>
      </c>
      <c r="I15" s="133" t="s">
        <v>4</v>
      </c>
      <c r="J15" s="133" t="s">
        <v>92</v>
      </c>
      <c r="K15" s="27" t="s">
        <v>93</v>
      </c>
      <c r="L15" s="27" t="s">
        <v>93</v>
      </c>
      <c r="M15" s="27">
        <v>365</v>
      </c>
      <c r="N15" s="27">
        <v>0</v>
      </c>
      <c r="O15" s="27" t="s">
        <v>94</v>
      </c>
      <c r="P15" s="27">
        <v>0</v>
      </c>
    </row>
    <row r="16" spans="2:16" ht="36" x14ac:dyDescent="0.3">
      <c r="B16" s="133">
        <v>13</v>
      </c>
      <c r="C16" s="133" t="s">
        <v>419</v>
      </c>
      <c r="D16" s="134">
        <v>41205</v>
      </c>
      <c r="E16" s="134">
        <v>41621</v>
      </c>
      <c r="F16" s="133" t="s">
        <v>418</v>
      </c>
      <c r="G16" s="135" t="s">
        <v>444</v>
      </c>
      <c r="H16" s="133" t="s">
        <v>91</v>
      </c>
      <c r="I16" s="133" t="s">
        <v>4</v>
      </c>
      <c r="J16" s="133" t="s">
        <v>92</v>
      </c>
      <c r="K16" s="27" t="s">
        <v>93</v>
      </c>
      <c r="L16" s="27" t="s">
        <v>93</v>
      </c>
      <c r="M16" s="27">
        <v>365</v>
      </c>
      <c r="N16" s="27">
        <v>0</v>
      </c>
      <c r="O16" s="27" t="s">
        <v>94</v>
      </c>
      <c r="P16" s="27">
        <v>0</v>
      </c>
    </row>
    <row r="17" spans="2:16" ht="36" x14ac:dyDescent="0.3">
      <c r="B17" s="133">
        <v>14</v>
      </c>
      <c r="C17" s="133" t="s">
        <v>417</v>
      </c>
      <c r="D17" s="134">
        <v>41204</v>
      </c>
      <c r="E17" s="134">
        <v>41621</v>
      </c>
      <c r="F17" s="133" t="s">
        <v>416</v>
      </c>
      <c r="G17" s="135" t="s">
        <v>444</v>
      </c>
      <c r="H17" s="133" t="s">
        <v>91</v>
      </c>
      <c r="I17" s="133" t="s">
        <v>4</v>
      </c>
      <c r="J17" s="133" t="s">
        <v>92</v>
      </c>
      <c r="K17" s="27" t="s">
        <v>93</v>
      </c>
      <c r="L17" s="27" t="s">
        <v>93</v>
      </c>
      <c r="M17" s="27">
        <v>365</v>
      </c>
      <c r="N17" s="27">
        <v>0</v>
      </c>
      <c r="O17" s="27" t="s">
        <v>94</v>
      </c>
      <c r="P17" s="27">
        <v>0</v>
      </c>
    </row>
    <row r="18" spans="2:16" ht="36" x14ac:dyDescent="0.3">
      <c r="B18" s="133">
        <v>15</v>
      </c>
      <c r="C18" s="133" t="s">
        <v>415</v>
      </c>
      <c r="D18" s="134">
        <v>41205</v>
      </c>
      <c r="E18" s="134">
        <v>41621</v>
      </c>
      <c r="F18" s="133" t="s">
        <v>414</v>
      </c>
      <c r="G18" s="135" t="s">
        <v>444</v>
      </c>
      <c r="H18" s="133" t="s">
        <v>91</v>
      </c>
      <c r="I18" s="133" t="s">
        <v>4</v>
      </c>
      <c r="J18" s="133" t="s">
        <v>92</v>
      </c>
      <c r="K18" s="27" t="s">
        <v>93</v>
      </c>
      <c r="L18" s="27" t="s">
        <v>93</v>
      </c>
      <c r="M18" s="27">
        <v>365</v>
      </c>
      <c r="N18" s="27">
        <v>0</v>
      </c>
      <c r="O18" s="27" t="s">
        <v>94</v>
      </c>
      <c r="P18" s="27">
        <v>0</v>
      </c>
    </row>
    <row r="19" spans="2:16" ht="36" x14ac:dyDescent="0.3">
      <c r="B19" s="133">
        <v>16</v>
      </c>
      <c r="C19" s="133" t="s">
        <v>413</v>
      </c>
      <c r="D19" s="134">
        <v>41205</v>
      </c>
      <c r="E19" s="134">
        <v>41621</v>
      </c>
      <c r="F19" s="133" t="s">
        <v>412</v>
      </c>
      <c r="G19" s="135" t="s">
        <v>444</v>
      </c>
      <c r="H19" s="133" t="s">
        <v>91</v>
      </c>
      <c r="I19" s="133" t="s">
        <v>4</v>
      </c>
      <c r="J19" s="133" t="s">
        <v>92</v>
      </c>
      <c r="K19" s="27" t="s">
        <v>93</v>
      </c>
      <c r="L19" s="27" t="s">
        <v>93</v>
      </c>
      <c r="M19" s="27">
        <v>365</v>
      </c>
      <c r="N19" s="27">
        <v>0</v>
      </c>
      <c r="O19" s="27" t="s">
        <v>94</v>
      </c>
      <c r="P19" s="27">
        <v>0</v>
      </c>
    </row>
    <row r="20" spans="2:16" ht="36" x14ac:dyDescent="0.3">
      <c r="B20" s="133">
        <v>17</v>
      </c>
      <c r="C20" s="133" t="s">
        <v>411</v>
      </c>
      <c r="D20" s="134">
        <v>41205</v>
      </c>
      <c r="E20" s="134">
        <v>41621</v>
      </c>
      <c r="F20" s="133" t="s">
        <v>410</v>
      </c>
      <c r="G20" s="135" t="s">
        <v>444</v>
      </c>
      <c r="H20" s="133" t="s">
        <v>91</v>
      </c>
      <c r="I20" s="133" t="s">
        <v>4</v>
      </c>
      <c r="J20" s="133" t="s">
        <v>92</v>
      </c>
      <c r="K20" s="27" t="s">
        <v>93</v>
      </c>
      <c r="L20" s="27" t="s">
        <v>93</v>
      </c>
      <c r="M20" s="27">
        <v>365</v>
      </c>
      <c r="N20" s="27">
        <v>0</v>
      </c>
      <c r="O20" s="27" t="s">
        <v>94</v>
      </c>
      <c r="P20" s="27">
        <v>0</v>
      </c>
    </row>
    <row r="21" spans="2:16" ht="36" x14ac:dyDescent="0.3">
      <c r="B21" s="133">
        <v>18</v>
      </c>
      <c r="C21" s="133" t="s">
        <v>409</v>
      </c>
      <c r="D21" s="134">
        <v>41205</v>
      </c>
      <c r="E21" s="134">
        <v>41621</v>
      </c>
      <c r="F21" s="133" t="s">
        <v>408</v>
      </c>
      <c r="G21" s="135" t="s">
        <v>444</v>
      </c>
      <c r="H21" s="133" t="s">
        <v>91</v>
      </c>
      <c r="I21" s="133" t="s">
        <v>4</v>
      </c>
      <c r="J21" s="133" t="s">
        <v>92</v>
      </c>
      <c r="K21" s="27" t="s">
        <v>93</v>
      </c>
      <c r="L21" s="27" t="s">
        <v>93</v>
      </c>
      <c r="M21" s="27">
        <v>365</v>
      </c>
      <c r="N21" s="27">
        <v>0</v>
      </c>
      <c r="O21" s="27" t="s">
        <v>94</v>
      </c>
      <c r="P21" s="27">
        <v>0</v>
      </c>
    </row>
    <row r="22" spans="2:16" ht="36" x14ac:dyDescent="0.3">
      <c r="B22" s="133">
        <v>19</v>
      </c>
      <c r="C22" s="133" t="s">
        <v>407</v>
      </c>
      <c r="D22" s="134">
        <v>41205</v>
      </c>
      <c r="E22" s="134">
        <v>41621</v>
      </c>
      <c r="F22" s="133" t="s">
        <v>406</v>
      </c>
      <c r="G22" s="135" t="s">
        <v>444</v>
      </c>
      <c r="H22" s="133" t="s">
        <v>91</v>
      </c>
      <c r="I22" s="133" t="s">
        <v>4</v>
      </c>
      <c r="J22" s="133" t="s">
        <v>92</v>
      </c>
      <c r="K22" s="27" t="s">
        <v>93</v>
      </c>
      <c r="L22" s="27" t="s">
        <v>93</v>
      </c>
      <c r="M22" s="27">
        <v>365</v>
      </c>
      <c r="N22" s="27">
        <v>0</v>
      </c>
      <c r="O22" s="27" t="s">
        <v>94</v>
      </c>
      <c r="P22" s="27">
        <v>0</v>
      </c>
    </row>
    <row r="23" spans="2:16" ht="36" x14ac:dyDescent="0.3">
      <c r="B23" s="133">
        <v>20</v>
      </c>
      <c r="C23" s="133" t="s">
        <v>405</v>
      </c>
      <c r="D23" s="134">
        <v>41204</v>
      </c>
      <c r="E23" s="134">
        <v>41621</v>
      </c>
      <c r="F23" s="133" t="s">
        <v>404</v>
      </c>
      <c r="G23" s="135" t="s">
        <v>444</v>
      </c>
      <c r="H23" s="133" t="s">
        <v>91</v>
      </c>
      <c r="I23" s="133" t="s">
        <v>4</v>
      </c>
      <c r="J23" s="133" t="s">
        <v>92</v>
      </c>
      <c r="K23" s="27" t="s">
        <v>93</v>
      </c>
      <c r="L23" s="27" t="s">
        <v>93</v>
      </c>
      <c r="M23" s="27">
        <v>365</v>
      </c>
      <c r="N23" s="27">
        <v>0</v>
      </c>
      <c r="O23" s="27" t="s">
        <v>94</v>
      </c>
      <c r="P23" s="27">
        <v>0</v>
      </c>
    </row>
    <row r="24" spans="2:16" ht="36" x14ac:dyDescent="0.3">
      <c r="B24" s="133">
        <v>21</v>
      </c>
      <c r="C24" s="133" t="s">
        <v>403</v>
      </c>
      <c r="D24" s="134">
        <v>41205</v>
      </c>
      <c r="E24" s="134">
        <v>41621</v>
      </c>
      <c r="F24" s="133" t="s">
        <v>402</v>
      </c>
      <c r="G24" s="135" t="s">
        <v>444</v>
      </c>
      <c r="H24" s="133" t="s">
        <v>91</v>
      </c>
      <c r="I24" s="133" t="s">
        <v>4</v>
      </c>
      <c r="J24" s="133" t="s">
        <v>92</v>
      </c>
      <c r="K24" s="27" t="s">
        <v>93</v>
      </c>
      <c r="L24" s="27" t="s">
        <v>93</v>
      </c>
      <c r="M24" s="27">
        <v>365</v>
      </c>
      <c r="N24" s="27">
        <v>0</v>
      </c>
      <c r="O24" s="27" t="s">
        <v>94</v>
      </c>
      <c r="P24" s="27">
        <v>0</v>
      </c>
    </row>
    <row r="25" spans="2:16" ht="36" x14ac:dyDescent="0.3">
      <c r="B25" s="133">
        <v>22</v>
      </c>
      <c r="C25" s="133" t="s">
        <v>401</v>
      </c>
      <c r="D25" s="134">
        <v>41205</v>
      </c>
      <c r="E25" s="134">
        <v>41621</v>
      </c>
      <c r="F25" s="133" t="s">
        <v>400</v>
      </c>
      <c r="G25" s="135" t="s">
        <v>444</v>
      </c>
      <c r="H25" s="133" t="s">
        <v>91</v>
      </c>
      <c r="I25" s="133" t="s">
        <v>4</v>
      </c>
      <c r="J25" s="133" t="s">
        <v>92</v>
      </c>
      <c r="K25" s="27" t="s">
        <v>93</v>
      </c>
      <c r="L25" s="27" t="s">
        <v>93</v>
      </c>
      <c r="M25" s="27">
        <v>365</v>
      </c>
      <c r="N25" s="27">
        <v>0</v>
      </c>
      <c r="O25" s="27" t="s">
        <v>94</v>
      </c>
      <c r="P25" s="27">
        <v>0</v>
      </c>
    </row>
    <row r="26" spans="2:16" ht="36" x14ac:dyDescent="0.3">
      <c r="B26" s="133">
        <v>23</v>
      </c>
      <c r="C26" s="133" t="s">
        <v>399</v>
      </c>
      <c r="D26" s="134">
        <v>41205</v>
      </c>
      <c r="E26" s="134">
        <v>41621</v>
      </c>
      <c r="F26" s="133" t="s">
        <v>398</v>
      </c>
      <c r="G26" s="135" t="s">
        <v>444</v>
      </c>
      <c r="H26" s="133" t="s">
        <v>91</v>
      </c>
      <c r="I26" s="133" t="s">
        <v>4</v>
      </c>
      <c r="J26" s="133" t="s">
        <v>92</v>
      </c>
      <c r="K26" s="27" t="s">
        <v>93</v>
      </c>
      <c r="L26" s="27" t="s">
        <v>93</v>
      </c>
      <c r="M26" s="27">
        <v>365</v>
      </c>
      <c r="N26" s="27">
        <v>0</v>
      </c>
      <c r="O26" s="27" t="s">
        <v>94</v>
      </c>
      <c r="P26" s="27">
        <v>0</v>
      </c>
    </row>
    <row r="27" spans="2:16" ht="36" x14ac:dyDescent="0.3">
      <c r="B27" s="133">
        <v>24</v>
      </c>
      <c r="C27" s="133" t="s">
        <v>397</v>
      </c>
      <c r="D27" s="134">
        <v>41205</v>
      </c>
      <c r="E27" s="134">
        <v>41621</v>
      </c>
      <c r="F27" s="133" t="s">
        <v>396</v>
      </c>
      <c r="G27" s="135" t="s">
        <v>444</v>
      </c>
      <c r="H27" s="133" t="s">
        <v>91</v>
      </c>
      <c r="I27" s="133" t="s">
        <v>4</v>
      </c>
      <c r="J27" s="133" t="s">
        <v>92</v>
      </c>
      <c r="K27" s="27" t="s">
        <v>93</v>
      </c>
      <c r="L27" s="27" t="s">
        <v>93</v>
      </c>
      <c r="M27" s="27">
        <v>365</v>
      </c>
      <c r="N27" s="27">
        <v>0</v>
      </c>
      <c r="O27" s="27" t="s">
        <v>94</v>
      </c>
      <c r="P27" s="27">
        <v>0</v>
      </c>
    </row>
    <row r="28" spans="2:16" ht="36" x14ac:dyDescent="0.3">
      <c r="B28" s="133">
        <v>25</v>
      </c>
      <c r="C28" s="133" t="s">
        <v>395</v>
      </c>
      <c r="D28" s="134">
        <v>41205</v>
      </c>
      <c r="E28" s="134">
        <v>41621</v>
      </c>
      <c r="F28" s="133" t="s">
        <v>394</v>
      </c>
      <c r="G28" s="135" t="s">
        <v>444</v>
      </c>
      <c r="H28" s="133" t="s">
        <v>91</v>
      </c>
      <c r="I28" s="133" t="s">
        <v>4</v>
      </c>
      <c r="J28" s="133" t="s">
        <v>92</v>
      </c>
      <c r="K28" s="27" t="s">
        <v>93</v>
      </c>
      <c r="L28" s="27" t="s">
        <v>93</v>
      </c>
      <c r="M28" s="27">
        <v>365</v>
      </c>
      <c r="N28" s="27">
        <v>0</v>
      </c>
      <c r="O28" s="27" t="s">
        <v>94</v>
      </c>
      <c r="P28" s="27">
        <v>0</v>
      </c>
    </row>
    <row r="29" spans="2:16" ht="36" x14ac:dyDescent="0.3">
      <c r="B29" s="133">
        <v>26</v>
      </c>
      <c r="C29" s="133" t="s">
        <v>393</v>
      </c>
      <c r="D29" s="134">
        <v>41204</v>
      </c>
      <c r="E29" s="134">
        <v>41621</v>
      </c>
      <c r="F29" s="133" t="s">
        <v>392</v>
      </c>
      <c r="G29" s="135" t="s">
        <v>444</v>
      </c>
      <c r="H29" s="133" t="s">
        <v>91</v>
      </c>
      <c r="I29" s="133" t="s">
        <v>4</v>
      </c>
      <c r="J29" s="133" t="s">
        <v>92</v>
      </c>
      <c r="K29" s="27" t="s">
        <v>93</v>
      </c>
      <c r="L29" s="27" t="s">
        <v>93</v>
      </c>
      <c r="M29" s="27">
        <v>365</v>
      </c>
      <c r="N29" s="27">
        <v>0</v>
      </c>
      <c r="O29" s="27" t="s">
        <v>94</v>
      </c>
      <c r="P29" s="27">
        <v>0</v>
      </c>
    </row>
    <row r="30" spans="2:16" ht="36" x14ac:dyDescent="0.3">
      <c r="B30" s="133">
        <v>27</v>
      </c>
      <c r="C30" s="133" t="s">
        <v>391</v>
      </c>
      <c r="D30" s="134">
        <v>41205</v>
      </c>
      <c r="E30" s="134">
        <v>41621</v>
      </c>
      <c r="F30" s="133" t="s">
        <v>390</v>
      </c>
      <c r="G30" s="135" t="s">
        <v>444</v>
      </c>
      <c r="H30" s="133" t="s">
        <v>91</v>
      </c>
      <c r="I30" s="133" t="s">
        <v>4</v>
      </c>
      <c r="J30" s="133" t="s">
        <v>92</v>
      </c>
      <c r="K30" s="27" t="s">
        <v>93</v>
      </c>
      <c r="L30" s="27" t="s">
        <v>93</v>
      </c>
      <c r="M30" s="27">
        <v>365</v>
      </c>
      <c r="N30" s="27">
        <v>0</v>
      </c>
      <c r="O30" s="27" t="s">
        <v>94</v>
      </c>
      <c r="P30" s="27">
        <v>0</v>
      </c>
    </row>
    <row r="31" spans="2:16" ht="36" x14ac:dyDescent="0.3">
      <c r="B31" s="133">
        <v>28</v>
      </c>
      <c r="C31" s="133" t="s">
        <v>389</v>
      </c>
      <c r="D31" s="134">
        <v>41204</v>
      </c>
      <c r="E31" s="134">
        <v>41621</v>
      </c>
      <c r="F31" s="133" t="s">
        <v>388</v>
      </c>
      <c r="G31" s="135" t="s">
        <v>444</v>
      </c>
      <c r="H31" s="133" t="s">
        <v>91</v>
      </c>
      <c r="I31" s="133" t="s">
        <v>4</v>
      </c>
      <c r="J31" s="133" t="s">
        <v>92</v>
      </c>
      <c r="K31" s="27" t="s">
        <v>93</v>
      </c>
      <c r="L31" s="27" t="s">
        <v>93</v>
      </c>
      <c r="M31" s="27">
        <v>365</v>
      </c>
      <c r="N31" s="27">
        <v>0</v>
      </c>
      <c r="O31" s="27" t="s">
        <v>94</v>
      </c>
      <c r="P31" s="27">
        <v>0</v>
      </c>
    </row>
    <row r="32" spans="2:16" ht="36" x14ac:dyDescent="0.3">
      <c r="B32" s="133">
        <v>29</v>
      </c>
      <c r="C32" s="133" t="s">
        <v>387</v>
      </c>
      <c r="D32" s="134">
        <v>41204</v>
      </c>
      <c r="E32" s="134">
        <v>41621</v>
      </c>
      <c r="F32" s="133" t="s">
        <v>386</v>
      </c>
      <c r="G32" s="135" t="s">
        <v>444</v>
      </c>
      <c r="H32" s="133" t="s">
        <v>91</v>
      </c>
      <c r="I32" s="133" t="s">
        <v>4</v>
      </c>
      <c r="J32" s="133" t="s">
        <v>92</v>
      </c>
      <c r="K32" s="27" t="s">
        <v>93</v>
      </c>
      <c r="L32" s="27" t="s">
        <v>93</v>
      </c>
      <c r="M32" s="27">
        <v>365</v>
      </c>
      <c r="N32" s="27">
        <v>0</v>
      </c>
      <c r="O32" s="27" t="s">
        <v>94</v>
      </c>
      <c r="P32" s="27">
        <v>0</v>
      </c>
    </row>
    <row r="33" spans="2:16" ht="36" x14ac:dyDescent="0.3">
      <c r="B33" s="133">
        <v>30</v>
      </c>
      <c r="C33" s="133" t="s">
        <v>385</v>
      </c>
      <c r="D33" s="134">
        <v>41204</v>
      </c>
      <c r="E33" s="134">
        <v>41621</v>
      </c>
      <c r="F33" s="133" t="s">
        <v>384</v>
      </c>
      <c r="G33" s="135" t="s">
        <v>444</v>
      </c>
      <c r="H33" s="133" t="s">
        <v>91</v>
      </c>
      <c r="I33" s="133" t="s">
        <v>4</v>
      </c>
      <c r="J33" s="133" t="s">
        <v>92</v>
      </c>
      <c r="K33" s="27" t="s">
        <v>93</v>
      </c>
      <c r="L33" s="27" t="s">
        <v>93</v>
      </c>
      <c r="M33" s="27">
        <v>365</v>
      </c>
      <c r="N33" s="27">
        <v>0</v>
      </c>
      <c r="O33" s="27" t="s">
        <v>94</v>
      </c>
      <c r="P33" s="27">
        <v>0</v>
      </c>
    </row>
    <row r="34" spans="2:16" ht="36" x14ac:dyDescent="0.3">
      <c r="B34" s="133">
        <v>31</v>
      </c>
      <c r="C34" s="133" t="s">
        <v>383</v>
      </c>
      <c r="D34" s="134">
        <v>41204</v>
      </c>
      <c r="E34" s="134">
        <v>41621</v>
      </c>
      <c r="F34" s="133" t="s">
        <v>382</v>
      </c>
      <c r="G34" s="135" t="s">
        <v>444</v>
      </c>
      <c r="H34" s="133" t="s">
        <v>91</v>
      </c>
      <c r="I34" s="133" t="s">
        <v>4</v>
      </c>
      <c r="J34" s="133" t="s">
        <v>92</v>
      </c>
      <c r="K34" s="27" t="s">
        <v>93</v>
      </c>
      <c r="L34" s="27" t="s">
        <v>93</v>
      </c>
      <c r="M34" s="27">
        <v>365</v>
      </c>
      <c r="N34" s="27">
        <v>0</v>
      </c>
      <c r="O34" s="27" t="s">
        <v>94</v>
      </c>
      <c r="P34" s="27">
        <v>0</v>
      </c>
    </row>
    <row r="35" spans="2:16" ht="36" x14ac:dyDescent="0.3">
      <c r="B35" s="133">
        <v>32</v>
      </c>
      <c r="C35" s="133" t="s">
        <v>381</v>
      </c>
      <c r="D35" s="134">
        <v>41204</v>
      </c>
      <c r="E35" s="134">
        <v>41621</v>
      </c>
      <c r="F35" s="133" t="s">
        <v>380</v>
      </c>
      <c r="G35" s="135" t="s">
        <v>444</v>
      </c>
      <c r="H35" s="133" t="s">
        <v>91</v>
      </c>
      <c r="I35" s="133" t="s">
        <v>4</v>
      </c>
      <c r="J35" s="133" t="s">
        <v>92</v>
      </c>
      <c r="K35" s="27" t="s">
        <v>93</v>
      </c>
      <c r="L35" s="27" t="s">
        <v>93</v>
      </c>
      <c r="M35" s="27">
        <v>365</v>
      </c>
      <c r="N35" s="27">
        <v>0</v>
      </c>
      <c r="O35" s="27" t="s">
        <v>94</v>
      </c>
      <c r="P35" s="27">
        <v>0</v>
      </c>
    </row>
    <row r="36" spans="2:16" ht="36" x14ac:dyDescent="0.3">
      <c r="B36" s="133">
        <v>33</v>
      </c>
      <c r="C36" s="133" t="s">
        <v>379</v>
      </c>
      <c r="D36" s="134">
        <v>41205</v>
      </c>
      <c r="E36" s="134">
        <v>41621</v>
      </c>
      <c r="F36" s="133" t="s">
        <v>378</v>
      </c>
      <c r="G36" s="135" t="s">
        <v>444</v>
      </c>
      <c r="H36" s="133" t="s">
        <v>91</v>
      </c>
      <c r="I36" s="133" t="s">
        <v>4</v>
      </c>
      <c r="J36" s="133" t="s">
        <v>92</v>
      </c>
      <c r="K36" s="27" t="s">
        <v>93</v>
      </c>
      <c r="L36" s="27" t="s">
        <v>93</v>
      </c>
      <c r="M36" s="27">
        <v>365</v>
      </c>
      <c r="N36" s="27">
        <v>0</v>
      </c>
      <c r="O36" s="27" t="s">
        <v>94</v>
      </c>
      <c r="P36" s="27">
        <v>0</v>
      </c>
    </row>
    <row r="37" spans="2:16" ht="36" x14ac:dyDescent="0.3">
      <c r="B37" s="133">
        <v>34</v>
      </c>
      <c r="C37" s="133" t="s">
        <v>377</v>
      </c>
      <c r="D37" s="134">
        <v>41205</v>
      </c>
      <c r="E37" s="134">
        <v>41621</v>
      </c>
      <c r="F37" s="133" t="s">
        <v>376</v>
      </c>
      <c r="G37" s="135" t="s">
        <v>444</v>
      </c>
      <c r="H37" s="133" t="s">
        <v>91</v>
      </c>
      <c r="I37" s="133" t="s">
        <v>4</v>
      </c>
      <c r="J37" s="133" t="s">
        <v>92</v>
      </c>
      <c r="K37" s="27" t="s">
        <v>93</v>
      </c>
      <c r="L37" s="27" t="s">
        <v>93</v>
      </c>
      <c r="M37" s="27">
        <v>365</v>
      </c>
      <c r="N37" s="27">
        <v>0</v>
      </c>
      <c r="O37" s="27" t="s">
        <v>94</v>
      </c>
      <c r="P37" s="27">
        <v>0</v>
      </c>
    </row>
    <row r="38" spans="2:16" ht="36" x14ac:dyDescent="0.3">
      <c r="B38" s="133">
        <v>35</v>
      </c>
      <c r="C38" s="133" t="s">
        <v>375</v>
      </c>
      <c r="D38" s="134">
        <v>41204</v>
      </c>
      <c r="E38" s="134">
        <v>41621</v>
      </c>
      <c r="F38" s="133" t="s">
        <v>374</v>
      </c>
      <c r="G38" s="135" t="s">
        <v>444</v>
      </c>
      <c r="H38" s="133" t="s">
        <v>91</v>
      </c>
      <c r="I38" s="133" t="s">
        <v>4</v>
      </c>
      <c r="J38" s="133" t="s">
        <v>92</v>
      </c>
      <c r="K38" s="27" t="s">
        <v>93</v>
      </c>
      <c r="L38" s="27" t="s">
        <v>93</v>
      </c>
      <c r="M38" s="27">
        <v>365</v>
      </c>
      <c r="N38" s="27">
        <v>0</v>
      </c>
      <c r="O38" s="27" t="s">
        <v>94</v>
      </c>
      <c r="P38" s="27">
        <v>0</v>
      </c>
    </row>
    <row r="39" spans="2:16" ht="36" x14ac:dyDescent="0.3">
      <c r="B39" s="133">
        <v>36</v>
      </c>
      <c r="C39" s="133" t="s">
        <v>373</v>
      </c>
      <c r="D39" s="134">
        <v>41205</v>
      </c>
      <c r="E39" s="134">
        <v>41621</v>
      </c>
      <c r="F39" s="133" t="s">
        <v>372</v>
      </c>
      <c r="G39" s="135" t="s">
        <v>444</v>
      </c>
      <c r="H39" s="133" t="s">
        <v>91</v>
      </c>
      <c r="I39" s="133" t="s">
        <v>4</v>
      </c>
      <c r="J39" s="133" t="s">
        <v>92</v>
      </c>
      <c r="K39" s="27" t="s">
        <v>93</v>
      </c>
      <c r="L39" s="27" t="s">
        <v>93</v>
      </c>
      <c r="M39" s="27">
        <v>365</v>
      </c>
      <c r="N39" s="27">
        <v>0</v>
      </c>
      <c r="O39" s="27" t="s">
        <v>94</v>
      </c>
      <c r="P39" s="27">
        <v>0</v>
      </c>
    </row>
    <row r="40" spans="2:16" ht="36" x14ac:dyDescent="0.3">
      <c r="B40" s="133">
        <v>37</v>
      </c>
      <c r="C40" s="133" t="s">
        <v>371</v>
      </c>
      <c r="D40" s="134">
        <v>41205</v>
      </c>
      <c r="E40" s="134">
        <v>41621</v>
      </c>
      <c r="F40" s="133" t="s">
        <v>370</v>
      </c>
      <c r="G40" s="135" t="s">
        <v>444</v>
      </c>
      <c r="H40" s="133" t="s">
        <v>91</v>
      </c>
      <c r="I40" s="133" t="s">
        <v>4</v>
      </c>
      <c r="J40" s="133" t="s">
        <v>92</v>
      </c>
      <c r="K40" s="27" t="s">
        <v>93</v>
      </c>
      <c r="L40" s="27" t="s">
        <v>93</v>
      </c>
      <c r="M40" s="27">
        <v>365</v>
      </c>
      <c r="N40" s="27">
        <v>0</v>
      </c>
      <c r="O40" s="27" t="s">
        <v>94</v>
      </c>
      <c r="P40" s="27">
        <v>0</v>
      </c>
    </row>
    <row r="41" spans="2:16" ht="36" x14ac:dyDescent="0.3">
      <c r="B41" s="133">
        <v>38</v>
      </c>
      <c r="C41" s="133" t="s">
        <v>369</v>
      </c>
      <c r="D41" s="134">
        <v>41204</v>
      </c>
      <c r="E41" s="134">
        <v>41621</v>
      </c>
      <c r="F41" s="133" t="s">
        <v>368</v>
      </c>
      <c r="G41" s="135" t="s">
        <v>444</v>
      </c>
      <c r="H41" s="133" t="s">
        <v>91</v>
      </c>
      <c r="I41" s="133" t="s">
        <v>4</v>
      </c>
      <c r="J41" s="133" t="s">
        <v>92</v>
      </c>
      <c r="K41" s="27" t="s">
        <v>93</v>
      </c>
      <c r="L41" s="27" t="s">
        <v>93</v>
      </c>
      <c r="M41" s="27">
        <v>365</v>
      </c>
      <c r="N41" s="27">
        <v>0</v>
      </c>
      <c r="O41" s="27" t="s">
        <v>94</v>
      </c>
      <c r="P41" s="27">
        <v>0</v>
      </c>
    </row>
    <row r="42" spans="2:16" ht="36" x14ac:dyDescent="0.3">
      <c r="B42" s="133">
        <v>39</v>
      </c>
      <c r="C42" s="133" t="s">
        <v>367</v>
      </c>
      <c r="D42" s="134">
        <v>41205</v>
      </c>
      <c r="E42" s="134">
        <v>41621</v>
      </c>
      <c r="F42" s="133" t="s">
        <v>366</v>
      </c>
      <c r="G42" s="135" t="s">
        <v>444</v>
      </c>
      <c r="H42" s="133" t="s">
        <v>91</v>
      </c>
      <c r="I42" s="133" t="s">
        <v>4</v>
      </c>
      <c r="J42" s="133" t="s">
        <v>92</v>
      </c>
      <c r="K42" s="27" t="s">
        <v>93</v>
      </c>
      <c r="L42" s="27" t="s">
        <v>93</v>
      </c>
      <c r="M42" s="27">
        <v>365</v>
      </c>
      <c r="N42" s="27">
        <v>0</v>
      </c>
      <c r="O42" s="27" t="s">
        <v>94</v>
      </c>
      <c r="P42" s="27">
        <v>0</v>
      </c>
    </row>
    <row r="43" spans="2:16" ht="36" x14ac:dyDescent="0.3">
      <c r="B43" s="133">
        <v>40</v>
      </c>
      <c r="C43" s="133" t="s">
        <v>365</v>
      </c>
      <c r="D43" s="134">
        <v>41205</v>
      </c>
      <c r="E43" s="134">
        <v>41621</v>
      </c>
      <c r="F43" s="133" t="s">
        <v>364</v>
      </c>
      <c r="G43" s="135" t="s">
        <v>444</v>
      </c>
      <c r="H43" s="133" t="s">
        <v>91</v>
      </c>
      <c r="I43" s="133" t="s">
        <v>4</v>
      </c>
      <c r="J43" s="133" t="s">
        <v>92</v>
      </c>
      <c r="K43" s="27" t="s">
        <v>93</v>
      </c>
      <c r="L43" s="27" t="s">
        <v>93</v>
      </c>
      <c r="M43" s="27">
        <v>365</v>
      </c>
      <c r="N43" s="27">
        <v>0</v>
      </c>
      <c r="O43" s="27" t="s">
        <v>94</v>
      </c>
      <c r="P43" s="27">
        <v>0</v>
      </c>
    </row>
    <row r="44" spans="2:16" ht="36" x14ac:dyDescent="0.3">
      <c r="B44" s="133">
        <v>41</v>
      </c>
      <c r="C44" s="133" t="s">
        <v>363</v>
      </c>
      <c r="D44" s="134">
        <v>41204</v>
      </c>
      <c r="E44" s="134">
        <v>41622</v>
      </c>
      <c r="F44" s="133" t="s">
        <v>362</v>
      </c>
      <c r="G44" s="135" t="s">
        <v>444</v>
      </c>
      <c r="H44" s="133" t="s">
        <v>91</v>
      </c>
      <c r="I44" s="133" t="s">
        <v>4</v>
      </c>
      <c r="J44" s="133" t="s">
        <v>92</v>
      </c>
      <c r="K44" s="27" t="s">
        <v>93</v>
      </c>
      <c r="L44" s="27" t="s">
        <v>93</v>
      </c>
      <c r="M44" s="27">
        <v>365</v>
      </c>
      <c r="N44" s="27">
        <v>0</v>
      </c>
      <c r="O44" s="27" t="s">
        <v>94</v>
      </c>
      <c r="P44" s="27">
        <v>0</v>
      </c>
    </row>
    <row r="45" spans="2:16" ht="36" x14ac:dyDescent="0.3">
      <c r="B45" s="133">
        <v>42</v>
      </c>
      <c r="C45" s="133" t="s">
        <v>361</v>
      </c>
      <c r="D45" s="134">
        <v>41204</v>
      </c>
      <c r="E45" s="134">
        <v>41622</v>
      </c>
      <c r="F45" s="133" t="s">
        <v>360</v>
      </c>
      <c r="G45" s="135" t="s">
        <v>444</v>
      </c>
      <c r="H45" s="133" t="s">
        <v>91</v>
      </c>
      <c r="I45" s="133" t="s">
        <v>4</v>
      </c>
      <c r="J45" s="133" t="s">
        <v>92</v>
      </c>
      <c r="K45" s="27" t="s">
        <v>93</v>
      </c>
      <c r="L45" s="27" t="s">
        <v>93</v>
      </c>
      <c r="M45" s="27">
        <v>365</v>
      </c>
      <c r="N45" s="27">
        <v>0</v>
      </c>
      <c r="O45" s="27" t="s">
        <v>94</v>
      </c>
      <c r="P45" s="27">
        <v>0</v>
      </c>
    </row>
    <row r="46" spans="2:16" ht="36" x14ac:dyDescent="0.3">
      <c r="B46" s="133">
        <v>43</v>
      </c>
      <c r="C46" s="133" t="s">
        <v>359</v>
      </c>
      <c r="D46" s="134">
        <v>41204</v>
      </c>
      <c r="E46" s="134">
        <v>41622</v>
      </c>
      <c r="F46" s="133" t="s">
        <v>358</v>
      </c>
      <c r="G46" s="135" t="s">
        <v>444</v>
      </c>
      <c r="H46" s="133" t="s">
        <v>91</v>
      </c>
      <c r="I46" s="133" t="s">
        <v>4</v>
      </c>
      <c r="J46" s="133" t="s">
        <v>92</v>
      </c>
      <c r="K46" s="27" t="s">
        <v>93</v>
      </c>
      <c r="L46" s="27" t="s">
        <v>93</v>
      </c>
      <c r="M46" s="27">
        <v>365</v>
      </c>
      <c r="N46" s="27">
        <v>0</v>
      </c>
      <c r="O46" s="27" t="s">
        <v>94</v>
      </c>
      <c r="P46" s="27">
        <v>0</v>
      </c>
    </row>
    <row r="47" spans="2:16" ht="36" x14ac:dyDescent="0.3">
      <c r="B47" s="133">
        <v>44</v>
      </c>
      <c r="C47" s="133" t="s">
        <v>357</v>
      </c>
      <c r="D47" s="134">
        <v>41205</v>
      </c>
      <c r="E47" s="134">
        <v>41622</v>
      </c>
      <c r="F47" s="133" t="s">
        <v>356</v>
      </c>
      <c r="G47" s="135" t="s">
        <v>444</v>
      </c>
      <c r="H47" s="133" t="s">
        <v>91</v>
      </c>
      <c r="I47" s="133" t="s">
        <v>4</v>
      </c>
      <c r="J47" s="133" t="s">
        <v>92</v>
      </c>
      <c r="K47" s="27" t="s">
        <v>93</v>
      </c>
      <c r="L47" s="27" t="s">
        <v>93</v>
      </c>
      <c r="M47" s="27">
        <v>365</v>
      </c>
      <c r="N47" s="27">
        <v>0</v>
      </c>
      <c r="O47" s="27" t="s">
        <v>94</v>
      </c>
      <c r="P47" s="27">
        <v>0</v>
      </c>
    </row>
    <row r="48" spans="2:16" ht="36" x14ac:dyDescent="0.3">
      <c r="B48" s="133">
        <v>45</v>
      </c>
      <c r="C48" s="133" t="s">
        <v>355</v>
      </c>
      <c r="D48" s="134">
        <v>41204</v>
      </c>
      <c r="E48" s="134">
        <v>41622</v>
      </c>
      <c r="F48" s="133" t="s">
        <v>354</v>
      </c>
      <c r="G48" s="135" t="s">
        <v>444</v>
      </c>
      <c r="H48" s="133" t="s">
        <v>91</v>
      </c>
      <c r="I48" s="133" t="s">
        <v>4</v>
      </c>
      <c r="J48" s="133" t="s">
        <v>92</v>
      </c>
      <c r="K48" s="27" t="s">
        <v>93</v>
      </c>
      <c r="L48" s="27" t="s">
        <v>93</v>
      </c>
      <c r="M48" s="27">
        <v>365</v>
      </c>
      <c r="N48" s="27">
        <v>0</v>
      </c>
      <c r="O48" s="27" t="s">
        <v>94</v>
      </c>
      <c r="P48" s="27">
        <v>0</v>
      </c>
    </row>
    <row r="49" spans="2:16" ht="36" x14ac:dyDescent="0.3">
      <c r="B49" s="133">
        <v>46</v>
      </c>
      <c r="C49" s="133" t="s">
        <v>353</v>
      </c>
      <c r="D49" s="134">
        <v>41204</v>
      </c>
      <c r="E49" s="134">
        <v>41622</v>
      </c>
      <c r="F49" s="133" t="s">
        <v>352</v>
      </c>
      <c r="G49" s="135" t="s">
        <v>444</v>
      </c>
      <c r="H49" s="133" t="s">
        <v>91</v>
      </c>
      <c r="I49" s="133" t="s">
        <v>4</v>
      </c>
      <c r="J49" s="133" t="s">
        <v>92</v>
      </c>
      <c r="K49" s="27" t="s">
        <v>93</v>
      </c>
      <c r="L49" s="27" t="s">
        <v>93</v>
      </c>
      <c r="M49" s="27">
        <v>365</v>
      </c>
      <c r="N49" s="27">
        <v>0</v>
      </c>
      <c r="O49" s="27" t="s">
        <v>94</v>
      </c>
      <c r="P49" s="27">
        <v>0</v>
      </c>
    </row>
    <row r="50" spans="2:16" ht="36" x14ac:dyDescent="0.3">
      <c r="B50" s="133">
        <v>47</v>
      </c>
      <c r="C50" s="133" t="s">
        <v>351</v>
      </c>
      <c r="D50" s="134">
        <v>41205</v>
      </c>
      <c r="E50" s="134">
        <v>41622</v>
      </c>
      <c r="F50" s="133" t="s">
        <v>350</v>
      </c>
      <c r="G50" s="135" t="s">
        <v>444</v>
      </c>
      <c r="H50" s="133" t="s">
        <v>91</v>
      </c>
      <c r="I50" s="133" t="s">
        <v>4</v>
      </c>
      <c r="J50" s="133" t="s">
        <v>92</v>
      </c>
      <c r="K50" s="27" t="s">
        <v>93</v>
      </c>
      <c r="L50" s="27" t="s">
        <v>93</v>
      </c>
      <c r="M50" s="27">
        <v>365</v>
      </c>
      <c r="N50" s="27">
        <v>0</v>
      </c>
      <c r="O50" s="27" t="s">
        <v>94</v>
      </c>
      <c r="P50" s="27">
        <v>0</v>
      </c>
    </row>
    <row r="51" spans="2:16" ht="36" x14ac:dyDescent="0.3">
      <c r="B51" s="133">
        <v>48</v>
      </c>
      <c r="C51" s="133" t="s">
        <v>349</v>
      </c>
      <c r="D51" s="134">
        <v>41205</v>
      </c>
      <c r="E51" s="134">
        <v>41622</v>
      </c>
      <c r="F51" s="133" t="s">
        <v>348</v>
      </c>
      <c r="G51" s="135" t="s">
        <v>444</v>
      </c>
      <c r="H51" s="133" t="s">
        <v>91</v>
      </c>
      <c r="I51" s="133" t="s">
        <v>4</v>
      </c>
      <c r="J51" s="133" t="s">
        <v>92</v>
      </c>
      <c r="K51" s="27" t="s">
        <v>93</v>
      </c>
      <c r="L51" s="27" t="s">
        <v>93</v>
      </c>
      <c r="M51" s="27">
        <v>365</v>
      </c>
      <c r="N51" s="27">
        <v>0</v>
      </c>
      <c r="O51" s="27" t="s">
        <v>94</v>
      </c>
      <c r="P51" s="27">
        <v>0</v>
      </c>
    </row>
    <row r="52" spans="2:16" ht="36" x14ac:dyDescent="0.3">
      <c r="B52" s="133">
        <v>49</v>
      </c>
      <c r="C52" s="133" t="s">
        <v>347</v>
      </c>
      <c r="D52" s="134">
        <v>41205</v>
      </c>
      <c r="E52" s="134">
        <v>41622</v>
      </c>
      <c r="F52" s="133" t="s">
        <v>346</v>
      </c>
      <c r="G52" s="135" t="s">
        <v>444</v>
      </c>
      <c r="H52" s="133" t="s">
        <v>91</v>
      </c>
      <c r="I52" s="133" t="s">
        <v>4</v>
      </c>
      <c r="J52" s="133" t="s">
        <v>92</v>
      </c>
      <c r="K52" s="27" t="s">
        <v>93</v>
      </c>
      <c r="L52" s="27" t="s">
        <v>93</v>
      </c>
      <c r="M52" s="27">
        <v>365</v>
      </c>
      <c r="N52" s="27">
        <v>0</v>
      </c>
      <c r="O52" s="27" t="s">
        <v>94</v>
      </c>
      <c r="P52" s="27">
        <v>0</v>
      </c>
    </row>
    <row r="53" spans="2:16" ht="36" x14ac:dyDescent="0.3">
      <c r="B53" s="133">
        <v>50</v>
      </c>
      <c r="C53" s="133" t="s">
        <v>345</v>
      </c>
      <c r="D53" s="134">
        <v>41204</v>
      </c>
      <c r="E53" s="134">
        <v>41622</v>
      </c>
      <c r="F53" s="133" t="s">
        <v>344</v>
      </c>
      <c r="G53" s="135" t="s">
        <v>444</v>
      </c>
      <c r="H53" s="133" t="s">
        <v>91</v>
      </c>
      <c r="I53" s="133" t="s">
        <v>4</v>
      </c>
      <c r="J53" s="133" t="s">
        <v>92</v>
      </c>
      <c r="K53" s="27" t="s">
        <v>93</v>
      </c>
      <c r="L53" s="27" t="s">
        <v>93</v>
      </c>
      <c r="M53" s="27">
        <v>365</v>
      </c>
      <c r="N53" s="27">
        <v>0</v>
      </c>
      <c r="O53" s="27" t="s">
        <v>94</v>
      </c>
      <c r="P53" s="27">
        <v>0</v>
      </c>
    </row>
    <row r="54" spans="2:16" ht="36" x14ac:dyDescent="0.3">
      <c r="B54" s="133">
        <v>51</v>
      </c>
      <c r="C54" s="133" t="s">
        <v>343</v>
      </c>
      <c r="D54" s="134">
        <v>41204</v>
      </c>
      <c r="E54" s="134">
        <v>41622</v>
      </c>
      <c r="F54" s="133" t="s">
        <v>342</v>
      </c>
      <c r="G54" s="135" t="s">
        <v>444</v>
      </c>
      <c r="H54" s="133" t="s">
        <v>91</v>
      </c>
      <c r="I54" s="133" t="s">
        <v>4</v>
      </c>
      <c r="J54" s="133" t="s">
        <v>92</v>
      </c>
      <c r="K54" s="27" t="s">
        <v>94</v>
      </c>
      <c r="L54" s="27" t="s">
        <v>94</v>
      </c>
      <c r="M54" s="27">
        <v>0</v>
      </c>
      <c r="N54" s="27" t="s">
        <v>281</v>
      </c>
      <c r="O54" s="27" t="s">
        <v>94</v>
      </c>
      <c r="P54" s="27" t="s">
        <v>281</v>
      </c>
    </row>
    <row r="55" spans="2:16" ht="36" x14ac:dyDescent="0.3">
      <c r="B55" s="133">
        <v>52</v>
      </c>
      <c r="C55" s="133" t="s">
        <v>341</v>
      </c>
      <c r="D55" s="134">
        <v>41205</v>
      </c>
      <c r="E55" s="134">
        <v>41622</v>
      </c>
      <c r="F55" s="133" t="s">
        <v>340</v>
      </c>
      <c r="G55" s="135" t="s">
        <v>444</v>
      </c>
      <c r="H55" s="133" t="s">
        <v>91</v>
      </c>
      <c r="I55" s="133" t="s">
        <v>4</v>
      </c>
      <c r="J55" s="133" t="s">
        <v>92</v>
      </c>
      <c r="K55" s="27" t="s">
        <v>93</v>
      </c>
      <c r="L55" s="27" t="s">
        <v>93</v>
      </c>
      <c r="M55" s="27">
        <v>365</v>
      </c>
      <c r="N55" s="27">
        <v>0</v>
      </c>
      <c r="O55" s="27" t="s">
        <v>94</v>
      </c>
      <c r="P55" s="27">
        <v>0</v>
      </c>
    </row>
    <row r="56" spans="2:16" ht="36" x14ac:dyDescent="0.3">
      <c r="B56" s="133">
        <v>53</v>
      </c>
      <c r="C56" s="133" t="s">
        <v>339</v>
      </c>
      <c r="D56" s="134">
        <v>41205</v>
      </c>
      <c r="E56" s="134">
        <v>41622</v>
      </c>
      <c r="F56" s="133" t="s">
        <v>338</v>
      </c>
      <c r="G56" s="135" t="s">
        <v>444</v>
      </c>
      <c r="H56" s="133" t="s">
        <v>91</v>
      </c>
      <c r="I56" s="133" t="s">
        <v>4</v>
      </c>
      <c r="J56" s="133" t="s">
        <v>92</v>
      </c>
      <c r="K56" s="27" t="s">
        <v>93</v>
      </c>
      <c r="L56" s="27" t="s">
        <v>93</v>
      </c>
      <c r="M56" s="27">
        <v>365</v>
      </c>
      <c r="N56" s="27">
        <v>0</v>
      </c>
      <c r="O56" s="27" t="s">
        <v>94</v>
      </c>
      <c r="P56" s="27">
        <v>0</v>
      </c>
    </row>
    <row r="57" spans="2:16" ht="36" x14ac:dyDescent="0.3">
      <c r="B57" s="133">
        <v>54</v>
      </c>
      <c r="C57" s="133" t="s">
        <v>337</v>
      </c>
      <c r="D57" s="134">
        <v>41205</v>
      </c>
      <c r="E57" s="134">
        <v>41622</v>
      </c>
      <c r="F57" s="133" t="s">
        <v>336</v>
      </c>
      <c r="G57" s="135" t="s">
        <v>444</v>
      </c>
      <c r="H57" s="133" t="s">
        <v>91</v>
      </c>
      <c r="I57" s="133" t="s">
        <v>4</v>
      </c>
      <c r="J57" s="133" t="s">
        <v>92</v>
      </c>
      <c r="K57" s="27" t="s">
        <v>93</v>
      </c>
      <c r="L57" s="27" t="s">
        <v>93</v>
      </c>
      <c r="M57" s="27">
        <v>365</v>
      </c>
      <c r="N57" s="27">
        <v>0</v>
      </c>
      <c r="O57" s="27" t="s">
        <v>94</v>
      </c>
      <c r="P57" s="27">
        <v>0</v>
      </c>
    </row>
    <row r="58" spans="2:16" ht="36" x14ac:dyDescent="0.3">
      <c r="B58" s="133">
        <v>55</v>
      </c>
      <c r="C58" s="133" t="s">
        <v>335</v>
      </c>
      <c r="D58" s="134">
        <v>41205</v>
      </c>
      <c r="E58" s="134">
        <v>41622</v>
      </c>
      <c r="F58" s="133" t="s">
        <v>334</v>
      </c>
      <c r="G58" s="135" t="s">
        <v>444</v>
      </c>
      <c r="H58" s="133" t="s">
        <v>91</v>
      </c>
      <c r="I58" s="133" t="s">
        <v>4</v>
      </c>
      <c r="J58" s="133" t="s">
        <v>92</v>
      </c>
      <c r="K58" s="27" t="s">
        <v>93</v>
      </c>
      <c r="L58" s="27" t="s">
        <v>93</v>
      </c>
      <c r="M58" s="27">
        <v>365</v>
      </c>
      <c r="N58" s="27">
        <v>0</v>
      </c>
      <c r="O58" s="27" t="s">
        <v>94</v>
      </c>
      <c r="P58" s="27">
        <v>0</v>
      </c>
    </row>
    <row r="59" spans="2:16" ht="36" x14ac:dyDescent="0.3">
      <c r="B59" s="133">
        <v>56</v>
      </c>
      <c r="C59" s="133" t="s">
        <v>333</v>
      </c>
      <c r="D59" s="134">
        <v>41205</v>
      </c>
      <c r="E59" s="134">
        <v>41622</v>
      </c>
      <c r="F59" s="133" t="s">
        <v>332</v>
      </c>
      <c r="G59" s="135" t="s">
        <v>444</v>
      </c>
      <c r="H59" s="133" t="s">
        <v>91</v>
      </c>
      <c r="I59" s="133" t="s">
        <v>4</v>
      </c>
      <c r="J59" s="133" t="s">
        <v>92</v>
      </c>
      <c r="K59" s="27" t="s">
        <v>93</v>
      </c>
      <c r="L59" s="27" t="s">
        <v>93</v>
      </c>
      <c r="M59" s="27">
        <v>365</v>
      </c>
      <c r="N59" s="27">
        <v>0</v>
      </c>
      <c r="O59" s="27" t="s">
        <v>94</v>
      </c>
      <c r="P59" s="27">
        <v>0</v>
      </c>
    </row>
    <row r="60" spans="2:16" ht="36" x14ac:dyDescent="0.3">
      <c r="B60" s="133">
        <v>57</v>
      </c>
      <c r="C60" s="133" t="s">
        <v>331</v>
      </c>
      <c r="D60" s="134">
        <v>41204</v>
      </c>
      <c r="E60" s="134">
        <v>41622</v>
      </c>
      <c r="F60" s="133" t="s">
        <v>330</v>
      </c>
      <c r="G60" s="135" t="s">
        <v>444</v>
      </c>
      <c r="H60" s="133" t="s">
        <v>91</v>
      </c>
      <c r="I60" s="133" t="s">
        <v>4</v>
      </c>
      <c r="J60" s="133" t="s">
        <v>92</v>
      </c>
      <c r="K60" s="27" t="s">
        <v>93</v>
      </c>
      <c r="L60" s="27" t="s">
        <v>93</v>
      </c>
      <c r="M60" s="27">
        <v>365</v>
      </c>
      <c r="N60" s="27">
        <v>0</v>
      </c>
      <c r="O60" s="27" t="s">
        <v>94</v>
      </c>
      <c r="P60" s="27">
        <v>0</v>
      </c>
    </row>
    <row r="61" spans="2:16" ht="36" x14ac:dyDescent="0.3">
      <c r="B61" s="133">
        <v>58</v>
      </c>
      <c r="C61" s="133" t="s">
        <v>329</v>
      </c>
      <c r="D61" s="134">
        <v>41205</v>
      </c>
      <c r="E61" s="134">
        <v>41622</v>
      </c>
      <c r="F61" s="133" t="s">
        <v>328</v>
      </c>
      <c r="G61" s="135" t="s">
        <v>444</v>
      </c>
      <c r="H61" s="133" t="s">
        <v>91</v>
      </c>
      <c r="I61" s="133" t="s">
        <v>4</v>
      </c>
      <c r="J61" s="133" t="s">
        <v>92</v>
      </c>
      <c r="K61" s="27" t="s">
        <v>93</v>
      </c>
      <c r="L61" s="27" t="s">
        <v>93</v>
      </c>
      <c r="M61" s="27">
        <v>365</v>
      </c>
      <c r="N61" s="27">
        <v>0</v>
      </c>
      <c r="O61" s="27" t="s">
        <v>94</v>
      </c>
      <c r="P61" s="27">
        <v>0</v>
      </c>
    </row>
    <row r="62" spans="2:16" ht="36" x14ac:dyDescent="0.3">
      <c r="B62" s="133">
        <v>59</v>
      </c>
      <c r="C62" s="133" t="s">
        <v>327</v>
      </c>
      <c r="D62" s="134">
        <v>41205</v>
      </c>
      <c r="E62" s="134">
        <v>41622</v>
      </c>
      <c r="F62" s="133" t="s">
        <v>326</v>
      </c>
      <c r="G62" s="135" t="s">
        <v>444</v>
      </c>
      <c r="H62" s="133" t="s">
        <v>91</v>
      </c>
      <c r="I62" s="133" t="s">
        <v>4</v>
      </c>
      <c r="J62" s="133" t="s">
        <v>92</v>
      </c>
      <c r="K62" s="27" t="s">
        <v>94</v>
      </c>
      <c r="L62" s="27" t="s">
        <v>94</v>
      </c>
      <c r="M62" s="27">
        <v>0</v>
      </c>
      <c r="N62" s="27" t="s">
        <v>281</v>
      </c>
      <c r="O62" s="27" t="s">
        <v>94</v>
      </c>
      <c r="P62" s="27" t="s">
        <v>281</v>
      </c>
    </row>
    <row r="63" spans="2:16" ht="36" x14ac:dyDescent="0.3">
      <c r="B63" s="133">
        <v>60</v>
      </c>
      <c r="C63" s="133" t="s">
        <v>325</v>
      </c>
      <c r="D63" s="134">
        <v>41205</v>
      </c>
      <c r="E63" s="134">
        <v>41622</v>
      </c>
      <c r="F63" s="133" t="s">
        <v>324</v>
      </c>
      <c r="G63" s="135" t="s">
        <v>444</v>
      </c>
      <c r="H63" s="133" t="s">
        <v>91</v>
      </c>
      <c r="I63" s="133" t="s">
        <v>4</v>
      </c>
      <c r="J63" s="133" t="s">
        <v>92</v>
      </c>
      <c r="K63" s="27" t="s">
        <v>93</v>
      </c>
      <c r="L63" s="27" t="s">
        <v>93</v>
      </c>
      <c r="M63" s="27">
        <v>365</v>
      </c>
      <c r="N63" s="27">
        <v>0</v>
      </c>
      <c r="O63" s="27" t="s">
        <v>94</v>
      </c>
      <c r="P63" s="27">
        <v>0</v>
      </c>
    </row>
    <row r="64" spans="2:16" ht="36" x14ac:dyDescent="0.3">
      <c r="B64" s="133">
        <v>61</v>
      </c>
      <c r="C64" s="133" t="s">
        <v>323</v>
      </c>
      <c r="D64" s="134">
        <v>41204</v>
      </c>
      <c r="E64" s="134">
        <v>41622</v>
      </c>
      <c r="F64" s="133" t="s">
        <v>322</v>
      </c>
      <c r="G64" s="135" t="s">
        <v>444</v>
      </c>
      <c r="H64" s="133" t="s">
        <v>91</v>
      </c>
      <c r="I64" s="133" t="s">
        <v>4</v>
      </c>
      <c r="J64" s="133" t="s">
        <v>92</v>
      </c>
      <c r="K64" s="27" t="s">
        <v>93</v>
      </c>
      <c r="L64" s="27" t="s">
        <v>93</v>
      </c>
      <c r="M64" s="27">
        <v>365</v>
      </c>
      <c r="N64" s="27">
        <v>0</v>
      </c>
      <c r="O64" s="27" t="s">
        <v>94</v>
      </c>
      <c r="P64" s="27">
        <v>0</v>
      </c>
    </row>
    <row r="65" spans="2:16" ht="36" x14ac:dyDescent="0.3">
      <c r="B65" s="133">
        <v>62</v>
      </c>
      <c r="C65" s="133" t="s">
        <v>321</v>
      </c>
      <c r="D65" s="134">
        <v>41205</v>
      </c>
      <c r="E65" s="134">
        <v>41622</v>
      </c>
      <c r="F65" s="133" t="s">
        <v>320</v>
      </c>
      <c r="G65" s="135" t="s">
        <v>444</v>
      </c>
      <c r="H65" s="133" t="s">
        <v>91</v>
      </c>
      <c r="I65" s="133" t="s">
        <v>4</v>
      </c>
      <c r="J65" s="133" t="s">
        <v>92</v>
      </c>
      <c r="K65" s="27" t="s">
        <v>93</v>
      </c>
      <c r="L65" s="27" t="s">
        <v>93</v>
      </c>
      <c r="M65" s="27">
        <v>365</v>
      </c>
      <c r="N65" s="27">
        <v>0</v>
      </c>
      <c r="O65" s="27" t="s">
        <v>94</v>
      </c>
      <c r="P65" s="27">
        <v>0</v>
      </c>
    </row>
    <row r="66" spans="2:16" ht="36" x14ac:dyDescent="0.3">
      <c r="B66" s="133">
        <v>63</v>
      </c>
      <c r="C66" s="133" t="s">
        <v>319</v>
      </c>
      <c r="D66" s="134">
        <v>41204</v>
      </c>
      <c r="E66" s="134">
        <v>41622</v>
      </c>
      <c r="F66" s="133" t="s">
        <v>318</v>
      </c>
      <c r="G66" s="135" t="s">
        <v>444</v>
      </c>
      <c r="H66" s="133" t="s">
        <v>91</v>
      </c>
      <c r="I66" s="133" t="s">
        <v>4</v>
      </c>
      <c r="J66" s="133" t="s">
        <v>92</v>
      </c>
      <c r="K66" s="27" t="s">
        <v>93</v>
      </c>
      <c r="L66" s="27" t="s">
        <v>93</v>
      </c>
      <c r="M66" s="27">
        <v>365</v>
      </c>
      <c r="N66" s="27">
        <v>0</v>
      </c>
      <c r="O66" s="27" t="s">
        <v>94</v>
      </c>
      <c r="P66" s="27">
        <v>0</v>
      </c>
    </row>
    <row r="67" spans="2:16" ht="36" x14ac:dyDescent="0.3">
      <c r="B67" s="133">
        <v>64</v>
      </c>
      <c r="C67" s="133" t="s">
        <v>317</v>
      </c>
      <c r="D67" s="134">
        <v>41205</v>
      </c>
      <c r="E67" s="134">
        <v>41622</v>
      </c>
      <c r="F67" s="133" t="s">
        <v>316</v>
      </c>
      <c r="G67" s="135" t="s">
        <v>444</v>
      </c>
      <c r="H67" s="133" t="s">
        <v>91</v>
      </c>
      <c r="I67" s="133" t="s">
        <v>4</v>
      </c>
      <c r="J67" s="133" t="s">
        <v>92</v>
      </c>
      <c r="K67" s="27" t="s">
        <v>93</v>
      </c>
      <c r="L67" s="27" t="s">
        <v>93</v>
      </c>
      <c r="M67" s="27">
        <v>365</v>
      </c>
      <c r="N67" s="27">
        <v>0</v>
      </c>
      <c r="O67" s="27" t="s">
        <v>94</v>
      </c>
      <c r="P67" s="27">
        <v>0</v>
      </c>
    </row>
    <row r="68" spans="2:16" ht="36" x14ac:dyDescent="0.3">
      <c r="B68" s="133">
        <v>65</v>
      </c>
      <c r="C68" s="133" t="s">
        <v>315</v>
      </c>
      <c r="D68" s="134">
        <v>41204</v>
      </c>
      <c r="E68" s="134">
        <v>41622</v>
      </c>
      <c r="F68" s="133" t="s">
        <v>314</v>
      </c>
      <c r="G68" s="135" t="s">
        <v>444</v>
      </c>
      <c r="H68" s="133" t="s">
        <v>91</v>
      </c>
      <c r="I68" s="133" t="s">
        <v>4</v>
      </c>
      <c r="J68" s="133" t="s">
        <v>92</v>
      </c>
      <c r="K68" s="27" t="s">
        <v>93</v>
      </c>
      <c r="L68" s="27" t="s">
        <v>93</v>
      </c>
      <c r="M68" s="27">
        <v>365</v>
      </c>
      <c r="N68" s="27">
        <v>0</v>
      </c>
      <c r="O68" s="27" t="s">
        <v>94</v>
      </c>
      <c r="P68" s="27">
        <v>0</v>
      </c>
    </row>
    <row r="69" spans="2:16" ht="36" x14ac:dyDescent="0.3">
      <c r="B69" s="133">
        <v>66</v>
      </c>
      <c r="C69" s="133" t="s">
        <v>313</v>
      </c>
      <c r="D69" s="134">
        <v>41204</v>
      </c>
      <c r="E69" s="134">
        <v>41622</v>
      </c>
      <c r="F69" s="133" t="s">
        <v>312</v>
      </c>
      <c r="G69" s="135" t="s">
        <v>444</v>
      </c>
      <c r="H69" s="133" t="s">
        <v>91</v>
      </c>
      <c r="I69" s="133" t="s">
        <v>4</v>
      </c>
      <c r="J69" s="133" t="s">
        <v>92</v>
      </c>
      <c r="K69" s="27" t="s">
        <v>93</v>
      </c>
      <c r="L69" s="27" t="s">
        <v>93</v>
      </c>
      <c r="M69" s="27">
        <v>365</v>
      </c>
      <c r="N69" s="27">
        <v>0</v>
      </c>
      <c r="O69" s="27" t="s">
        <v>94</v>
      </c>
      <c r="P69" s="27">
        <v>0</v>
      </c>
    </row>
    <row r="70" spans="2:16" ht="36" x14ac:dyDescent="0.3">
      <c r="B70" s="133">
        <v>67</v>
      </c>
      <c r="C70" s="133" t="s">
        <v>311</v>
      </c>
      <c r="D70" s="134">
        <v>41205</v>
      </c>
      <c r="E70" s="134">
        <v>41622</v>
      </c>
      <c r="F70" s="133" t="s">
        <v>310</v>
      </c>
      <c r="G70" s="135" t="s">
        <v>444</v>
      </c>
      <c r="H70" s="133" t="s">
        <v>91</v>
      </c>
      <c r="I70" s="133" t="s">
        <v>4</v>
      </c>
      <c r="J70" s="133" t="s">
        <v>92</v>
      </c>
      <c r="K70" s="27" t="s">
        <v>93</v>
      </c>
      <c r="L70" s="27" t="s">
        <v>93</v>
      </c>
      <c r="M70" s="27">
        <v>365</v>
      </c>
      <c r="N70" s="27">
        <v>0</v>
      </c>
      <c r="O70" s="27" t="s">
        <v>94</v>
      </c>
      <c r="P70" s="27">
        <v>0</v>
      </c>
    </row>
    <row r="71" spans="2:16" ht="36" x14ac:dyDescent="0.3">
      <c r="B71" s="133">
        <v>68</v>
      </c>
      <c r="C71" s="133" t="s">
        <v>309</v>
      </c>
      <c r="D71" s="134">
        <v>41204</v>
      </c>
      <c r="E71" s="134">
        <v>41622</v>
      </c>
      <c r="F71" s="133" t="s">
        <v>308</v>
      </c>
      <c r="G71" s="135" t="s">
        <v>444</v>
      </c>
      <c r="H71" s="133" t="s">
        <v>91</v>
      </c>
      <c r="I71" s="133" t="s">
        <v>4</v>
      </c>
      <c r="J71" s="133" t="s">
        <v>92</v>
      </c>
      <c r="K71" s="27" t="s">
        <v>93</v>
      </c>
      <c r="L71" s="27" t="s">
        <v>93</v>
      </c>
      <c r="M71" s="27">
        <v>365</v>
      </c>
      <c r="N71" s="27">
        <v>0</v>
      </c>
      <c r="O71" s="27" t="s">
        <v>94</v>
      </c>
      <c r="P71" s="27">
        <v>0</v>
      </c>
    </row>
    <row r="72" spans="2:16" ht="36" x14ac:dyDescent="0.3">
      <c r="B72" s="133">
        <v>69</v>
      </c>
      <c r="C72" s="133" t="s">
        <v>307</v>
      </c>
      <c r="D72" s="134">
        <v>41204</v>
      </c>
      <c r="E72" s="134">
        <v>41622</v>
      </c>
      <c r="F72" s="133" t="s">
        <v>306</v>
      </c>
      <c r="G72" s="135" t="s">
        <v>444</v>
      </c>
      <c r="H72" s="133" t="s">
        <v>91</v>
      </c>
      <c r="I72" s="133" t="s">
        <v>4</v>
      </c>
      <c r="J72" s="133" t="s">
        <v>92</v>
      </c>
      <c r="K72" s="27" t="s">
        <v>93</v>
      </c>
      <c r="L72" s="27" t="s">
        <v>93</v>
      </c>
      <c r="M72" s="27">
        <v>365</v>
      </c>
      <c r="N72" s="27">
        <v>0</v>
      </c>
      <c r="O72" s="27" t="s">
        <v>94</v>
      </c>
      <c r="P72" s="27">
        <v>0</v>
      </c>
    </row>
    <row r="73" spans="2:16" ht="36" x14ac:dyDescent="0.3">
      <c r="B73" s="133">
        <v>70</v>
      </c>
      <c r="C73" s="133" t="s">
        <v>305</v>
      </c>
      <c r="D73" s="134">
        <v>41205</v>
      </c>
      <c r="E73" s="134">
        <v>41622</v>
      </c>
      <c r="F73" s="133" t="s">
        <v>304</v>
      </c>
      <c r="G73" s="135" t="s">
        <v>444</v>
      </c>
      <c r="H73" s="133" t="s">
        <v>91</v>
      </c>
      <c r="I73" s="133" t="s">
        <v>4</v>
      </c>
      <c r="J73" s="133" t="s">
        <v>92</v>
      </c>
      <c r="K73" s="27" t="s">
        <v>93</v>
      </c>
      <c r="L73" s="27" t="s">
        <v>93</v>
      </c>
      <c r="M73" s="27">
        <v>365</v>
      </c>
      <c r="N73" s="27">
        <v>0</v>
      </c>
      <c r="O73" s="27" t="s">
        <v>94</v>
      </c>
      <c r="P73" s="27">
        <v>0</v>
      </c>
    </row>
    <row r="74" spans="2:16" ht="36" x14ac:dyDescent="0.3">
      <c r="B74" s="133">
        <v>71</v>
      </c>
      <c r="C74" s="133" t="s">
        <v>303</v>
      </c>
      <c r="D74" s="134">
        <v>41205</v>
      </c>
      <c r="E74" s="134">
        <v>41622</v>
      </c>
      <c r="F74" s="133" t="s">
        <v>302</v>
      </c>
      <c r="G74" s="135" t="s">
        <v>444</v>
      </c>
      <c r="H74" s="133" t="s">
        <v>91</v>
      </c>
      <c r="I74" s="133" t="s">
        <v>4</v>
      </c>
      <c r="J74" s="133" t="s">
        <v>92</v>
      </c>
      <c r="K74" s="27" t="s">
        <v>93</v>
      </c>
      <c r="L74" s="27" t="s">
        <v>93</v>
      </c>
      <c r="M74" s="27">
        <v>365</v>
      </c>
      <c r="N74" s="27">
        <v>0</v>
      </c>
      <c r="O74" s="27" t="s">
        <v>94</v>
      </c>
      <c r="P74" s="27">
        <v>0</v>
      </c>
    </row>
    <row r="75" spans="2:16" ht="36" x14ac:dyDescent="0.3">
      <c r="B75" s="133">
        <v>72</v>
      </c>
      <c r="C75" s="133" t="s">
        <v>301</v>
      </c>
      <c r="D75" s="134">
        <v>41205</v>
      </c>
      <c r="E75" s="134">
        <v>41622</v>
      </c>
      <c r="F75" s="133" t="s">
        <v>300</v>
      </c>
      <c r="G75" s="135" t="s">
        <v>444</v>
      </c>
      <c r="H75" s="133" t="s">
        <v>91</v>
      </c>
      <c r="I75" s="133" t="s">
        <v>4</v>
      </c>
      <c r="J75" s="133" t="s">
        <v>92</v>
      </c>
      <c r="K75" s="27" t="s">
        <v>93</v>
      </c>
      <c r="L75" s="27" t="s">
        <v>93</v>
      </c>
      <c r="M75" s="27">
        <v>365</v>
      </c>
      <c r="N75" s="27">
        <v>0</v>
      </c>
      <c r="O75" s="27" t="s">
        <v>94</v>
      </c>
      <c r="P75" s="27">
        <v>0</v>
      </c>
    </row>
    <row r="76" spans="2:16" ht="36" x14ac:dyDescent="0.3">
      <c r="B76" s="133">
        <v>73</v>
      </c>
      <c r="C76" s="133" t="s">
        <v>299</v>
      </c>
      <c r="D76" s="134">
        <v>41204</v>
      </c>
      <c r="E76" s="134">
        <v>41622</v>
      </c>
      <c r="F76" s="133" t="s">
        <v>298</v>
      </c>
      <c r="G76" s="135" t="s">
        <v>444</v>
      </c>
      <c r="H76" s="133" t="s">
        <v>91</v>
      </c>
      <c r="I76" s="133" t="s">
        <v>4</v>
      </c>
      <c r="J76" s="133" t="s">
        <v>92</v>
      </c>
      <c r="K76" s="27" t="s">
        <v>93</v>
      </c>
      <c r="L76" s="27" t="s">
        <v>93</v>
      </c>
      <c r="M76" s="27">
        <v>365</v>
      </c>
      <c r="N76" s="27">
        <v>0</v>
      </c>
      <c r="O76" s="27" t="s">
        <v>94</v>
      </c>
      <c r="P76" s="27">
        <v>0</v>
      </c>
    </row>
    <row r="77" spans="2:16" ht="36" x14ac:dyDescent="0.3">
      <c r="B77" s="133">
        <v>74</v>
      </c>
      <c r="C77" s="133" t="s">
        <v>297</v>
      </c>
      <c r="D77" s="134">
        <v>41204</v>
      </c>
      <c r="E77" s="134">
        <v>41622</v>
      </c>
      <c r="F77" s="133" t="s">
        <v>296</v>
      </c>
      <c r="G77" s="135" t="s">
        <v>444</v>
      </c>
      <c r="H77" s="133" t="s">
        <v>91</v>
      </c>
      <c r="I77" s="133" t="s">
        <v>4</v>
      </c>
      <c r="J77" s="133" t="s">
        <v>92</v>
      </c>
      <c r="K77" s="27" t="s">
        <v>93</v>
      </c>
      <c r="L77" s="27" t="s">
        <v>93</v>
      </c>
      <c r="M77" s="27">
        <v>365</v>
      </c>
      <c r="N77" s="27">
        <v>0</v>
      </c>
      <c r="O77" s="27" t="s">
        <v>94</v>
      </c>
      <c r="P77" s="27">
        <v>0</v>
      </c>
    </row>
    <row r="78" spans="2:16" ht="36" x14ac:dyDescent="0.3">
      <c r="B78" s="133">
        <v>75</v>
      </c>
      <c r="C78" s="133" t="s">
        <v>295</v>
      </c>
      <c r="D78" s="134">
        <v>41205</v>
      </c>
      <c r="E78" s="134">
        <v>41622</v>
      </c>
      <c r="F78" s="133" t="s">
        <v>294</v>
      </c>
      <c r="G78" s="135" t="s">
        <v>444</v>
      </c>
      <c r="H78" s="133" t="s">
        <v>91</v>
      </c>
      <c r="I78" s="133" t="s">
        <v>4</v>
      </c>
      <c r="J78" s="133" t="s">
        <v>92</v>
      </c>
      <c r="K78" s="27" t="s">
        <v>93</v>
      </c>
      <c r="L78" s="27" t="s">
        <v>93</v>
      </c>
      <c r="M78" s="27">
        <v>365</v>
      </c>
      <c r="N78" s="27">
        <v>0</v>
      </c>
      <c r="O78" s="27" t="s">
        <v>94</v>
      </c>
      <c r="P78" s="27">
        <v>0</v>
      </c>
    </row>
    <row r="79" spans="2:16" ht="36" x14ac:dyDescent="0.3">
      <c r="B79" s="133">
        <v>76</v>
      </c>
      <c r="C79" s="133" t="s">
        <v>293</v>
      </c>
      <c r="D79" s="134">
        <v>41204</v>
      </c>
      <c r="E79" s="134">
        <v>41622</v>
      </c>
      <c r="F79" s="133" t="s">
        <v>292</v>
      </c>
      <c r="G79" s="135" t="s">
        <v>444</v>
      </c>
      <c r="H79" s="133" t="s">
        <v>91</v>
      </c>
      <c r="I79" s="133" t="s">
        <v>4</v>
      </c>
      <c r="J79" s="133" t="s">
        <v>92</v>
      </c>
      <c r="K79" s="27" t="s">
        <v>93</v>
      </c>
      <c r="L79" s="27" t="s">
        <v>93</v>
      </c>
      <c r="M79" s="27">
        <v>365</v>
      </c>
      <c r="N79" s="27">
        <v>0</v>
      </c>
      <c r="O79" s="27" t="s">
        <v>94</v>
      </c>
      <c r="P79" s="27">
        <v>0</v>
      </c>
    </row>
    <row r="80" spans="2:16" ht="36" x14ac:dyDescent="0.3">
      <c r="B80" s="133">
        <v>77</v>
      </c>
      <c r="C80" s="133" t="s">
        <v>291</v>
      </c>
      <c r="D80" s="134">
        <v>41204</v>
      </c>
      <c r="E80" s="134">
        <v>41622</v>
      </c>
      <c r="F80" s="133" t="s">
        <v>290</v>
      </c>
      <c r="G80" s="135" t="s">
        <v>444</v>
      </c>
      <c r="H80" s="133" t="s">
        <v>91</v>
      </c>
      <c r="I80" s="133" t="s">
        <v>4</v>
      </c>
      <c r="J80" s="133" t="s">
        <v>92</v>
      </c>
      <c r="K80" s="27" t="s">
        <v>93</v>
      </c>
      <c r="L80" s="27" t="s">
        <v>93</v>
      </c>
      <c r="M80" s="27">
        <v>365</v>
      </c>
      <c r="N80" s="27">
        <v>0</v>
      </c>
      <c r="O80" s="27" t="s">
        <v>94</v>
      </c>
      <c r="P80" s="27">
        <v>0</v>
      </c>
    </row>
    <row r="81" spans="2:16" ht="36" x14ac:dyDescent="0.3">
      <c r="B81" s="133">
        <v>78</v>
      </c>
      <c r="C81" s="133" t="s">
        <v>289</v>
      </c>
      <c r="D81" s="134">
        <v>41204</v>
      </c>
      <c r="E81" s="134">
        <v>41622</v>
      </c>
      <c r="F81" s="133" t="s">
        <v>288</v>
      </c>
      <c r="G81" s="135" t="s">
        <v>444</v>
      </c>
      <c r="H81" s="133" t="s">
        <v>91</v>
      </c>
      <c r="I81" s="133" t="s">
        <v>4</v>
      </c>
      <c r="J81" s="133" t="s">
        <v>92</v>
      </c>
      <c r="K81" s="27" t="s">
        <v>93</v>
      </c>
      <c r="L81" s="27" t="s">
        <v>93</v>
      </c>
      <c r="M81" s="27">
        <v>365</v>
      </c>
      <c r="N81" s="27">
        <v>0</v>
      </c>
      <c r="O81" s="27" t="s">
        <v>94</v>
      </c>
      <c r="P81" s="27">
        <v>0</v>
      </c>
    </row>
    <row r="82" spans="2:16" ht="36" x14ac:dyDescent="0.3">
      <c r="B82" s="133">
        <v>79</v>
      </c>
      <c r="C82" s="133" t="s">
        <v>287</v>
      </c>
      <c r="D82" s="134">
        <v>41204</v>
      </c>
      <c r="E82" s="134">
        <v>41622</v>
      </c>
      <c r="F82" s="133" t="s">
        <v>286</v>
      </c>
      <c r="G82" s="135" t="s">
        <v>444</v>
      </c>
      <c r="H82" s="133" t="s">
        <v>91</v>
      </c>
      <c r="I82" s="133" t="s">
        <v>4</v>
      </c>
      <c r="J82" s="133" t="s">
        <v>92</v>
      </c>
      <c r="K82" s="27" t="s">
        <v>93</v>
      </c>
      <c r="L82" s="27" t="s">
        <v>93</v>
      </c>
      <c r="M82" s="27">
        <v>365</v>
      </c>
      <c r="N82" s="27">
        <v>0</v>
      </c>
      <c r="O82" s="27" t="s">
        <v>94</v>
      </c>
      <c r="P82" s="27">
        <v>0</v>
      </c>
    </row>
    <row r="83" spans="2:16" ht="36" x14ac:dyDescent="0.3">
      <c r="B83" s="133">
        <v>80</v>
      </c>
      <c r="C83" s="133" t="s">
        <v>285</v>
      </c>
      <c r="D83" s="134">
        <v>41204</v>
      </c>
      <c r="E83" s="134">
        <v>41622</v>
      </c>
      <c r="F83" s="133" t="s">
        <v>284</v>
      </c>
      <c r="G83" s="135" t="s">
        <v>444</v>
      </c>
      <c r="H83" s="133" t="s">
        <v>91</v>
      </c>
      <c r="I83" s="133" t="s">
        <v>4</v>
      </c>
      <c r="J83" s="133" t="s">
        <v>92</v>
      </c>
      <c r="K83" s="27" t="s">
        <v>93</v>
      </c>
      <c r="L83" s="27" t="s">
        <v>93</v>
      </c>
      <c r="M83" s="27">
        <v>365</v>
      </c>
      <c r="N83" s="27">
        <v>0</v>
      </c>
      <c r="O83" s="27" t="s">
        <v>94</v>
      </c>
      <c r="P83" s="27">
        <v>0</v>
      </c>
    </row>
    <row r="84" spans="2:16" ht="36" x14ac:dyDescent="0.3">
      <c r="B84" s="133">
        <v>81</v>
      </c>
      <c r="C84" s="133" t="s">
        <v>1726</v>
      </c>
      <c r="D84" s="136">
        <v>41227</v>
      </c>
      <c r="E84" s="134">
        <v>41623</v>
      </c>
      <c r="F84" s="133" t="s">
        <v>1727</v>
      </c>
      <c r="G84" s="135" t="s">
        <v>445</v>
      </c>
      <c r="H84" s="133" t="s">
        <v>91</v>
      </c>
      <c r="I84" s="133" t="s">
        <v>4</v>
      </c>
      <c r="J84" s="133" t="s">
        <v>92</v>
      </c>
      <c r="K84" s="27" t="s">
        <v>93</v>
      </c>
      <c r="L84" s="27" t="s">
        <v>93</v>
      </c>
      <c r="M84" s="27">
        <v>365</v>
      </c>
      <c r="N84" s="27">
        <v>0</v>
      </c>
      <c r="O84" s="27" t="s">
        <v>94</v>
      </c>
      <c r="P84" s="27">
        <v>0</v>
      </c>
    </row>
    <row r="85" spans="2:16" ht="36" x14ac:dyDescent="0.3">
      <c r="B85" s="133">
        <v>82</v>
      </c>
      <c r="C85" s="133" t="s">
        <v>1728</v>
      </c>
      <c r="D85" s="136">
        <v>41227</v>
      </c>
      <c r="E85" s="134">
        <v>41623</v>
      </c>
      <c r="F85" s="133" t="s">
        <v>1729</v>
      </c>
      <c r="G85" s="135" t="s">
        <v>445</v>
      </c>
      <c r="H85" s="133" t="s">
        <v>91</v>
      </c>
      <c r="I85" s="133" t="s">
        <v>4</v>
      </c>
      <c r="J85" s="133" t="s">
        <v>92</v>
      </c>
      <c r="K85" s="27" t="s">
        <v>93</v>
      </c>
      <c r="L85" s="27" t="s">
        <v>93</v>
      </c>
      <c r="M85" s="27">
        <v>365</v>
      </c>
      <c r="N85" s="27">
        <v>0</v>
      </c>
      <c r="O85" s="27" t="s">
        <v>94</v>
      </c>
      <c r="P85" s="27">
        <v>0</v>
      </c>
    </row>
    <row r="86" spans="2:16" ht="36" x14ac:dyDescent="0.3">
      <c r="B86" s="133">
        <v>83</v>
      </c>
      <c r="C86" s="133" t="s">
        <v>1730</v>
      </c>
      <c r="D86" s="136">
        <v>41227</v>
      </c>
      <c r="E86" s="134">
        <v>41623</v>
      </c>
      <c r="F86" s="133" t="s">
        <v>1731</v>
      </c>
      <c r="G86" s="135" t="s">
        <v>445</v>
      </c>
      <c r="H86" s="133" t="s">
        <v>91</v>
      </c>
      <c r="I86" s="133" t="s">
        <v>4</v>
      </c>
      <c r="J86" s="133" t="s">
        <v>92</v>
      </c>
      <c r="K86" s="27" t="s">
        <v>93</v>
      </c>
      <c r="L86" s="27" t="s">
        <v>93</v>
      </c>
      <c r="M86" s="27">
        <v>365</v>
      </c>
      <c r="N86" s="27">
        <v>0</v>
      </c>
      <c r="O86" s="27" t="s">
        <v>94</v>
      </c>
      <c r="P86" s="27">
        <v>0</v>
      </c>
    </row>
    <row r="87" spans="2:16" ht="36" x14ac:dyDescent="0.3">
      <c r="B87" s="133">
        <v>84</v>
      </c>
      <c r="C87" s="133" t="s">
        <v>1732</v>
      </c>
      <c r="D87" s="136">
        <v>41227</v>
      </c>
      <c r="E87" s="134">
        <v>41623</v>
      </c>
      <c r="F87" s="133" t="s">
        <v>1733</v>
      </c>
      <c r="G87" s="135" t="s">
        <v>445</v>
      </c>
      <c r="H87" s="133" t="s">
        <v>91</v>
      </c>
      <c r="I87" s="133" t="s">
        <v>4</v>
      </c>
      <c r="J87" s="133" t="s">
        <v>92</v>
      </c>
      <c r="K87" s="27" t="s">
        <v>93</v>
      </c>
      <c r="L87" s="27" t="s">
        <v>93</v>
      </c>
      <c r="M87" s="27">
        <v>365</v>
      </c>
      <c r="N87" s="27">
        <v>0</v>
      </c>
      <c r="O87" s="27" t="s">
        <v>94</v>
      </c>
      <c r="P87" s="27">
        <v>0</v>
      </c>
    </row>
    <row r="88" spans="2:16" ht="36" x14ac:dyDescent="0.3">
      <c r="B88" s="133">
        <v>85</v>
      </c>
      <c r="C88" s="133" t="s">
        <v>1734</v>
      </c>
      <c r="D88" s="136">
        <v>41227</v>
      </c>
      <c r="E88" s="134">
        <v>41623</v>
      </c>
      <c r="F88" s="133" t="s">
        <v>1735</v>
      </c>
      <c r="G88" s="135" t="s">
        <v>445</v>
      </c>
      <c r="H88" s="133" t="s">
        <v>91</v>
      </c>
      <c r="I88" s="133" t="s">
        <v>4</v>
      </c>
      <c r="J88" s="133" t="s">
        <v>92</v>
      </c>
      <c r="K88" s="27" t="s">
        <v>93</v>
      </c>
      <c r="L88" s="27" t="s">
        <v>93</v>
      </c>
      <c r="M88" s="27">
        <v>365</v>
      </c>
      <c r="N88" s="27">
        <v>0</v>
      </c>
      <c r="O88" s="27" t="s">
        <v>94</v>
      </c>
      <c r="P88" s="27">
        <v>0</v>
      </c>
    </row>
    <row r="89" spans="2:16" ht="36" x14ac:dyDescent="0.3">
      <c r="B89" s="133">
        <v>86</v>
      </c>
      <c r="C89" s="133" t="s">
        <v>1736</v>
      </c>
      <c r="D89" s="136">
        <v>41227</v>
      </c>
      <c r="E89" s="134">
        <v>41623</v>
      </c>
      <c r="F89" s="133" t="s">
        <v>1737</v>
      </c>
      <c r="G89" s="135" t="s">
        <v>445</v>
      </c>
      <c r="H89" s="133" t="s">
        <v>91</v>
      </c>
      <c r="I89" s="133" t="s">
        <v>4</v>
      </c>
      <c r="J89" s="133" t="s">
        <v>92</v>
      </c>
      <c r="K89" s="27" t="s">
        <v>93</v>
      </c>
      <c r="L89" s="27" t="s">
        <v>93</v>
      </c>
      <c r="M89" s="27">
        <v>365</v>
      </c>
      <c r="N89" s="27">
        <v>0</v>
      </c>
      <c r="O89" s="27" t="s">
        <v>94</v>
      </c>
      <c r="P89" s="27">
        <v>0</v>
      </c>
    </row>
    <row r="90" spans="2:16" ht="36" x14ac:dyDescent="0.3">
      <c r="B90" s="133">
        <v>87</v>
      </c>
      <c r="C90" s="133" t="s">
        <v>1738</v>
      </c>
      <c r="D90" s="136">
        <v>41227</v>
      </c>
      <c r="E90" s="134">
        <v>41623</v>
      </c>
      <c r="F90" s="133" t="s">
        <v>1739</v>
      </c>
      <c r="G90" s="135" t="s">
        <v>445</v>
      </c>
      <c r="H90" s="133" t="s">
        <v>91</v>
      </c>
      <c r="I90" s="133" t="s">
        <v>4</v>
      </c>
      <c r="J90" s="133" t="s">
        <v>92</v>
      </c>
      <c r="K90" s="27" t="s">
        <v>93</v>
      </c>
      <c r="L90" s="27" t="s">
        <v>93</v>
      </c>
      <c r="M90" s="27">
        <v>365</v>
      </c>
      <c r="N90" s="27">
        <v>0</v>
      </c>
      <c r="O90" s="27" t="s">
        <v>94</v>
      </c>
      <c r="P90" s="27">
        <v>0</v>
      </c>
    </row>
    <row r="91" spans="2:16" ht="36" x14ac:dyDescent="0.3">
      <c r="B91" s="133">
        <v>88</v>
      </c>
      <c r="C91" s="133" t="s">
        <v>1740</v>
      </c>
      <c r="D91" s="136">
        <v>41227</v>
      </c>
      <c r="E91" s="134">
        <v>41623</v>
      </c>
      <c r="F91" s="133" t="s">
        <v>1741</v>
      </c>
      <c r="G91" s="135" t="s">
        <v>445</v>
      </c>
      <c r="H91" s="133" t="s">
        <v>91</v>
      </c>
      <c r="I91" s="133" t="s">
        <v>4</v>
      </c>
      <c r="J91" s="133" t="s">
        <v>92</v>
      </c>
      <c r="K91" s="27" t="s">
        <v>93</v>
      </c>
      <c r="L91" s="27" t="s">
        <v>93</v>
      </c>
      <c r="M91" s="27">
        <v>365</v>
      </c>
      <c r="N91" s="27">
        <v>0</v>
      </c>
      <c r="O91" s="27" t="s">
        <v>94</v>
      </c>
      <c r="P91" s="27">
        <v>0</v>
      </c>
    </row>
    <row r="92" spans="2:16" ht="36" x14ac:dyDescent="0.3">
      <c r="B92" s="133">
        <v>89</v>
      </c>
      <c r="C92" s="133" t="s">
        <v>1742</v>
      </c>
      <c r="D92" s="136">
        <v>41227</v>
      </c>
      <c r="E92" s="134">
        <v>41623</v>
      </c>
      <c r="F92" s="133" t="s">
        <v>1743</v>
      </c>
      <c r="G92" s="135" t="s">
        <v>445</v>
      </c>
      <c r="H92" s="133" t="s">
        <v>91</v>
      </c>
      <c r="I92" s="133" t="s">
        <v>4</v>
      </c>
      <c r="J92" s="133" t="s">
        <v>92</v>
      </c>
      <c r="K92" s="27" t="s">
        <v>93</v>
      </c>
      <c r="L92" s="27" t="s">
        <v>93</v>
      </c>
      <c r="M92" s="27">
        <v>365</v>
      </c>
      <c r="N92" s="27">
        <v>0</v>
      </c>
      <c r="O92" s="27" t="s">
        <v>94</v>
      </c>
      <c r="P92" s="27">
        <v>0</v>
      </c>
    </row>
    <row r="93" spans="2:16" ht="36" x14ac:dyDescent="0.3">
      <c r="B93" s="133">
        <v>90</v>
      </c>
      <c r="C93" s="133" t="s">
        <v>1744</v>
      </c>
      <c r="D93" s="136">
        <v>41227</v>
      </c>
      <c r="E93" s="134">
        <v>41623</v>
      </c>
      <c r="F93" s="133" t="s">
        <v>1745</v>
      </c>
      <c r="G93" s="135" t="s">
        <v>445</v>
      </c>
      <c r="H93" s="133" t="s">
        <v>91</v>
      </c>
      <c r="I93" s="133" t="s">
        <v>4</v>
      </c>
      <c r="J93" s="133" t="s">
        <v>92</v>
      </c>
      <c r="K93" s="27" t="s">
        <v>94</v>
      </c>
      <c r="L93" s="27" t="s">
        <v>94</v>
      </c>
      <c r="M93" s="27">
        <v>0</v>
      </c>
      <c r="N93" s="27" t="s">
        <v>281</v>
      </c>
      <c r="O93" s="27" t="s">
        <v>94</v>
      </c>
      <c r="P93" s="27" t="s">
        <v>281</v>
      </c>
    </row>
    <row r="94" spans="2:16" ht="36" x14ac:dyDescent="0.3">
      <c r="B94" s="133">
        <v>91</v>
      </c>
      <c r="C94" s="133" t="s">
        <v>1746</v>
      </c>
      <c r="D94" s="136">
        <v>41227</v>
      </c>
      <c r="E94" s="134">
        <v>41623</v>
      </c>
      <c r="F94" s="133" t="s">
        <v>1747</v>
      </c>
      <c r="G94" s="135" t="s">
        <v>445</v>
      </c>
      <c r="H94" s="133" t="s">
        <v>91</v>
      </c>
      <c r="I94" s="133" t="s">
        <v>4</v>
      </c>
      <c r="J94" s="133" t="s">
        <v>92</v>
      </c>
      <c r="K94" s="27" t="s">
        <v>93</v>
      </c>
      <c r="L94" s="27" t="s">
        <v>93</v>
      </c>
      <c r="M94" s="27">
        <v>365</v>
      </c>
      <c r="N94" s="27">
        <v>0</v>
      </c>
      <c r="O94" s="27" t="s">
        <v>94</v>
      </c>
      <c r="P94" s="27">
        <v>0</v>
      </c>
    </row>
    <row r="95" spans="2:16" ht="36" x14ac:dyDescent="0.3">
      <c r="B95" s="133">
        <v>92</v>
      </c>
      <c r="C95" s="133" t="s">
        <v>1748</v>
      </c>
      <c r="D95" s="136">
        <v>41227</v>
      </c>
      <c r="E95" s="134">
        <v>41623</v>
      </c>
      <c r="F95" s="133" t="s">
        <v>1749</v>
      </c>
      <c r="G95" s="135" t="s">
        <v>445</v>
      </c>
      <c r="H95" s="133" t="s">
        <v>91</v>
      </c>
      <c r="I95" s="133" t="s">
        <v>4</v>
      </c>
      <c r="J95" s="133" t="s">
        <v>92</v>
      </c>
      <c r="K95" s="27" t="s">
        <v>93</v>
      </c>
      <c r="L95" s="27" t="s">
        <v>93</v>
      </c>
      <c r="M95" s="27">
        <v>365</v>
      </c>
      <c r="N95" s="27">
        <v>0</v>
      </c>
      <c r="O95" s="27" t="s">
        <v>94</v>
      </c>
      <c r="P95" s="27">
        <v>0</v>
      </c>
    </row>
    <row r="96" spans="2:16" ht="36" x14ac:dyDescent="0.3">
      <c r="B96" s="133">
        <v>93</v>
      </c>
      <c r="C96" s="133" t="s">
        <v>1750</v>
      </c>
      <c r="D96" s="136">
        <v>41227</v>
      </c>
      <c r="E96" s="134">
        <v>41623</v>
      </c>
      <c r="F96" s="133" t="s">
        <v>1751</v>
      </c>
      <c r="G96" s="135" t="s">
        <v>445</v>
      </c>
      <c r="H96" s="133" t="s">
        <v>91</v>
      </c>
      <c r="I96" s="133" t="s">
        <v>4</v>
      </c>
      <c r="J96" s="133" t="s">
        <v>92</v>
      </c>
      <c r="K96" s="27" t="s">
        <v>93</v>
      </c>
      <c r="L96" s="27" t="s">
        <v>93</v>
      </c>
      <c r="M96" s="27">
        <v>365</v>
      </c>
      <c r="N96" s="27">
        <v>0</v>
      </c>
      <c r="O96" s="27" t="s">
        <v>94</v>
      </c>
      <c r="P96" s="27">
        <v>0</v>
      </c>
    </row>
    <row r="97" spans="2:16" ht="36" x14ac:dyDescent="0.3">
      <c r="B97" s="133">
        <v>94</v>
      </c>
      <c r="C97" s="133" t="s">
        <v>1752</v>
      </c>
      <c r="D97" s="136">
        <v>41227</v>
      </c>
      <c r="E97" s="134">
        <v>41623</v>
      </c>
      <c r="F97" s="133" t="s">
        <v>1753</v>
      </c>
      <c r="G97" s="135" t="s">
        <v>445</v>
      </c>
      <c r="H97" s="133" t="s">
        <v>91</v>
      </c>
      <c r="I97" s="133" t="s">
        <v>4</v>
      </c>
      <c r="J97" s="133" t="s">
        <v>92</v>
      </c>
      <c r="K97" s="27" t="s">
        <v>93</v>
      </c>
      <c r="L97" s="27" t="s">
        <v>93</v>
      </c>
      <c r="M97" s="27">
        <v>365</v>
      </c>
      <c r="N97" s="27">
        <v>0</v>
      </c>
      <c r="O97" s="27" t="s">
        <v>94</v>
      </c>
      <c r="P97" s="27">
        <v>0</v>
      </c>
    </row>
    <row r="98" spans="2:16" ht="36" x14ac:dyDescent="0.3">
      <c r="B98" s="133">
        <v>95</v>
      </c>
      <c r="C98" s="133" t="s">
        <v>1754</v>
      </c>
      <c r="D98" s="136">
        <v>41227</v>
      </c>
      <c r="E98" s="134">
        <v>41623</v>
      </c>
      <c r="F98" s="133" t="s">
        <v>1755</v>
      </c>
      <c r="G98" s="135" t="s">
        <v>445</v>
      </c>
      <c r="H98" s="133" t="s">
        <v>91</v>
      </c>
      <c r="I98" s="133" t="s">
        <v>4</v>
      </c>
      <c r="J98" s="133" t="s">
        <v>92</v>
      </c>
      <c r="K98" s="27" t="s">
        <v>93</v>
      </c>
      <c r="L98" s="27" t="s">
        <v>93</v>
      </c>
      <c r="M98" s="27">
        <v>365</v>
      </c>
      <c r="N98" s="27">
        <v>0</v>
      </c>
      <c r="O98" s="27" t="s">
        <v>94</v>
      </c>
      <c r="P98" s="27">
        <v>0</v>
      </c>
    </row>
    <row r="99" spans="2:16" ht="36" x14ac:dyDescent="0.3">
      <c r="B99" s="133">
        <v>96</v>
      </c>
      <c r="C99" s="133" t="s">
        <v>1756</v>
      </c>
      <c r="D99" s="136">
        <v>41227</v>
      </c>
      <c r="E99" s="134">
        <v>41623</v>
      </c>
      <c r="F99" s="133" t="s">
        <v>1757</v>
      </c>
      <c r="G99" s="135" t="s">
        <v>445</v>
      </c>
      <c r="H99" s="133" t="s">
        <v>91</v>
      </c>
      <c r="I99" s="133" t="s">
        <v>4</v>
      </c>
      <c r="J99" s="133" t="s">
        <v>92</v>
      </c>
      <c r="K99" s="27" t="s">
        <v>93</v>
      </c>
      <c r="L99" s="27" t="s">
        <v>93</v>
      </c>
      <c r="M99" s="27">
        <v>365</v>
      </c>
      <c r="N99" s="27">
        <v>0</v>
      </c>
      <c r="O99" s="27" t="s">
        <v>94</v>
      </c>
      <c r="P99" s="27">
        <v>0</v>
      </c>
    </row>
    <row r="100" spans="2:16" ht="36" x14ac:dyDescent="0.3">
      <c r="B100" s="133">
        <v>97</v>
      </c>
      <c r="C100" s="133" t="s">
        <v>1758</v>
      </c>
      <c r="D100" s="136">
        <v>41227</v>
      </c>
      <c r="E100" s="134">
        <v>41623</v>
      </c>
      <c r="F100" s="133" t="s">
        <v>1759</v>
      </c>
      <c r="G100" s="135" t="s">
        <v>445</v>
      </c>
      <c r="H100" s="133" t="s">
        <v>91</v>
      </c>
      <c r="I100" s="133" t="s">
        <v>4</v>
      </c>
      <c r="J100" s="133" t="s">
        <v>92</v>
      </c>
      <c r="K100" s="27" t="s">
        <v>93</v>
      </c>
      <c r="L100" s="27" t="s">
        <v>93</v>
      </c>
      <c r="M100" s="27">
        <v>365</v>
      </c>
      <c r="N100" s="27">
        <v>0</v>
      </c>
      <c r="O100" s="27" t="s">
        <v>94</v>
      </c>
      <c r="P100" s="27">
        <v>0</v>
      </c>
    </row>
    <row r="101" spans="2:16" ht="36" x14ac:dyDescent="0.3">
      <c r="B101" s="133">
        <v>98</v>
      </c>
      <c r="C101" s="133" t="s">
        <v>1760</v>
      </c>
      <c r="D101" s="136">
        <v>41227</v>
      </c>
      <c r="E101" s="134">
        <v>41623</v>
      </c>
      <c r="F101" s="133" t="s">
        <v>1761</v>
      </c>
      <c r="G101" s="135" t="s">
        <v>445</v>
      </c>
      <c r="H101" s="133" t="s">
        <v>91</v>
      </c>
      <c r="I101" s="133" t="s">
        <v>4</v>
      </c>
      <c r="J101" s="133" t="s">
        <v>92</v>
      </c>
      <c r="K101" s="27" t="s">
        <v>93</v>
      </c>
      <c r="L101" s="27" t="s">
        <v>93</v>
      </c>
      <c r="M101" s="27">
        <v>365</v>
      </c>
      <c r="N101" s="27">
        <v>0</v>
      </c>
      <c r="O101" s="27" t="s">
        <v>94</v>
      </c>
      <c r="P101" s="27">
        <v>0</v>
      </c>
    </row>
    <row r="102" spans="2:16" ht="36" x14ac:dyDescent="0.3">
      <c r="B102" s="133">
        <v>99</v>
      </c>
      <c r="C102" s="133" t="s">
        <v>1762</v>
      </c>
      <c r="D102" s="136">
        <v>41227</v>
      </c>
      <c r="E102" s="134">
        <v>41623</v>
      </c>
      <c r="F102" s="133" t="s">
        <v>1763</v>
      </c>
      <c r="G102" s="135" t="s">
        <v>445</v>
      </c>
      <c r="H102" s="133" t="s">
        <v>91</v>
      </c>
      <c r="I102" s="133" t="s">
        <v>4</v>
      </c>
      <c r="J102" s="133" t="s">
        <v>92</v>
      </c>
      <c r="K102" s="27" t="s">
        <v>93</v>
      </c>
      <c r="L102" s="27" t="s">
        <v>93</v>
      </c>
      <c r="M102" s="27">
        <v>365</v>
      </c>
      <c r="N102" s="27">
        <v>0</v>
      </c>
      <c r="O102" s="27" t="s">
        <v>94</v>
      </c>
      <c r="P102" s="27">
        <v>0</v>
      </c>
    </row>
    <row r="103" spans="2:16" ht="36" x14ac:dyDescent="0.3">
      <c r="B103" s="133">
        <v>100</v>
      </c>
      <c r="C103" s="133" t="s">
        <v>1764</v>
      </c>
      <c r="D103" s="136">
        <v>41227</v>
      </c>
      <c r="E103" s="134">
        <v>41623</v>
      </c>
      <c r="F103" s="133" t="s">
        <v>1765</v>
      </c>
      <c r="G103" s="135" t="s">
        <v>445</v>
      </c>
      <c r="H103" s="133" t="s">
        <v>91</v>
      </c>
      <c r="I103" s="133" t="s">
        <v>4</v>
      </c>
      <c r="J103" s="133" t="s">
        <v>92</v>
      </c>
      <c r="K103" s="27" t="s">
        <v>93</v>
      </c>
      <c r="L103" s="27" t="s">
        <v>93</v>
      </c>
      <c r="M103" s="27">
        <v>365</v>
      </c>
      <c r="N103" s="27">
        <v>0</v>
      </c>
      <c r="O103" s="27" t="s">
        <v>94</v>
      </c>
      <c r="P103" s="27">
        <v>0</v>
      </c>
    </row>
    <row r="104" spans="2:16" ht="36" x14ac:dyDescent="0.3">
      <c r="B104" s="133">
        <v>101</v>
      </c>
      <c r="C104" s="133" t="s">
        <v>1766</v>
      </c>
      <c r="D104" s="136">
        <v>41227</v>
      </c>
      <c r="E104" s="134">
        <v>41624</v>
      </c>
      <c r="F104" s="133" t="s">
        <v>1767</v>
      </c>
      <c r="G104" s="135" t="s">
        <v>445</v>
      </c>
      <c r="H104" s="133" t="s">
        <v>91</v>
      </c>
      <c r="I104" s="133" t="s">
        <v>4</v>
      </c>
      <c r="J104" s="133" t="s">
        <v>92</v>
      </c>
      <c r="K104" s="27" t="s">
        <v>93</v>
      </c>
      <c r="L104" s="27" t="s">
        <v>93</v>
      </c>
      <c r="M104" s="27">
        <v>365</v>
      </c>
      <c r="N104" s="27">
        <v>0</v>
      </c>
      <c r="O104" s="27" t="s">
        <v>94</v>
      </c>
      <c r="P104" s="27">
        <v>0</v>
      </c>
    </row>
    <row r="105" spans="2:16" ht="36" x14ac:dyDescent="0.3">
      <c r="B105" s="133">
        <v>102</v>
      </c>
      <c r="C105" s="133" t="s">
        <v>1768</v>
      </c>
      <c r="D105" s="136">
        <v>41227</v>
      </c>
      <c r="E105" s="134">
        <v>41624</v>
      </c>
      <c r="F105" s="133" t="s">
        <v>1769</v>
      </c>
      <c r="G105" s="135" t="s">
        <v>445</v>
      </c>
      <c r="H105" s="133" t="s">
        <v>91</v>
      </c>
      <c r="I105" s="133" t="s">
        <v>4</v>
      </c>
      <c r="J105" s="133" t="s">
        <v>92</v>
      </c>
      <c r="K105" s="27" t="s">
        <v>93</v>
      </c>
      <c r="L105" s="27" t="s">
        <v>93</v>
      </c>
      <c r="M105" s="27">
        <v>365</v>
      </c>
      <c r="N105" s="27">
        <v>0</v>
      </c>
      <c r="O105" s="27" t="s">
        <v>94</v>
      </c>
      <c r="P105" s="27">
        <v>0</v>
      </c>
    </row>
    <row r="106" spans="2:16" ht="36" x14ac:dyDescent="0.3">
      <c r="B106" s="133">
        <v>103</v>
      </c>
      <c r="C106" s="133" t="s">
        <v>1770</v>
      </c>
      <c r="D106" s="136">
        <v>41227</v>
      </c>
      <c r="E106" s="134">
        <v>41624</v>
      </c>
      <c r="F106" s="133" t="s">
        <v>1771</v>
      </c>
      <c r="G106" s="135" t="s">
        <v>445</v>
      </c>
      <c r="H106" s="133" t="s">
        <v>91</v>
      </c>
      <c r="I106" s="133" t="s">
        <v>4</v>
      </c>
      <c r="J106" s="133" t="s">
        <v>92</v>
      </c>
      <c r="K106" s="27" t="s">
        <v>93</v>
      </c>
      <c r="L106" s="27" t="s">
        <v>93</v>
      </c>
      <c r="M106" s="27">
        <v>365</v>
      </c>
      <c r="N106" s="27">
        <v>0</v>
      </c>
      <c r="O106" s="27" t="s">
        <v>94</v>
      </c>
      <c r="P106" s="27">
        <v>0</v>
      </c>
    </row>
    <row r="107" spans="2:16" ht="36" x14ac:dyDescent="0.3">
      <c r="B107" s="133">
        <v>104</v>
      </c>
      <c r="C107" s="133" t="s">
        <v>1772</v>
      </c>
      <c r="D107" s="136">
        <v>41227</v>
      </c>
      <c r="E107" s="134">
        <v>41624</v>
      </c>
      <c r="F107" s="133" t="s">
        <v>1773</v>
      </c>
      <c r="G107" s="135" t="s">
        <v>445</v>
      </c>
      <c r="H107" s="133" t="s">
        <v>91</v>
      </c>
      <c r="I107" s="133" t="s">
        <v>4</v>
      </c>
      <c r="J107" s="133" t="s">
        <v>92</v>
      </c>
      <c r="K107" s="27" t="s">
        <v>94</v>
      </c>
      <c r="L107" s="27" t="s">
        <v>94</v>
      </c>
      <c r="M107" s="27">
        <v>0</v>
      </c>
      <c r="N107" s="27" t="s">
        <v>281</v>
      </c>
      <c r="O107" s="27" t="s">
        <v>94</v>
      </c>
      <c r="P107" s="27" t="s">
        <v>281</v>
      </c>
    </row>
    <row r="108" spans="2:16" ht="36" x14ac:dyDescent="0.3">
      <c r="B108" s="133">
        <v>105</v>
      </c>
      <c r="C108" s="133" t="s">
        <v>1774</v>
      </c>
      <c r="D108" s="136">
        <v>41227</v>
      </c>
      <c r="E108" s="134">
        <v>41624</v>
      </c>
      <c r="F108" s="133" t="s">
        <v>1775</v>
      </c>
      <c r="G108" s="135" t="s">
        <v>445</v>
      </c>
      <c r="H108" s="133" t="s">
        <v>91</v>
      </c>
      <c r="I108" s="133" t="s">
        <v>4</v>
      </c>
      <c r="J108" s="133" t="s">
        <v>92</v>
      </c>
      <c r="K108" s="27" t="s">
        <v>93</v>
      </c>
      <c r="L108" s="27" t="s">
        <v>93</v>
      </c>
      <c r="M108" s="27">
        <v>365</v>
      </c>
      <c r="N108" s="27">
        <v>0</v>
      </c>
      <c r="O108" s="27" t="s">
        <v>94</v>
      </c>
      <c r="P108" s="27">
        <v>0</v>
      </c>
    </row>
    <row r="109" spans="2:16" ht="36" x14ac:dyDescent="0.3">
      <c r="B109" s="133">
        <v>106</v>
      </c>
      <c r="C109" s="133" t="s">
        <v>1776</v>
      </c>
      <c r="D109" s="136">
        <v>41227</v>
      </c>
      <c r="E109" s="134">
        <v>41624</v>
      </c>
      <c r="F109" s="133" t="s">
        <v>1777</v>
      </c>
      <c r="G109" s="135" t="s">
        <v>445</v>
      </c>
      <c r="H109" s="133" t="s">
        <v>91</v>
      </c>
      <c r="I109" s="133" t="s">
        <v>4</v>
      </c>
      <c r="J109" s="133" t="s">
        <v>92</v>
      </c>
      <c r="K109" s="27" t="s">
        <v>93</v>
      </c>
      <c r="L109" s="27" t="s">
        <v>93</v>
      </c>
      <c r="M109" s="27">
        <v>365</v>
      </c>
      <c r="N109" s="27">
        <v>0</v>
      </c>
      <c r="O109" s="27" t="s">
        <v>94</v>
      </c>
      <c r="P109" s="27">
        <v>0</v>
      </c>
    </row>
    <row r="110" spans="2:16" ht="36" x14ac:dyDescent="0.3">
      <c r="B110" s="133">
        <v>107</v>
      </c>
      <c r="C110" s="133" t="s">
        <v>1778</v>
      </c>
      <c r="D110" s="136">
        <v>41227</v>
      </c>
      <c r="E110" s="134">
        <v>41624</v>
      </c>
      <c r="F110" s="133" t="s">
        <v>1779</v>
      </c>
      <c r="G110" s="135" t="s">
        <v>445</v>
      </c>
      <c r="H110" s="133" t="s">
        <v>91</v>
      </c>
      <c r="I110" s="133" t="s">
        <v>4</v>
      </c>
      <c r="J110" s="133" t="s">
        <v>92</v>
      </c>
      <c r="K110" s="27" t="s">
        <v>93</v>
      </c>
      <c r="L110" s="27" t="s">
        <v>93</v>
      </c>
      <c r="M110" s="27">
        <v>365</v>
      </c>
      <c r="N110" s="27">
        <v>0</v>
      </c>
      <c r="O110" s="27" t="s">
        <v>94</v>
      </c>
      <c r="P110" s="27">
        <v>0</v>
      </c>
    </row>
    <row r="111" spans="2:16" ht="36" x14ac:dyDescent="0.3">
      <c r="B111" s="133">
        <v>108</v>
      </c>
      <c r="C111" s="133" t="s">
        <v>1780</v>
      </c>
      <c r="D111" s="136">
        <v>41227</v>
      </c>
      <c r="E111" s="134">
        <v>41624</v>
      </c>
      <c r="F111" s="133" t="s">
        <v>1781</v>
      </c>
      <c r="G111" s="135" t="s">
        <v>445</v>
      </c>
      <c r="H111" s="133" t="s">
        <v>91</v>
      </c>
      <c r="I111" s="133" t="s">
        <v>4</v>
      </c>
      <c r="J111" s="133" t="s">
        <v>92</v>
      </c>
      <c r="K111" s="27" t="s">
        <v>93</v>
      </c>
      <c r="L111" s="27" t="s">
        <v>93</v>
      </c>
      <c r="M111" s="27">
        <v>365</v>
      </c>
      <c r="N111" s="27">
        <v>0</v>
      </c>
      <c r="O111" s="27" t="s">
        <v>94</v>
      </c>
      <c r="P111" s="27">
        <v>0</v>
      </c>
    </row>
    <row r="112" spans="2:16" ht="36" x14ac:dyDescent="0.3">
      <c r="B112" s="133">
        <v>109</v>
      </c>
      <c r="C112" s="133" t="s">
        <v>1782</v>
      </c>
      <c r="D112" s="136">
        <v>41227</v>
      </c>
      <c r="E112" s="134">
        <v>41624</v>
      </c>
      <c r="F112" s="133" t="s">
        <v>1783</v>
      </c>
      <c r="G112" s="135" t="s">
        <v>445</v>
      </c>
      <c r="H112" s="133" t="s">
        <v>91</v>
      </c>
      <c r="I112" s="133" t="s">
        <v>4</v>
      </c>
      <c r="J112" s="133" t="s">
        <v>92</v>
      </c>
      <c r="K112" s="27" t="s">
        <v>93</v>
      </c>
      <c r="L112" s="27" t="s">
        <v>93</v>
      </c>
      <c r="M112" s="27">
        <v>365</v>
      </c>
      <c r="N112" s="27">
        <v>0</v>
      </c>
      <c r="O112" s="27" t="s">
        <v>94</v>
      </c>
      <c r="P112" s="27">
        <v>0</v>
      </c>
    </row>
    <row r="113" spans="2:16" ht="36" x14ac:dyDescent="0.3">
      <c r="B113" s="133">
        <v>110</v>
      </c>
      <c r="C113" s="133" t="s">
        <v>1784</v>
      </c>
      <c r="D113" s="136">
        <v>41227</v>
      </c>
      <c r="E113" s="134">
        <v>41624</v>
      </c>
      <c r="F113" s="133" t="s">
        <v>1785</v>
      </c>
      <c r="G113" s="135" t="s">
        <v>445</v>
      </c>
      <c r="H113" s="133" t="s">
        <v>91</v>
      </c>
      <c r="I113" s="133" t="s">
        <v>4</v>
      </c>
      <c r="J113" s="133" t="s">
        <v>92</v>
      </c>
      <c r="K113" s="27" t="s">
        <v>93</v>
      </c>
      <c r="L113" s="27" t="s">
        <v>93</v>
      </c>
      <c r="M113" s="27">
        <v>365</v>
      </c>
      <c r="N113" s="27">
        <v>0</v>
      </c>
      <c r="O113" s="27" t="s">
        <v>94</v>
      </c>
      <c r="P113" s="27">
        <v>0</v>
      </c>
    </row>
    <row r="114" spans="2:16" ht="36" x14ac:dyDescent="0.3">
      <c r="B114" s="133">
        <v>111</v>
      </c>
      <c r="C114" s="133" t="s">
        <v>1786</v>
      </c>
      <c r="D114" s="136">
        <v>41227</v>
      </c>
      <c r="E114" s="134">
        <v>41624</v>
      </c>
      <c r="F114" s="133" t="s">
        <v>1787</v>
      </c>
      <c r="G114" s="135" t="s">
        <v>445</v>
      </c>
      <c r="H114" s="133" t="s">
        <v>91</v>
      </c>
      <c r="I114" s="133" t="s">
        <v>4</v>
      </c>
      <c r="J114" s="133" t="s">
        <v>92</v>
      </c>
      <c r="K114" s="27" t="s">
        <v>93</v>
      </c>
      <c r="L114" s="27" t="s">
        <v>93</v>
      </c>
      <c r="M114" s="27">
        <v>365</v>
      </c>
      <c r="N114" s="27">
        <v>0</v>
      </c>
      <c r="O114" s="27" t="s">
        <v>94</v>
      </c>
      <c r="P114" s="27">
        <v>0</v>
      </c>
    </row>
    <row r="115" spans="2:16" ht="36" x14ac:dyDescent="0.3">
      <c r="B115" s="133">
        <v>112</v>
      </c>
      <c r="C115" s="133" t="s">
        <v>1788</v>
      </c>
      <c r="D115" s="136">
        <v>41227</v>
      </c>
      <c r="E115" s="134">
        <v>41624</v>
      </c>
      <c r="F115" s="133" t="s">
        <v>1789</v>
      </c>
      <c r="G115" s="135" t="s">
        <v>445</v>
      </c>
      <c r="H115" s="133" t="s">
        <v>91</v>
      </c>
      <c r="I115" s="133" t="s">
        <v>4</v>
      </c>
      <c r="J115" s="133" t="s">
        <v>92</v>
      </c>
      <c r="K115" s="27" t="s">
        <v>93</v>
      </c>
      <c r="L115" s="27" t="s">
        <v>93</v>
      </c>
      <c r="M115" s="27">
        <v>365</v>
      </c>
      <c r="N115" s="27">
        <v>0</v>
      </c>
      <c r="O115" s="27" t="s">
        <v>94</v>
      </c>
      <c r="P115" s="27">
        <v>0</v>
      </c>
    </row>
    <row r="116" spans="2:16" ht="36" x14ac:dyDescent="0.3">
      <c r="B116" s="133">
        <v>113</v>
      </c>
      <c r="C116" s="133" t="s">
        <v>1790</v>
      </c>
      <c r="D116" s="136">
        <v>41227</v>
      </c>
      <c r="E116" s="134">
        <v>41624</v>
      </c>
      <c r="F116" s="133" t="s">
        <v>1791</v>
      </c>
      <c r="G116" s="135" t="s">
        <v>445</v>
      </c>
      <c r="H116" s="133" t="s">
        <v>91</v>
      </c>
      <c r="I116" s="133" t="s">
        <v>4</v>
      </c>
      <c r="J116" s="133" t="s">
        <v>92</v>
      </c>
      <c r="K116" s="27" t="s">
        <v>93</v>
      </c>
      <c r="L116" s="27" t="s">
        <v>93</v>
      </c>
      <c r="M116" s="27">
        <v>365</v>
      </c>
      <c r="N116" s="27">
        <v>0</v>
      </c>
      <c r="O116" s="27" t="s">
        <v>94</v>
      </c>
      <c r="P116" s="27">
        <v>0</v>
      </c>
    </row>
    <row r="117" spans="2:16" ht="36" x14ac:dyDescent="0.3">
      <c r="B117" s="133">
        <v>114</v>
      </c>
      <c r="C117" s="133" t="s">
        <v>1792</v>
      </c>
      <c r="D117" s="136">
        <v>41227</v>
      </c>
      <c r="E117" s="134">
        <v>41624</v>
      </c>
      <c r="F117" s="133" t="s">
        <v>1793</v>
      </c>
      <c r="G117" s="135" t="s">
        <v>445</v>
      </c>
      <c r="H117" s="133" t="s">
        <v>91</v>
      </c>
      <c r="I117" s="133" t="s">
        <v>4</v>
      </c>
      <c r="J117" s="133" t="s">
        <v>92</v>
      </c>
      <c r="K117" s="27" t="s">
        <v>93</v>
      </c>
      <c r="L117" s="27" t="s">
        <v>93</v>
      </c>
      <c r="M117" s="27">
        <v>365</v>
      </c>
      <c r="N117" s="27">
        <v>0</v>
      </c>
      <c r="O117" s="27" t="s">
        <v>94</v>
      </c>
      <c r="P117" s="27">
        <v>0</v>
      </c>
    </row>
    <row r="118" spans="2:16" ht="36" x14ac:dyDescent="0.3">
      <c r="B118" s="133">
        <v>115</v>
      </c>
      <c r="C118" s="133" t="s">
        <v>1794</v>
      </c>
      <c r="D118" s="136">
        <v>41227</v>
      </c>
      <c r="E118" s="134">
        <v>41624</v>
      </c>
      <c r="F118" s="133" t="s">
        <v>1795</v>
      </c>
      <c r="G118" s="135" t="s">
        <v>445</v>
      </c>
      <c r="H118" s="133" t="s">
        <v>91</v>
      </c>
      <c r="I118" s="133" t="s">
        <v>4</v>
      </c>
      <c r="J118" s="133" t="s">
        <v>92</v>
      </c>
      <c r="K118" s="27" t="s">
        <v>93</v>
      </c>
      <c r="L118" s="27" t="s">
        <v>93</v>
      </c>
      <c r="M118" s="27">
        <v>365</v>
      </c>
      <c r="N118" s="27">
        <v>0</v>
      </c>
      <c r="O118" s="27" t="s">
        <v>94</v>
      </c>
      <c r="P118" s="27">
        <v>0</v>
      </c>
    </row>
    <row r="119" spans="2:16" ht="36" x14ac:dyDescent="0.3">
      <c r="B119" s="133">
        <v>116</v>
      </c>
      <c r="C119" s="133" t="s">
        <v>1796</v>
      </c>
      <c r="D119" s="136">
        <v>41227</v>
      </c>
      <c r="E119" s="134">
        <v>41624</v>
      </c>
      <c r="F119" s="133" t="s">
        <v>1797</v>
      </c>
      <c r="G119" s="135" t="s">
        <v>445</v>
      </c>
      <c r="H119" s="133" t="s">
        <v>91</v>
      </c>
      <c r="I119" s="133" t="s">
        <v>4</v>
      </c>
      <c r="J119" s="133" t="s">
        <v>92</v>
      </c>
      <c r="K119" s="27" t="s">
        <v>93</v>
      </c>
      <c r="L119" s="27" t="s">
        <v>93</v>
      </c>
      <c r="M119" s="27">
        <v>365</v>
      </c>
      <c r="N119" s="27">
        <v>0</v>
      </c>
      <c r="O119" s="27" t="s">
        <v>94</v>
      </c>
      <c r="P119" s="27">
        <v>0</v>
      </c>
    </row>
    <row r="120" spans="2:16" ht="36" x14ac:dyDescent="0.3">
      <c r="B120" s="133">
        <v>117</v>
      </c>
      <c r="C120" s="133" t="s">
        <v>1798</v>
      </c>
      <c r="D120" s="136">
        <v>41227</v>
      </c>
      <c r="E120" s="134">
        <v>41624</v>
      </c>
      <c r="F120" s="133" t="s">
        <v>1799</v>
      </c>
      <c r="G120" s="135" t="s">
        <v>445</v>
      </c>
      <c r="H120" s="133" t="s">
        <v>91</v>
      </c>
      <c r="I120" s="133" t="s">
        <v>4</v>
      </c>
      <c r="J120" s="133" t="s">
        <v>92</v>
      </c>
      <c r="K120" s="27" t="s">
        <v>93</v>
      </c>
      <c r="L120" s="27" t="s">
        <v>93</v>
      </c>
      <c r="M120" s="27">
        <v>365</v>
      </c>
      <c r="N120" s="27">
        <v>0</v>
      </c>
      <c r="O120" s="27" t="s">
        <v>94</v>
      </c>
      <c r="P120" s="27">
        <v>0</v>
      </c>
    </row>
    <row r="121" spans="2:16" ht="36" x14ac:dyDescent="0.3">
      <c r="B121" s="133">
        <v>118</v>
      </c>
      <c r="C121" s="133" t="s">
        <v>1800</v>
      </c>
      <c r="D121" s="136">
        <v>41227</v>
      </c>
      <c r="E121" s="134">
        <v>41624</v>
      </c>
      <c r="F121" s="133" t="s">
        <v>1801</v>
      </c>
      <c r="G121" s="135" t="s">
        <v>445</v>
      </c>
      <c r="H121" s="133" t="s">
        <v>91</v>
      </c>
      <c r="I121" s="133" t="s">
        <v>4</v>
      </c>
      <c r="J121" s="133" t="s">
        <v>92</v>
      </c>
      <c r="K121" s="27" t="s">
        <v>93</v>
      </c>
      <c r="L121" s="27" t="s">
        <v>93</v>
      </c>
      <c r="M121" s="27">
        <v>365</v>
      </c>
      <c r="N121" s="27">
        <v>0</v>
      </c>
      <c r="O121" s="27" t="s">
        <v>94</v>
      </c>
      <c r="P121" s="27">
        <v>0</v>
      </c>
    </row>
    <row r="122" spans="2:16" ht="36" x14ac:dyDescent="0.3">
      <c r="B122" s="133">
        <v>119</v>
      </c>
      <c r="C122" s="133" t="s">
        <v>1802</v>
      </c>
      <c r="D122" s="136">
        <v>41227</v>
      </c>
      <c r="E122" s="134">
        <v>41624</v>
      </c>
      <c r="F122" s="133" t="s">
        <v>1803</v>
      </c>
      <c r="G122" s="135" t="s">
        <v>445</v>
      </c>
      <c r="H122" s="133" t="s">
        <v>91</v>
      </c>
      <c r="I122" s="133" t="s">
        <v>4</v>
      </c>
      <c r="J122" s="133" t="s">
        <v>92</v>
      </c>
      <c r="K122" s="27" t="s">
        <v>93</v>
      </c>
      <c r="L122" s="27" t="s">
        <v>93</v>
      </c>
      <c r="M122" s="27">
        <v>365</v>
      </c>
      <c r="N122" s="27">
        <v>0</v>
      </c>
      <c r="O122" s="27" t="s">
        <v>94</v>
      </c>
      <c r="P122" s="27">
        <v>0</v>
      </c>
    </row>
    <row r="123" spans="2:16" ht="36" x14ac:dyDescent="0.3">
      <c r="B123" s="133">
        <v>120</v>
      </c>
      <c r="C123" s="133" t="s">
        <v>1804</v>
      </c>
      <c r="D123" s="136">
        <v>41227</v>
      </c>
      <c r="E123" s="134">
        <v>41624</v>
      </c>
      <c r="F123" s="133" t="s">
        <v>1805</v>
      </c>
      <c r="G123" s="135" t="s">
        <v>445</v>
      </c>
      <c r="H123" s="133" t="s">
        <v>91</v>
      </c>
      <c r="I123" s="133" t="s">
        <v>4</v>
      </c>
      <c r="J123" s="133" t="s">
        <v>92</v>
      </c>
      <c r="K123" s="27" t="s">
        <v>93</v>
      </c>
      <c r="L123" s="27" t="s">
        <v>93</v>
      </c>
      <c r="M123" s="27">
        <v>365</v>
      </c>
      <c r="N123" s="27">
        <v>0</v>
      </c>
      <c r="O123" s="27" t="s">
        <v>94</v>
      </c>
      <c r="P123" s="27">
        <v>0</v>
      </c>
    </row>
    <row r="124" spans="2:16" ht="36" x14ac:dyDescent="0.3">
      <c r="B124" s="133">
        <v>121</v>
      </c>
      <c r="C124" s="133" t="s">
        <v>1806</v>
      </c>
      <c r="D124" s="136">
        <v>41227</v>
      </c>
      <c r="E124" s="134">
        <v>41624</v>
      </c>
      <c r="F124" s="133" t="s">
        <v>1807</v>
      </c>
      <c r="G124" s="135" t="s">
        <v>445</v>
      </c>
      <c r="H124" s="133" t="s">
        <v>91</v>
      </c>
      <c r="I124" s="133" t="s">
        <v>4</v>
      </c>
      <c r="J124" s="133" t="s">
        <v>92</v>
      </c>
      <c r="K124" s="27" t="s">
        <v>93</v>
      </c>
      <c r="L124" s="27" t="s">
        <v>93</v>
      </c>
      <c r="M124" s="27">
        <v>365</v>
      </c>
      <c r="N124" s="27">
        <v>0</v>
      </c>
      <c r="O124" s="27" t="s">
        <v>94</v>
      </c>
      <c r="P124" s="27">
        <v>0</v>
      </c>
    </row>
    <row r="125" spans="2:16" ht="36" x14ac:dyDescent="0.3">
      <c r="B125" s="133">
        <v>122</v>
      </c>
      <c r="C125" s="133" t="s">
        <v>1808</v>
      </c>
      <c r="D125" s="136">
        <v>41227</v>
      </c>
      <c r="E125" s="134">
        <v>41624</v>
      </c>
      <c r="F125" s="133" t="s">
        <v>1809</v>
      </c>
      <c r="G125" s="135" t="s">
        <v>445</v>
      </c>
      <c r="H125" s="133" t="s">
        <v>91</v>
      </c>
      <c r="I125" s="133" t="s">
        <v>4</v>
      </c>
      <c r="J125" s="133" t="s">
        <v>92</v>
      </c>
      <c r="K125" s="27" t="s">
        <v>93</v>
      </c>
      <c r="L125" s="27" t="s">
        <v>93</v>
      </c>
      <c r="M125" s="27">
        <v>365</v>
      </c>
      <c r="N125" s="27">
        <v>0</v>
      </c>
      <c r="O125" s="27" t="s">
        <v>94</v>
      </c>
      <c r="P125" s="27">
        <v>0</v>
      </c>
    </row>
    <row r="126" spans="2:16" ht="36" x14ac:dyDescent="0.3">
      <c r="B126" s="133">
        <v>123</v>
      </c>
      <c r="C126" s="133" t="s">
        <v>1810</v>
      </c>
      <c r="D126" s="136">
        <v>41227</v>
      </c>
      <c r="E126" s="134">
        <v>41624</v>
      </c>
      <c r="F126" s="133" t="s">
        <v>1811</v>
      </c>
      <c r="G126" s="135" t="s">
        <v>445</v>
      </c>
      <c r="H126" s="133" t="s">
        <v>91</v>
      </c>
      <c r="I126" s="133" t="s">
        <v>4</v>
      </c>
      <c r="J126" s="133" t="s">
        <v>92</v>
      </c>
      <c r="K126" s="27" t="s">
        <v>93</v>
      </c>
      <c r="L126" s="27" t="s">
        <v>93</v>
      </c>
      <c r="M126" s="27">
        <v>365</v>
      </c>
      <c r="N126" s="27">
        <v>0</v>
      </c>
      <c r="O126" s="27" t="s">
        <v>94</v>
      </c>
      <c r="P126" s="27">
        <v>0</v>
      </c>
    </row>
    <row r="127" spans="2:16" ht="36" x14ac:dyDescent="0.3">
      <c r="B127" s="133">
        <v>124</v>
      </c>
      <c r="C127" s="133" t="s">
        <v>1812</v>
      </c>
      <c r="D127" s="136">
        <v>41227</v>
      </c>
      <c r="E127" s="134">
        <v>41624</v>
      </c>
      <c r="F127" s="133" t="s">
        <v>1813</v>
      </c>
      <c r="G127" s="135" t="s">
        <v>445</v>
      </c>
      <c r="H127" s="133" t="s">
        <v>91</v>
      </c>
      <c r="I127" s="133" t="s">
        <v>4</v>
      </c>
      <c r="J127" s="133" t="s">
        <v>92</v>
      </c>
      <c r="K127" s="27" t="s">
        <v>93</v>
      </c>
      <c r="L127" s="27" t="s">
        <v>93</v>
      </c>
      <c r="M127" s="27">
        <v>365</v>
      </c>
      <c r="N127" s="27">
        <v>0</v>
      </c>
      <c r="O127" s="27" t="s">
        <v>94</v>
      </c>
      <c r="P127" s="27">
        <v>0</v>
      </c>
    </row>
    <row r="128" spans="2:16" ht="36" x14ac:dyDescent="0.3">
      <c r="B128" s="133">
        <v>125</v>
      </c>
      <c r="C128" s="133" t="s">
        <v>1814</v>
      </c>
      <c r="D128" s="136">
        <v>41227</v>
      </c>
      <c r="E128" s="134">
        <v>41624</v>
      </c>
      <c r="F128" s="133" t="s">
        <v>1815</v>
      </c>
      <c r="G128" s="135" t="s">
        <v>445</v>
      </c>
      <c r="H128" s="133" t="s">
        <v>91</v>
      </c>
      <c r="I128" s="133" t="s">
        <v>4</v>
      </c>
      <c r="J128" s="133" t="s">
        <v>92</v>
      </c>
      <c r="K128" s="27" t="s">
        <v>93</v>
      </c>
      <c r="L128" s="27" t="s">
        <v>93</v>
      </c>
      <c r="M128" s="27">
        <v>365</v>
      </c>
      <c r="N128" s="27">
        <v>0</v>
      </c>
      <c r="O128" s="27" t="s">
        <v>94</v>
      </c>
      <c r="P128" s="27">
        <v>0</v>
      </c>
    </row>
    <row r="129" spans="2:16" ht="36" x14ac:dyDescent="0.3">
      <c r="B129" s="133">
        <v>126</v>
      </c>
      <c r="C129" s="133" t="s">
        <v>1816</v>
      </c>
      <c r="D129" s="136">
        <v>41227</v>
      </c>
      <c r="E129" s="134">
        <v>41624</v>
      </c>
      <c r="F129" s="133" t="s">
        <v>1817</v>
      </c>
      <c r="G129" s="135" t="s">
        <v>445</v>
      </c>
      <c r="H129" s="133" t="s">
        <v>91</v>
      </c>
      <c r="I129" s="133" t="s">
        <v>4</v>
      </c>
      <c r="J129" s="133" t="s">
        <v>92</v>
      </c>
      <c r="K129" s="27" t="s">
        <v>94</v>
      </c>
      <c r="L129" s="27" t="s">
        <v>94</v>
      </c>
      <c r="M129" s="27">
        <v>0</v>
      </c>
      <c r="N129" s="27" t="s">
        <v>281</v>
      </c>
      <c r="O129" s="27" t="s">
        <v>94</v>
      </c>
      <c r="P129" s="27" t="s">
        <v>281</v>
      </c>
    </row>
    <row r="130" spans="2:16" ht="36" x14ac:dyDescent="0.3">
      <c r="B130" s="133">
        <v>127</v>
      </c>
      <c r="C130" s="133" t="s">
        <v>1818</v>
      </c>
      <c r="D130" s="136">
        <v>41227</v>
      </c>
      <c r="E130" s="134">
        <v>41624</v>
      </c>
      <c r="F130" s="133" t="s">
        <v>1819</v>
      </c>
      <c r="G130" s="135" t="s">
        <v>445</v>
      </c>
      <c r="H130" s="133" t="s">
        <v>91</v>
      </c>
      <c r="I130" s="133" t="s">
        <v>4</v>
      </c>
      <c r="J130" s="133" t="s">
        <v>92</v>
      </c>
      <c r="K130" s="27" t="s">
        <v>93</v>
      </c>
      <c r="L130" s="27" t="s">
        <v>93</v>
      </c>
      <c r="M130" s="27">
        <v>365</v>
      </c>
      <c r="N130" s="27">
        <v>0</v>
      </c>
      <c r="O130" s="27" t="s">
        <v>94</v>
      </c>
      <c r="P130" s="27">
        <v>0</v>
      </c>
    </row>
    <row r="131" spans="2:16" ht="36" x14ac:dyDescent="0.3">
      <c r="B131" s="133">
        <v>128</v>
      </c>
      <c r="C131" s="133" t="s">
        <v>1820</v>
      </c>
      <c r="D131" s="136">
        <v>41227</v>
      </c>
      <c r="E131" s="134">
        <v>41624</v>
      </c>
      <c r="F131" s="133" t="s">
        <v>1821</v>
      </c>
      <c r="G131" s="135" t="s">
        <v>445</v>
      </c>
      <c r="H131" s="133" t="s">
        <v>91</v>
      </c>
      <c r="I131" s="133" t="s">
        <v>4</v>
      </c>
      <c r="J131" s="133" t="s">
        <v>92</v>
      </c>
      <c r="K131" s="27" t="s">
        <v>93</v>
      </c>
      <c r="L131" s="27" t="s">
        <v>93</v>
      </c>
      <c r="M131" s="27">
        <v>365</v>
      </c>
      <c r="N131" s="27">
        <v>0</v>
      </c>
      <c r="O131" s="27" t="s">
        <v>94</v>
      </c>
      <c r="P131" s="27">
        <v>0</v>
      </c>
    </row>
    <row r="132" spans="2:16" ht="36" x14ac:dyDescent="0.3">
      <c r="B132" s="133">
        <v>129</v>
      </c>
      <c r="C132" s="133" t="s">
        <v>1822</v>
      </c>
      <c r="D132" s="136">
        <v>41227</v>
      </c>
      <c r="E132" s="134">
        <v>41624</v>
      </c>
      <c r="F132" s="133" t="s">
        <v>1823</v>
      </c>
      <c r="G132" s="135" t="s">
        <v>445</v>
      </c>
      <c r="H132" s="133" t="s">
        <v>91</v>
      </c>
      <c r="I132" s="133" t="s">
        <v>4</v>
      </c>
      <c r="J132" s="133" t="s">
        <v>92</v>
      </c>
      <c r="K132" s="27" t="s">
        <v>93</v>
      </c>
      <c r="L132" s="27" t="s">
        <v>93</v>
      </c>
      <c r="M132" s="27">
        <v>365</v>
      </c>
      <c r="N132" s="27">
        <v>0</v>
      </c>
      <c r="O132" s="27" t="s">
        <v>94</v>
      </c>
      <c r="P132" s="27">
        <v>0</v>
      </c>
    </row>
    <row r="133" spans="2:16" ht="36" x14ac:dyDescent="0.3">
      <c r="B133" s="133">
        <v>130</v>
      </c>
      <c r="C133" s="133" t="s">
        <v>1824</v>
      </c>
      <c r="D133" s="136">
        <v>41227</v>
      </c>
      <c r="E133" s="134">
        <v>41624</v>
      </c>
      <c r="F133" s="133" t="s">
        <v>1825</v>
      </c>
      <c r="G133" s="135" t="s">
        <v>445</v>
      </c>
      <c r="H133" s="133" t="s">
        <v>91</v>
      </c>
      <c r="I133" s="133" t="s">
        <v>4</v>
      </c>
      <c r="J133" s="133" t="s">
        <v>92</v>
      </c>
      <c r="K133" s="27" t="s">
        <v>93</v>
      </c>
      <c r="L133" s="27" t="s">
        <v>93</v>
      </c>
      <c r="M133" s="27">
        <v>365</v>
      </c>
      <c r="N133" s="27">
        <v>0</v>
      </c>
      <c r="O133" s="27" t="s">
        <v>94</v>
      </c>
      <c r="P133" s="27">
        <v>0</v>
      </c>
    </row>
    <row r="134" spans="2:16" ht="36" x14ac:dyDescent="0.3">
      <c r="B134" s="133">
        <v>131</v>
      </c>
      <c r="C134" s="133" t="s">
        <v>1826</v>
      </c>
      <c r="D134" s="136">
        <v>41227</v>
      </c>
      <c r="E134" s="134">
        <v>41624</v>
      </c>
      <c r="F134" s="133" t="s">
        <v>1827</v>
      </c>
      <c r="G134" s="135" t="s">
        <v>445</v>
      </c>
      <c r="H134" s="133" t="s">
        <v>91</v>
      </c>
      <c r="I134" s="133" t="s">
        <v>4</v>
      </c>
      <c r="J134" s="133" t="s">
        <v>92</v>
      </c>
      <c r="K134" s="27" t="s">
        <v>93</v>
      </c>
      <c r="L134" s="27" t="s">
        <v>93</v>
      </c>
      <c r="M134" s="27">
        <v>365</v>
      </c>
      <c r="N134" s="27">
        <v>0</v>
      </c>
      <c r="O134" s="27" t="s">
        <v>94</v>
      </c>
      <c r="P134" s="27">
        <v>0</v>
      </c>
    </row>
    <row r="135" spans="2:16" ht="36" x14ac:dyDescent="0.3">
      <c r="B135" s="133">
        <v>132</v>
      </c>
      <c r="C135" s="133" t="s">
        <v>1828</v>
      </c>
      <c r="D135" s="136">
        <v>41227</v>
      </c>
      <c r="E135" s="134">
        <v>41624</v>
      </c>
      <c r="F135" s="133" t="s">
        <v>1829</v>
      </c>
      <c r="G135" s="135" t="s">
        <v>445</v>
      </c>
      <c r="H135" s="133" t="s">
        <v>91</v>
      </c>
      <c r="I135" s="133" t="s">
        <v>4</v>
      </c>
      <c r="J135" s="133" t="s">
        <v>92</v>
      </c>
      <c r="K135" s="27" t="s">
        <v>93</v>
      </c>
      <c r="L135" s="27" t="s">
        <v>93</v>
      </c>
      <c r="M135" s="27">
        <v>365</v>
      </c>
      <c r="N135" s="27">
        <v>0</v>
      </c>
      <c r="O135" s="27" t="s">
        <v>94</v>
      </c>
      <c r="P135" s="27">
        <v>0</v>
      </c>
    </row>
    <row r="136" spans="2:16" ht="36" x14ac:dyDescent="0.3">
      <c r="B136" s="133">
        <v>133</v>
      </c>
      <c r="C136" s="133" t="s">
        <v>1830</v>
      </c>
      <c r="D136" s="136">
        <v>41227</v>
      </c>
      <c r="E136" s="134">
        <v>41624</v>
      </c>
      <c r="F136" s="133" t="s">
        <v>1831</v>
      </c>
      <c r="G136" s="135" t="s">
        <v>445</v>
      </c>
      <c r="H136" s="133" t="s">
        <v>91</v>
      </c>
      <c r="I136" s="133" t="s">
        <v>4</v>
      </c>
      <c r="J136" s="133" t="s">
        <v>92</v>
      </c>
      <c r="K136" s="27" t="s">
        <v>93</v>
      </c>
      <c r="L136" s="27" t="s">
        <v>93</v>
      </c>
      <c r="M136" s="27">
        <v>365</v>
      </c>
      <c r="N136" s="27">
        <v>0</v>
      </c>
      <c r="O136" s="27" t="s">
        <v>94</v>
      </c>
      <c r="P136" s="27">
        <v>0</v>
      </c>
    </row>
    <row r="137" spans="2:16" ht="36" x14ac:dyDescent="0.3">
      <c r="B137" s="133">
        <v>134</v>
      </c>
      <c r="C137" s="133" t="s">
        <v>1832</v>
      </c>
      <c r="D137" s="136">
        <v>41227</v>
      </c>
      <c r="E137" s="134">
        <v>41624</v>
      </c>
      <c r="F137" s="133" t="s">
        <v>1833</v>
      </c>
      <c r="G137" s="135" t="s">
        <v>445</v>
      </c>
      <c r="H137" s="133" t="s">
        <v>91</v>
      </c>
      <c r="I137" s="133" t="s">
        <v>4</v>
      </c>
      <c r="J137" s="133" t="s">
        <v>92</v>
      </c>
      <c r="K137" s="27" t="s">
        <v>94</v>
      </c>
      <c r="L137" s="27" t="s">
        <v>94</v>
      </c>
      <c r="M137" s="27">
        <v>0</v>
      </c>
      <c r="N137" s="27" t="s">
        <v>281</v>
      </c>
      <c r="O137" s="27" t="s">
        <v>94</v>
      </c>
      <c r="P137" s="27" t="s">
        <v>281</v>
      </c>
    </row>
    <row r="138" spans="2:16" ht="36" x14ac:dyDescent="0.3">
      <c r="B138" s="133">
        <v>135</v>
      </c>
      <c r="C138" s="133" t="s">
        <v>1834</v>
      </c>
      <c r="D138" s="136">
        <v>41227</v>
      </c>
      <c r="E138" s="134">
        <v>41624</v>
      </c>
      <c r="F138" s="133" t="s">
        <v>1835</v>
      </c>
      <c r="G138" s="135" t="s">
        <v>445</v>
      </c>
      <c r="H138" s="133" t="s">
        <v>91</v>
      </c>
      <c r="I138" s="133" t="s">
        <v>4</v>
      </c>
      <c r="J138" s="133" t="s">
        <v>92</v>
      </c>
      <c r="K138" s="27" t="s">
        <v>93</v>
      </c>
      <c r="L138" s="27" t="s">
        <v>93</v>
      </c>
      <c r="M138" s="27">
        <v>365</v>
      </c>
      <c r="N138" s="27">
        <v>0</v>
      </c>
      <c r="O138" s="27" t="s">
        <v>94</v>
      </c>
      <c r="P138" s="27">
        <v>0</v>
      </c>
    </row>
    <row r="139" spans="2:16" ht="36" x14ac:dyDescent="0.3">
      <c r="B139" s="133">
        <v>136</v>
      </c>
      <c r="C139" s="133" t="s">
        <v>1836</v>
      </c>
      <c r="D139" s="136">
        <v>41227</v>
      </c>
      <c r="E139" s="134">
        <v>41624</v>
      </c>
      <c r="F139" s="133" t="s">
        <v>1837</v>
      </c>
      <c r="G139" s="135" t="s">
        <v>445</v>
      </c>
      <c r="H139" s="133" t="s">
        <v>91</v>
      </c>
      <c r="I139" s="133" t="s">
        <v>4</v>
      </c>
      <c r="J139" s="133" t="s">
        <v>92</v>
      </c>
      <c r="K139" s="27" t="s">
        <v>93</v>
      </c>
      <c r="L139" s="27" t="s">
        <v>93</v>
      </c>
      <c r="M139" s="27">
        <v>365</v>
      </c>
      <c r="N139" s="27">
        <v>0</v>
      </c>
      <c r="O139" s="27" t="s">
        <v>94</v>
      </c>
      <c r="P139" s="27">
        <v>0</v>
      </c>
    </row>
    <row r="140" spans="2:16" ht="36" x14ac:dyDescent="0.3">
      <c r="B140" s="133">
        <v>137</v>
      </c>
      <c r="C140" s="133" t="s">
        <v>1838</v>
      </c>
      <c r="D140" s="136">
        <v>41227</v>
      </c>
      <c r="E140" s="134">
        <v>41624</v>
      </c>
      <c r="F140" s="133" t="s">
        <v>1839</v>
      </c>
      <c r="G140" s="135" t="s">
        <v>445</v>
      </c>
      <c r="H140" s="133" t="s">
        <v>91</v>
      </c>
      <c r="I140" s="133" t="s">
        <v>4</v>
      </c>
      <c r="J140" s="133" t="s">
        <v>92</v>
      </c>
      <c r="K140" s="27" t="s">
        <v>93</v>
      </c>
      <c r="L140" s="27" t="s">
        <v>93</v>
      </c>
      <c r="M140" s="27">
        <v>365</v>
      </c>
      <c r="N140" s="27">
        <v>0</v>
      </c>
      <c r="O140" s="27" t="s">
        <v>94</v>
      </c>
      <c r="P140" s="27">
        <v>0</v>
      </c>
    </row>
    <row r="141" spans="2:16" ht="36" x14ac:dyDescent="0.3">
      <c r="B141" s="133">
        <v>138</v>
      </c>
      <c r="C141" s="133" t="s">
        <v>1840</v>
      </c>
      <c r="D141" s="136">
        <v>41227</v>
      </c>
      <c r="E141" s="134">
        <v>41624</v>
      </c>
      <c r="F141" s="133" t="s">
        <v>1841</v>
      </c>
      <c r="G141" s="135" t="s">
        <v>445</v>
      </c>
      <c r="H141" s="133" t="s">
        <v>91</v>
      </c>
      <c r="I141" s="133" t="s">
        <v>4</v>
      </c>
      <c r="J141" s="133" t="s">
        <v>92</v>
      </c>
      <c r="K141" s="27" t="s">
        <v>93</v>
      </c>
      <c r="L141" s="27" t="s">
        <v>93</v>
      </c>
      <c r="M141" s="27">
        <v>365</v>
      </c>
      <c r="N141" s="27">
        <v>0</v>
      </c>
      <c r="O141" s="27" t="s">
        <v>94</v>
      </c>
      <c r="P141" s="27">
        <v>0</v>
      </c>
    </row>
    <row r="142" spans="2:16" ht="36" x14ac:dyDescent="0.3">
      <c r="B142" s="133">
        <v>139</v>
      </c>
      <c r="C142" s="133" t="s">
        <v>1842</v>
      </c>
      <c r="D142" s="136">
        <v>41227</v>
      </c>
      <c r="E142" s="134">
        <v>41624</v>
      </c>
      <c r="F142" s="133" t="s">
        <v>1843</v>
      </c>
      <c r="G142" s="135" t="s">
        <v>445</v>
      </c>
      <c r="H142" s="133" t="s">
        <v>91</v>
      </c>
      <c r="I142" s="133" t="s">
        <v>4</v>
      </c>
      <c r="J142" s="133" t="s">
        <v>92</v>
      </c>
      <c r="K142" s="27" t="s">
        <v>93</v>
      </c>
      <c r="L142" s="27" t="s">
        <v>93</v>
      </c>
      <c r="M142" s="27">
        <v>365</v>
      </c>
      <c r="N142" s="27">
        <v>0</v>
      </c>
      <c r="O142" s="27" t="s">
        <v>94</v>
      </c>
      <c r="P142" s="27">
        <v>0</v>
      </c>
    </row>
    <row r="143" spans="2:16" ht="36" x14ac:dyDescent="0.3">
      <c r="B143" s="133">
        <v>140</v>
      </c>
      <c r="C143" s="133" t="s">
        <v>1844</v>
      </c>
      <c r="D143" s="136">
        <v>41227</v>
      </c>
      <c r="E143" s="134">
        <v>41624</v>
      </c>
      <c r="F143" s="133" t="s">
        <v>1845</v>
      </c>
      <c r="G143" s="135" t="s">
        <v>445</v>
      </c>
      <c r="H143" s="133" t="s">
        <v>91</v>
      </c>
      <c r="I143" s="133" t="s">
        <v>4</v>
      </c>
      <c r="J143" s="133" t="s">
        <v>92</v>
      </c>
      <c r="K143" s="27" t="s">
        <v>93</v>
      </c>
      <c r="L143" s="27" t="s">
        <v>93</v>
      </c>
      <c r="M143" s="27">
        <v>365</v>
      </c>
      <c r="N143" s="27">
        <v>0</v>
      </c>
      <c r="O143" s="27" t="s">
        <v>94</v>
      </c>
      <c r="P143" s="27">
        <v>0</v>
      </c>
    </row>
    <row r="144" spans="2:16" ht="36" x14ac:dyDescent="0.3">
      <c r="B144" s="133">
        <v>141</v>
      </c>
      <c r="C144" s="133" t="s">
        <v>1846</v>
      </c>
      <c r="D144" s="136">
        <v>41227</v>
      </c>
      <c r="E144" s="134">
        <v>41624</v>
      </c>
      <c r="F144" s="133" t="s">
        <v>1847</v>
      </c>
      <c r="G144" s="135" t="s">
        <v>445</v>
      </c>
      <c r="H144" s="133" t="s">
        <v>91</v>
      </c>
      <c r="I144" s="133" t="s">
        <v>4</v>
      </c>
      <c r="J144" s="133" t="s">
        <v>92</v>
      </c>
      <c r="K144" s="27" t="s">
        <v>93</v>
      </c>
      <c r="L144" s="27" t="s">
        <v>93</v>
      </c>
      <c r="M144" s="27">
        <v>365</v>
      </c>
      <c r="N144" s="27">
        <v>0</v>
      </c>
      <c r="O144" s="27" t="s">
        <v>94</v>
      </c>
      <c r="P144" s="27">
        <v>0</v>
      </c>
    </row>
    <row r="145" spans="2:16" ht="36" x14ac:dyDescent="0.3">
      <c r="B145" s="133">
        <v>142</v>
      </c>
      <c r="C145" s="133" t="s">
        <v>1848</v>
      </c>
      <c r="D145" s="136">
        <v>41227</v>
      </c>
      <c r="E145" s="134">
        <v>41624</v>
      </c>
      <c r="F145" s="133" t="s">
        <v>1849</v>
      </c>
      <c r="G145" s="135" t="s">
        <v>445</v>
      </c>
      <c r="H145" s="133" t="s">
        <v>91</v>
      </c>
      <c r="I145" s="133" t="s">
        <v>4</v>
      </c>
      <c r="J145" s="133" t="s">
        <v>92</v>
      </c>
      <c r="K145" s="27" t="s">
        <v>93</v>
      </c>
      <c r="L145" s="27" t="s">
        <v>93</v>
      </c>
      <c r="M145" s="27">
        <v>365</v>
      </c>
      <c r="N145" s="27">
        <v>0</v>
      </c>
      <c r="O145" s="27" t="s">
        <v>94</v>
      </c>
      <c r="P145" s="27">
        <v>0</v>
      </c>
    </row>
    <row r="146" spans="2:16" ht="36" x14ac:dyDescent="0.3">
      <c r="B146" s="133">
        <v>143</v>
      </c>
      <c r="C146" s="133" t="s">
        <v>1850</v>
      </c>
      <c r="D146" s="136">
        <v>41227</v>
      </c>
      <c r="E146" s="134">
        <v>41624</v>
      </c>
      <c r="F146" s="133" t="s">
        <v>1851</v>
      </c>
      <c r="G146" s="135" t="s">
        <v>445</v>
      </c>
      <c r="H146" s="133" t="s">
        <v>91</v>
      </c>
      <c r="I146" s="133" t="s">
        <v>4</v>
      </c>
      <c r="J146" s="133" t="s">
        <v>92</v>
      </c>
      <c r="K146" s="27" t="s">
        <v>93</v>
      </c>
      <c r="L146" s="27" t="s">
        <v>93</v>
      </c>
      <c r="M146" s="27">
        <v>365</v>
      </c>
      <c r="N146" s="27">
        <v>0</v>
      </c>
      <c r="O146" s="27" t="s">
        <v>94</v>
      </c>
      <c r="P146" s="27">
        <v>0</v>
      </c>
    </row>
    <row r="147" spans="2:16" ht="36" x14ac:dyDescent="0.3">
      <c r="B147" s="133">
        <v>144</v>
      </c>
      <c r="C147" s="133" t="s">
        <v>1852</v>
      </c>
      <c r="D147" s="136">
        <v>41227</v>
      </c>
      <c r="E147" s="134">
        <v>41624</v>
      </c>
      <c r="F147" s="133" t="s">
        <v>1853</v>
      </c>
      <c r="G147" s="135" t="s">
        <v>445</v>
      </c>
      <c r="H147" s="133" t="s">
        <v>91</v>
      </c>
      <c r="I147" s="133" t="s">
        <v>4</v>
      </c>
      <c r="J147" s="133" t="s">
        <v>92</v>
      </c>
      <c r="K147" s="27" t="s">
        <v>93</v>
      </c>
      <c r="L147" s="27" t="s">
        <v>93</v>
      </c>
      <c r="M147" s="27">
        <v>365</v>
      </c>
      <c r="N147" s="27">
        <v>0</v>
      </c>
      <c r="O147" s="27" t="s">
        <v>94</v>
      </c>
      <c r="P147" s="27">
        <v>0</v>
      </c>
    </row>
    <row r="148" spans="2:16" ht="36" x14ac:dyDescent="0.3">
      <c r="B148" s="133">
        <v>145</v>
      </c>
      <c r="C148" s="133" t="s">
        <v>1854</v>
      </c>
      <c r="D148" s="136">
        <v>41227</v>
      </c>
      <c r="E148" s="134">
        <v>41624</v>
      </c>
      <c r="F148" s="133" t="s">
        <v>1885</v>
      </c>
      <c r="G148" s="135" t="s">
        <v>445</v>
      </c>
      <c r="H148" s="133" t="s">
        <v>91</v>
      </c>
      <c r="I148" s="133" t="s">
        <v>4</v>
      </c>
      <c r="J148" s="133" t="s">
        <v>92</v>
      </c>
      <c r="K148" s="27" t="s">
        <v>93</v>
      </c>
      <c r="L148" s="27" t="s">
        <v>93</v>
      </c>
      <c r="M148" s="27">
        <v>365</v>
      </c>
      <c r="N148" s="27">
        <v>0</v>
      </c>
      <c r="O148" s="27" t="s">
        <v>94</v>
      </c>
      <c r="P148" s="27">
        <v>0</v>
      </c>
    </row>
    <row r="149" spans="2:16" ht="36" x14ac:dyDescent="0.3">
      <c r="B149" s="133">
        <v>146</v>
      </c>
      <c r="C149" s="133" t="s">
        <v>1855</v>
      </c>
      <c r="D149" s="136">
        <v>41227</v>
      </c>
      <c r="E149" s="134">
        <v>41624</v>
      </c>
      <c r="F149" s="133" t="s">
        <v>1856</v>
      </c>
      <c r="G149" s="135" t="s">
        <v>445</v>
      </c>
      <c r="H149" s="133" t="s">
        <v>91</v>
      </c>
      <c r="I149" s="133" t="s">
        <v>4</v>
      </c>
      <c r="J149" s="133" t="s">
        <v>92</v>
      </c>
      <c r="K149" s="27" t="s">
        <v>93</v>
      </c>
      <c r="L149" s="27" t="s">
        <v>93</v>
      </c>
      <c r="M149" s="27">
        <v>365</v>
      </c>
      <c r="N149" s="27">
        <v>0</v>
      </c>
      <c r="O149" s="27" t="s">
        <v>94</v>
      </c>
      <c r="P149" s="27">
        <v>0</v>
      </c>
    </row>
    <row r="150" spans="2:16" ht="36" x14ac:dyDescent="0.3">
      <c r="B150" s="133">
        <v>147</v>
      </c>
      <c r="C150" s="133" t="s">
        <v>1857</v>
      </c>
      <c r="D150" s="136">
        <v>41227</v>
      </c>
      <c r="E150" s="134">
        <v>41624</v>
      </c>
      <c r="F150" s="133" t="s">
        <v>1858</v>
      </c>
      <c r="G150" s="135" t="s">
        <v>445</v>
      </c>
      <c r="H150" s="133" t="s">
        <v>91</v>
      </c>
      <c r="I150" s="133" t="s">
        <v>4</v>
      </c>
      <c r="J150" s="133" t="s">
        <v>92</v>
      </c>
      <c r="K150" s="27" t="s">
        <v>93</v>
      </c>
      <c r="L150" s="27" t="s">
        <v>93</v>
      </c>
      <c r="M150" s="27">
        <v>365</v>
      </c>
      <c r="N150" s="27">
        <v>0</v>
      </c>
      <c r="O150" s="27" t="s">
        <v>94</v>
      </c>
      <c r="P150" s="27">
        <v>0</v>
      </c>
    </row>
    <row r="151" spans="2:16" ht="36" x14ac:dyDescent="0.3">
      <c r="B151" s="133">
        <v>148</v>
      </c>
      <c r="C151" s="133" t="s">
        <v>1859</v>
      </c>
      <c r="D151" s="136">
        <v>41227</v>
      </c>
      <c r="E151" s="134">
        <v>41624</v>
      </c>
      <c r="F151" s="133" t="s">
        <v>1860</v>
      </c>
      <c r="G151" s="135" t="s">
        <v>445</v>
      </c>
      <c r="H151" s="133" t="s">
        <v>91</v>
      </c>
      <c r="I151" s="133" t="s">
        <v>4</v>
      </c>
      <c r="J151" s="133" t="s">
        <v>92</v>
      </c>
      <c r="K151" s="27" t="s">
        <v>93</v>
      </c>
      <c r="L151" s="27" t="s">
        <v>93</v>
      </c>
      <c r="M151" s="27">
        <v>365</v>
      </c>
      <c r="N151" s="27">
        <v>0</v>
      </c>
      <c r="O151" s="27" t="s">
        <v>94</v>
      </c>
      <c r="P151" s="27">
        <v>0</v>
      </c>
    </row>
    <row r="152" spans="2:16" ht="36" x14ac:dyDescent="0.3">
      <c r="B152" s="133">
        <v>149</v>
      </c>
      <c r="C152" s="133" t="s">
        <v>1861</v>
      </c>
      <c r="D152" s="136">
        <v>41227</v>
      </c>
      <c r="E152" s="134">
        <v>41624</v>
      </c>
      <c r="F152" s="133" t="s">
        <v>1862</v>
      </c>
      <c r="G152" s="135" t="s">
        <v>445</v>
      </c>
      <c r="H152" s="133" t="s">
        <v>91</v>
      </c>
      <c r="I152" s="133" t="s">
        <v>4</v>
      </c>
      <c r="J152" s="133" t="s">
        <v>92</v>
      </c>
      <c r="K152" s="27" t="s">
        <v>93</v>
      </c>
      <c r="L152" s="27" t="s">
        <v>93</v>
      </c>
      <c r="M152" s="27">
        <v>365</v>
      </c>
      <c r="N152" s="27">
        <v>0</v>
      </c>
      <c r="O152" s="27" t="s">
        <v>94</v>
      </c>
      <c r="P152" s="27">
        <v>0</v>
      </c>
    </row>
    <row r="153" spans="2:16" ht="36" x14ac:dyDescent="0.3">
      <c r="B153" s="133">
        <v>150</v>
      </c>
      <c r="C153" s="133" t="s">
        <v>1863</v>
      </c>
      <c r="D153" s="136">
        <v>41227</v>
      </c>
      <c r="E153" s="134">
        <v>41624</v>
      </c>
      <c r="F153" s="133" t="s">
        <v>1864</v>
      </c>
      <c r="G153" s="135" t="s">
        <v>445</v>
      </c>
      <c r="H153" s="133" t="s">
        <v>91</v>
      </c>
      <c r="I153" s="133" t="s">
        <v>4</v>
      </c>
      <c r="J153" s="133" t="s">
        <v>92</v>
      </c>
      <c r="K153" s="27" t="s">
        <v>93</v>
      </c>
      <c r="L153" s="27" t="s">
        <v>93</v>
      </c>
      <c r="M153" s="27">
        <v>365</v>
      </c>
      <c r="N153" s="27">
        <v>0</v>
      </c>
      <c r="O153" s="27" t="s">
        <v>94</v>
      </c>
      <c r="P153" s="27">
        <v>0</v>
      </c>
    </row>
    <row r="154" spans="2:16" ht="36" x14ac:dyDescent="0.3">
      <c r="B154" s="133">
        <v>151</v>
      </c>
      <c r="C154" s="133" t="s">
        <v>1865</v>
      </c>
      <c r="D154" s="136">
        <v>41227</v>
      </c>
      <c r="E154" s="134">
        <v>41624</v>
      </c>
      <c r="F154" s="133" t="s">
        <v>1866</v>
      </c>
      <c r="G154" s="135" t="s">
        <v>445</v>
      </c>
      <c r="H154" s="133" t="s">
        <v>91</v>
      </c>
      <c r="I154" s="133" t="s">
        <v>4</v>
      </c>
      <c r="J154" s="133" t="s">
        <v>92</v>
      </c>
      <c r="K154" s="27" t="s">
        <v>93</v>
      </c>
      <c r="L154" s="27" t="s">
        <v>93</v>
      </c>
      <c r="M154" s="27">
        <v>365</v>
      </c>
      <c r="N154" s="27">
        <v>0</v>
      </c>
      <c r="O154" s="27" t="s">
        <v>94</v>
      </c>
      <c r="P154" s="27">
        <v>0</v>
      </c>
    </row>
    <row r="155" spans="2:16" ht="36" x14ac:dyDescent="0.3">
      <c r="B155" s="133">
        <v>152</v>
      </c>
      <c r="C155" s="133" t="s">
        <v>1867</v>
      </c>
      <c r="D155" s="136">
        <v>41227</v>
      </c>
      <c r="E155" s="134">
        <v>41624</v>
      </c>
      <c r="F155" s="133" t="s">
        <v>1868</v>
      </c>
      <c r="G155" s="135" t="s">
        <v>445</v>
      </c>
      <c r="H155" s="133" t="s">
        <v>91</v>
      </c>
      <c r="I155" s="133" t="s">
        <v>4</v>
      </c>
      <c r="J155" s="133" t="s">
        <v>92</v>
      </c>
      <c r="K155" s="27" t="s">
        <v>93</v>
      </c>
      <c r="L155" s="27" t="s">
        <v>93</v>
      </c>
      <c r="M155" s="27">
        <v>365</v>
      </c>
      <c r="N155" s="27">
        <v>0</v>
      </c>
      <c r="O155" s="27" t="s">
        <v>94</v>
      </c>
      <c r="P155" s="27">
        <v>0</v>
      </c>
    </row>
    <row r="156" spans="2:16" ht="36" x14ac:dyDescent="0.3">
      <c r="B156" s="133">
        <v>153</v>
      </c>
      <c r="C156" s="133" t="s">
        <v>1869</v>
      </c>
      <c r="D156" s="136">
        <v>41227</v>
      </c>
      <c r="E156" s="134">
        <v>41624</v>
      </c>
      <c r="F156" s="133" t="s">
        <v>1870</v>
      </c>
      <c r="G156" s="135" t="s">
        <v>445</v>
      </c>
      <c r="H156" s="133" t="s">
        <v>91</v>
      </c>
      <c r="I156" s="133" t="s">
        <v>4</v>
      </c>
      <c r="J156" s="133" t="s">
        <v>92</v>
      </c>
      <c r="K156" s="27" t="s">
        <v>93</v>
      </c>
      <c r="L156" s="27" t="s">
        <v>93</v>
      </c>
      <c r="M156" s="27">
        <v>365</v>
      </c>
      <c r="N156" s="27">
        <v>0</v>
      </c>
      <c r="O156" s="27" t="s">
        <v>94</v>
      </c>
      <c r="P156" s="27">
        <v>0</v>
      </c>
    </row>
    <row r="157" spans="2:16" ht="36" x14ac:dyDescent="0.3">
      <c r="B157" s="133">
        <v>154</v>
      </c>
      <c r="C157" s="133" t="s">
        <v>1871</v>
      </c>
      <c r="D157" s="136">
        <v>41227</v>
      </c>
      <c r="E157" s="134">
        <v>41624</v>
      </c>
      <c r="F157" s="133" t="s">
        <v>1872</v>
      </c>
      <c r="G157" s="135" t="s">
        <v>445</v>
      </c>
      <c r="H157" s="133" t="s">
        <v>91</v>
      </c>
      <c r="I157" s="133" t="s">
        <v>4</v>
      </c>
      <c r="J157" s="133" t="s">
        <v>92</v>
      </c>
      <c r="K157" s="27" t="s">
        <v>93</v>
      </c>
      <c r="L157" s="27" t="s">
        <v>93</v>
      </c>
      <c r="M157" s="27">
        <v>365</v>
      </c>
      <c r="N157" s="27">
        <v>0</v>
      </c>
      <c r="O157" s="27" t="s">
        <v>94</v>
      </c>
      <c r="P157" s="27">
        <v>0</v>
      </c>
    </row>
    <row r="158" spans="2:16" ht="36" x14ac:dyDescent="0.3">
      <c r="B158" s="133">
        <v>155</v>
      </c>
      <c r="C158" s="133" t="s">
        <v>1873</v>
      </c>
      <c r="D158" s="136">
        <v>41227</v>
      </c>
      <c r="E158" s="134">
        <v>41624</v>
      </c>
      <c r="F158" s="133" t="s">
        <v>1874</v>
      </c>
      <c r="G158" s="135" t="s">
        <v>445</v>
      </c>
      <c r="H158" s="133" t="s">
        <v>91</v>
      </c>
      <c r="I158" s="133" t="s">
        <v>4</v>
      </c>
      <c r="J158" s="133" t="s">
        <v>92</v>
      </c>
      <c r="K158" s="27" t="s">
        <v>94</v>
      </c>
      <c r="L158" s="27" t="s">
        <v>94</v>
      </c>
      <c r="M158" s="27">
        <v>0</v>
      </c>
      <c r="N158" s="27" t="s">
        <v>281</v>
      </c>
      <c r="O158" s="27" t="s">
        <v>94</v>
      </c>
      <c r="P158" s="27" t="s">
        <v>281</v>
      </c>
    </row>
    <row r="159" spans="2:16" ht="36" x14ac:dyDescent="0.3">
      <c r="B159" s="133">
        <v>156</v>
      </c>
      <c r="C159" s="133" t="s">
        <v>1875</v>
      </c>
      <c r="D159" s="136">
        <v>41227</v>
      </c>
      <c r="E159" s="134">
        <v>41624</v>
      </c>
      <c r="F159" s="133" t="s">
        <v>1876</v>
      </c>
      <c r="G159" s="135" t="s">
        <v>445</v>
      </c>
      <c r="H159" s="133" t="s">
        <v>91</v>
      </c>
      <c r="I159" s="133" t="s">
        <v>4</v>
      </c>
      <c r="J159" s="133" t="s">
        <v>92</v>
      </c>
      <c r="K159" s="27" t="s">
        <v>93</v>
      </c>
      <c r="L159" s="27" t="s">
        <v>93</v>
      </c>
      <c r="M159" s="27">
        <v>365</v>
      </c>
      <c r="N159" s="27">
        <v>0</v>
      </c>
      <c r="O159" s="27" t="s">
        <v>94</v>
      </c>
      <c r="P159" s="27">
        <v>0</v>
      </c>
    </row>
    <row r="160" spans="2:16" ht="36" x14ac:dyDescent="0.3">
      <c r="B160" s="133">
        <v>157</v>
      </c>
      <c r="C160" s="133" t="s">
        <v>1877</v>
      </c>
      <c r="D160" s="136">
        <v>41227</v>
      </c>
      <c r="E160" s="134">
        <v>41624</v>
      </c>
      <c r="F160" s="133" t="s">
        <v>1878</v>
      </c>
      <c r="G160" s="135" t="s">
        <v>445</v>
      </c>
      <c r="H160" s="133" t="s">
        <v>91</v>
      </c>
      <c r="I160" s="133" t="s">
        <v>4</v>
      </c>
      <c r="J160" s="133" t="s">
        <v>92</v>
      </c>
      <c r="K160" s="27" t="s">
        <v>93</v>
      </c>
      <c r="L160" s="27" t="s">
        <v>93</v>
      </c>
      <c r="M160" s="27">
        <v>365</v>
      </c>
      <c r="N160" s="27">
        <v>0</v>
      </c>
      <c r="O160" s="27" t="s">
        <v>94</v>
      </c>
      <c r="P160" s="27">
        <v>0</v>
      </c>
    </row>
    <row r="161" spans="2:16" ht="36" x14ac:dyDescent="0.3">
      <c r="B161" s="133">
        <v>158</v>
      </c>
      <c r="C161" s="133" t="s">
        <v>1879</v>
      </c>
      <c r="D161" s="136">
        <v>41227</v>
      </c>
      <c r="E161" s="134">
        <v>41624</v>
      </c>
      <c r="F161" s="133" t="s">
        <v>1880</v>
      </c>
      <c r="G161" s="135" t="s">
        <v>445</v>
      </c>
      <c r="H161" s="133" t="s">
        <v>91</v>
      </c>
      <c r="I161" s="133" t="s">
        <v>4</v>
      </c>
      <c r="J161" s="133" t="s">
        <v>92</v>
      </c>
      <c r="K161" s="27" t="s">
        <v>93</v>
      </c>
      <c r="L161" s="27" t="s">
        <v>93</v>
      </c>
      <c r="M161" s="27">
        <v>365</v>
      </c>
      <c r="N161" s="27">
        <v>0</v>
      </c>
      <c r="O161" s="27" t="s">
        <v>94</v>
      </c>
      <c r="P161" s="27">
        <v>0</v>
      </c>
    </row>
    <row r="162" spans="2:16" ht="36" x14ac:dyDescent="0.3">
      <c r="B162" s="133">
        <v>159</v>
      </c>
      <c r="C162" s="133" t="s">
        <v>1881</v>
      </c>
      <c r="D162" s="136">
        <v>41227</v>
      </c>
      <c r="E162" s="134">
        <v>41624</v>
      </c>
      <c r="F162" s="133" t="s">
        <v>1882</v>
      </c>
      <c r="G162" s="135" t="s">
        <v>445</v>
      </c>
      <c r="H162" s="133" t="s">
        <v>91</v>
      </c>
      <c r="I162" s="133" t="s">
        <v>4</v>
      </c>
      <c r="J162" s="133" t="s">
        <v>92</v>
      </c>
      <c r="K162" s="27" t="s">
        <v>93</v>
      </c>
      <c r="L162" s="27" t="s">
        <v>93</v>
      </c>
      <c r="M162" s="27">
        <v>365</v>
      </c>
      <c r="N162" s="27">
        <v>0</v>
      </c>
      <c r="O162" s="27" t="s">
        <v>94</v>
      </c>
      <c r="P162" s="27">
        <v>0</v>
      </c>
    </row>
    <row r="163" spans="2:16" ht="36" x14ac:dyDescent="0.3">
      <c r="B163" s="133">
        <v>160</v>
      </c>
      <c r="C163" s="133" t="s">
        <v>1883</v>
      </c>
      <c r="D163" s="136">
        <v>41227</v>
      </c>
      <c r="E163" s="134">
        <v>41624</v>
      </c>
      <c r="F163" s="133" t="s">
        <v>1884</v>
      </c>
      <c r="G163" s="135" t="s">
        <v>445</v>
      </c>
      <c r="H163" s="133" t="s">
        <v>91</v>
      </c>
      <c r="I163" s="133" t="s">
        <v>4</v>
      </c>
      <c r="J163" s="133" t="s">
        <v>92</v>
      </c>
      <c r="K163" s="27" t="s">
        <v>94</v>
      </c>
      <c r="L163" s="27" t="s">
        <v>94</v>
      </c>
      <c r="M163" s="27">
        <v>0</v>
      </c>
      <c r="N163" s="27" t="s">
        <v>281</v>
      </c>
      <c r="O163" s="27" t="s">
        <v>94</v>
      </c>
      <c r="P163" s="27" t="s">
        <v>281</v>
      </c>
    </row>
  </sheetData>
  <autoFilter ref="B2:P163" xr:uid="{00000000-0009-0000-0000-000008000000}"/>
  <mergeCells count="15">
    <mergeCell ref="G2:G3"/>
    <mergeCell ref="N2:N3"/>
    <mergeCell ref="O2:O3"/>
    <mergeCell ref="P2:P3"/>
    <mergeCell ref="H2:H3"/>
    <mergeCell ref="I2:I3"/>
    <mergeCell ref="J2:J3"/>
    <mergeCell ref="K2:K3"/>
    <mergeCell ref="L2:L3"/>
    <mergeCell ref="M2:M3"/>
    <mergeCell ref="B2:B3"/>
    <mergeCell ref="C2:C3"/>
    <mergeCell ref="D2:D3"/>
    <mergeCell ref="E2:E3"/>
    <mergeCell ref="F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ER-Syn</vt:lpstr>
      <vt:lpstr>ER-Year 1</vt:lpstr>
      <vt:lpstr>ER-Year 2</vt:lpstr>
      <vt:lpstr>ER-Year 3</vt:lpstr>
      <vt:lpstr>ER-Year 4</vt:lpstr>
      <vt:lpstr>ER-Year 5</vt:lpstr>
      <vt:lpstr>HS_ass</vt:lpstr>
      <vt:lpstr>HS_syn</vt:lpstr>
      <vt:lpstr>HS-Year 1</vt:lpstr>
      <vt:lpstr>HS-Year 2</vt:lpstr>
      <vt:lpstr>HS_Year 3</vt:lpstr>
      <vt:lpstr>HS_Year 4</vt:lpstr>
      <vt:lpstr>HS_Year 5</vt:lpstr>
      <vt:lpstr>ET_ass</vt:lpstr>
      <vt:lpstr>ET_Syn</vt:lpstr>
      <vt:lpstr>ET-Year 1</vt:lpstr>
      <vt:lpstr>ET-Year 2</vt:lpstr>
      <vt:lpstr>ET-Year 3</vt:lpstr>
      <vt:lpstr>ET-Year 4</vt:lpstr>
      <vt:lpstr>ET-Year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suvra majumdar</dc:creator>
  <cp:lastModifiedBy>HP</cp:lastModifiedBy>
  <dcterms:created xsi:type="dcterms:W3CDTF">2015-06-05T18:17:20Z</dcterms:created>
  <dcterms:modified xsi:type="dcterms:W3CDTF">2022-08-04T05:44:06Z</dcterms:modified>
</cp:coreProperties>
</file>