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mc:AlternateContent xmlns:mc="http://schemas.openxmlformats.org/markup-compatibility/2006">
    <mc:Choice Requires="x15">
      <x15ac:absPath xmlns:x15ac="http://schemas.microsoft.com/office/spreadsheetml/2010/11/ac" url="/Users/shellyd./Desktop/"/>
    </mc:Choice>
  </mc:AlternateContent>
  <xr:revisionPtr revIDLastSave="0" documentId="13_ncr:1_{5C017070-F277-F146-8356-64AD54313692}" xr6:coauthVersionLast="47" xr6:coauthVersionMax="47" xr10:uidLastSave="{00000000-0000-0000-0000-000000000000}"/>
  <bookViews>
    <workbookView xWindow="0" yWindow="0" windowWidth="28800" windowHeight="1800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29" i="5" l="1" a="1"/>
  <c r="XFD29" i="5" s="1"/>
  <c r="B34" i="5" l="1"/>
  <c r="B37" i="5"/>
  <c r="B36" i="5"/>
  <c r="B33" i="5"/>
  <c r="C60" i="5" l="1" a="1"/>
  <c r="C60" i="5" s="1"/>
  <c r="AL36" i="5"/>
  <c r="R36" i="5"/>
  <c r="AH36" i="5"/>
  <c r="V36" i="5"/>
  <c r="AD36" i="5"/>
  <c r="Z36" i="5"/>
  <c r="N37" i="5"/>
  <c r="R37" i="5"/>
  <c r="AH37" i="5"/>
  <c r="AL37" i="5"/>
  <c r="AD37" i="5"/>
  <c r="Z37" i="5"/>
  <c r="V37" i="5"/>
  <c r="AL33" i="5"/>
  <c r="AD33" i="5"/>
  <c r="V33" i="5"/>
  <c r="Z33" i="5"/>
  <c r="AH33" i="5"/>
  <c r="R33" i="5"/>
  <c r="AL34" i="5"/>
  <c r="AH34" i="5"/>
  <c r="Z34" i="5"/>
  <c r="R34" i="5"/>
  <c r="AD34" i="5"/>
  <c r="V34" i="5"/>
  <c r="J33" i="5"/>
  <c r="N33" i="5"/>
  <c r="J34" i="5"/>
  <c r="N34" i="5"/>
  <c r="J36" i="5"/>
  <c r="N36" i="5"/>
  <c r="J37" i="5"/>
  <c r="F37" i="5"/>
  <c r="F36" i="5"/>
  <c r="F33" i="5"/>
  <c r="F34" i="5"/>
  <c r="O60" i="5" l="1" a="1"/>
  <c r="O60" i="5" s="1"/>
  <c r="G60" i="5" a="1"/>
  <c r="G60" i="5" s="1"/>
  <c r="AA60" i="5" a="1"/>
  <c r="AA60" i="5" s="1"/>
  <c r="AE60" i="5" a="1"/>
  <c r="AE60" i="5" s="1"/>
  <c r="W60" i="5" a="1"/>
  <c r="W60" i="5" s="1"/>
  <c r="K60" i="5" a="1"/>
  <c r="K60" i="5" s="1"/>
  <c r="AI60" i="5" a="1"/>
  <c r="AI60" i="5" s="1"/>
  <c r="S60" i="5" a="1"/>
  <c r="S60" i="5" s="1"/>
  <c r="AM60" i="5" a="1"/>
  <c r="AM6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46" i="5"/>
  <c r="AA55" i="8" l="1"/>
  <c r="AA109" i="8"/>
  <c r="P57" i="6" l="1"/>
  <c r="N57" i="6"/>
  <c r="A6" i="6"/>
  <c r="A4" i="6"/>
  <c r="O40" i="5" l="1" a="1"/>
  <c r="O40" i="5" s="1"/>
  <c r="O52" i="5" s="1"/>
  <c r="K40" i="5" a="1"/>
  <c r="K40" i="5" s="1"/>
  <c r="K52" i="5" s="1"/>
  <c r="C40" i="5" a="1"/>
  <c r="C40" i="5" s="1"/>
  <c r="C52" i="5" s="1"/>
  <c r="AM40" i="5" a="1"/>
  <c r="AM40" i="5" s="1"/>
  <c r="AI40" i="5" a="1"/>
  <c r="AI40" i="5" s="1"/>
  <c r="G40" i="5" a="1"/>
  <c r="G40" i="5" s="1"/>
  <c r="G52" i="5" s="1"/>
  <c r="AE40" i="5" a="1"/>
  <c r="AE40" i="5" s="1"/>
  <c r="AA40" i="5" a="1"/>
  <c r="AA40" i="5" s="1"/>
  <c r="W40" i="5" a="1"/>
  <c r="W40" i="5" s="1"/>
  <c r="S40" i="5" a="1"/>
  <c r="S40" i="5" s="1"/>
  <c r="L4" i="6"/>
  <c r="W46" i="5" l="1"/>
  <c r="W41" i="5"/>
  <c r="W44" i="5"/>
  <c r="W49" i="5"/>
  <c r="W48" i="5"/>
  <c r="W51" i="5"/>
  <c r="W45" i="5"/>
  <c r="W43" i="5"/>
  <c r="W52" i="5"/>
  <c r="W42" i="5"/>
  <c r="W47" i="5"/>
  <c r="W50" i="5"/>
  <c r="AE50" i="5"/>
  <c r="AE51" i="5"/>
  <c r="AE42" i="5"/>
  <c r="AE43" i="5"/>
  <c r="AE46" i="5"/>
  <c r="AE48" i="5"/>
  <c r="AE49" i="5"/>
  <c r="AE44" i="5"/>
  <c r="AE45" i="5"/>
  <c r="AE47" i="5"/>
  <c r="AE52" i="5"/>
  <c r="AE41" i="5"/>
  <c r="G46" i="5"/>
  <c r="G48" i="5"/>
  <c r="G51" i="5"/>
  <c r="G44" i="5"/>
  <c r="G47" i="5"/>
  <c r="G42" i="5"/>
  <c r="G43" i="5"/>
  <c r="G50" i="5"/>
  <c r="G41" i="5"/>
  <c r="G45" i="5"/>
  <c r="G49" i="5"/>
  <c r="AI52" i="5"/>
  <c r="AI48" i="5"/>
  <c r="AI46" i="5"/>
  <c r="AI44" i="5"/>
  <c r="AI50" i="5"/>
  <c r="AI47" i="5"/>
  <c r="AI43" i="5"/>
  <c r="AI51" i="5"/>
  <c r="AI41" i="5"/>
  <c r="AI49" i="5"/>
  <c r="AI45" i="5"/>
  <c r="AI42" i="5"/>
  <c r="AM46" i="5"/>
  <c r="AM50" i="5"/>
  <c r="AM44" i="5"/>
  <c r="AM47" i="5"/>
  <c r="AM41" i="5"/>
  <c r="AM43" i="5"/>
  <c r="AM49" i="5"/>
  <c r="AM45" i="5"/>
  <c r="AM48" i="5"/>
  <c r="AM51" i="5"/>
  <c r="AM52" i="5"/>
  <c r="AM42" i="5"/>
  <c r="AA48" i="5"/>
  <c r="AA46" i="5"/>
  <c r="AA41" i="5"/>
  <c r="AA42" i="5"/>
  <c r="AA51" i="5"/>
  <c r="AA47" i="5"/>
  <c r="AA50" i="5"/>
  <c r="AA44" i="5"/>
  <c r="AA45" i="5"/>
  <c r="AA43" i="5"/>
  <c r="AA52" i="5"/>
  <c r="AA49" i="5"/>
  <c r="C50" i="5"/>
  <c r="C49" i="5"/>
  <c r="C44" i="5"/>
  <c r="C47" i="5"/>
  <c r="C45" i="5"/>
  <c r="C51" i="5"/>
  <c r="C46" i="5"/>
  <c r="C42" i="5"/>
  <c r="C43" i="5"/>
  <c r="C48" i="5"/>
  <c r="C41" i="5"/>
  <c r="S52" i="5"/>
  <c r="S47" i="5"/>
  <c r="S41" i="5"/>
  <c r="S42" i="5"/>
  <c r="S50" i="5"/>
  <c r="S51" i="5"/>
  <c r="S43" i="5"/>
  <c r="S46" i="5"/>
  <c r="S44" i="5"/>
  <c r="S49" i="5"/>
  <c r="S48" i="5"/>
  <c r="S45" i="5"/>
  <c r="K48" i="5"/>
  <c r="K44" i="5"/>
  <c r="K43" i="5"/>
  <c r="K46" i="5"/>
  <c r="K50" i="5"/>
  <c r="K41" i="5"/>
  <c r="K49" i="5"/>
  <c r="K42" i="5"/>
  <c r="K45" i="5"/>
  <c r="K51" i="5"/>
  <c r="K47" i="5"/>
  <c r="O50" i="5"/>
  <c r="O48" i="5"/>
  <c r="O49" i="5"/>
  <c r="O45" i="5"/>
  <c r="O43" i="5"/>
  <c r="O46" i="5"/>
  <c r="O41" i="5"/>
  <c r="O47" i="5"/>
  <c r="O51" i="5"/>
  <c r="O44" i="5"/>
  <c r="O4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<sst xmlns="http://schemas.openxmlformats.org/spreadsheetml/2006/main" count="3309" uniqueCount="1330">
  <si>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</si>
  <si>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</si>
  <si>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</si>
  <si>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</si>
  <si>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</si>
  <si>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</si>
  <si>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</si>
  <si>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</si>
  <si>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</si>
  <si>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</si>
  <si>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</si>
  <si>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</si>
  <si>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</si>
  <si>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</si>
  <si>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</si>
  <si>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</si>
  <si>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</si>
  <si>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</si>
  <si>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</si>
  <si>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</si>
  <si>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</si>
  <si>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</si>
  <si>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</si>
  <si>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</si>
  <si>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</si>
  <si>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</si>
  <si>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</si>
  <si>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</si>
  <si>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</si>
  <si>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</si>
  <si>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</si>
  <si>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</si>
  <si>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</si>
  <si>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</si>
  <si>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</si>
  <si>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</si>
  <si>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</si>
  <si>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</si>
  <si>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</si>
  <si>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</si>
  <si>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</si>
  <si>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</si>
  <si>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</si>
  <si>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</si>
  <si>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</si>
  <si>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</si>
  <si>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</si>
  <si>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</si>
  <si>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</si>
  <si>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</si>
  <si>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</si>
  <si>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</si>
  <si>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</si>
  <si>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</si>
  <si>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</si>
  <si>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</si>
  <si>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</si>
  <si>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</si>
  <si>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</si>
  <si>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</si>
  <si>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</si>
  <si>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</si>
  <si>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</si>
  <si>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</si>
  <si>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</si>
  <si>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</si>
  <si>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</si>
  <si>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</si>
  <si>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</si>
  <si>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</si>
  <si>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</si>
  <si>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</si>
  <si>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</si>
  <si>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</si>
  <si>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</si>
  <si>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</si>
  <si>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</si>
  <si>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</si>
  <si>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</si>
  <si>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</si>
  <si>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</si>
  <si>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</si>
  <si>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</si>
  <si>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</si>
  <si>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</si>
  <si>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</si>
  <si>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</si>
  <si>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</si>
  <si>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</si>
  <si>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</si>
  <si>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</si>
  <si>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</si>
  <si>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</si>
  <si>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</si>
  <si>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</si>
  <si>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</si>
  <si>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</si>
  <si>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</si>
  <si>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</si>
  <si>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</si>
  <si>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</si>
  <si>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</si>
  <si>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</si>
  <si>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</si>
  <si>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</si>
  <si>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</si>
  <si>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</si>
  <si>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</si>
  <si>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</si>
  <si>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</si>
  <si>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</si>
  <si>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</si>
  <si>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</si>
  <si>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</si>
  <si>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</si>
  <si>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</si>
  <si>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</si>
  <si>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</si>
  <si>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</si>
  <si>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</si>
  <si>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</si>
  <si>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</si>
  <si>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</si>
  <si>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</si>
  <si>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</si>
  <si>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</si>
  <si>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</si>
  <si>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</si>
  <si>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</si>
  <si>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</si>
  <si>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</si>
  <si>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</si>
  <si>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</si>
  <si>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</si>
  <si>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</si>
  <si>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</si>
  <si>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</si>
  <si>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</si>
  <si>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</si>
  <si>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</si>
  <si>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</si>
  <si>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</si>
  <si>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</si>
  <si>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</si>
  <si>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</si>
  <si>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</si>
  <si>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</si>
  <si>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</si>
  <si>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</si>
  <si>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</si>
  <si>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</si>
  <si>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</si>
  <si>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</si>
  <si>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</si>
  <si>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</si>
  <si>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</si>
  <si>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</si>
  <si>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</si>
  <si>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</si>
  <si>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</si>
  <si>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</si>
  <si>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</si>
  <si>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</si>
  <si>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</si>
  <si>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</si>
  <si>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</si>
  <si>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</si>
  <si>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</si>
  <si>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</si>
  <si>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</si>
  <si>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</si>
  <si>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</si>
  <si>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</si>
  <si>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</si>
  <si>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</si>
  <si>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</si>
  <si>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</si>
  <si>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</si>
  <si>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</si>
  <si>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</si>
  <si>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</si>
  <si>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</si>
  <si>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</si>
  <si>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</si>
  <si>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</si>
  <si>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</si>
  <si>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</si>
  <si>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</si>
  <si>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</si>
  <si>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</si>
  <si>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</si>
  <si>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</si>
  <si>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</si>
  <si>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</si>
  <si>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</si>
  <si>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</si>
  <si>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</si>
  <si>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</si>
  <si>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</si>
  <si>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</si>
  <si>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</si>
  <si>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</si>
  <si>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</si>
  <si>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</si>
  <si>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</si>
  <si>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</si>
  <si>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</si>
  <si>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</si>
  <si>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</si>
  <si>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</si>
  <si>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</si>
  <si>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</si>
  <si>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</si>
  <si>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</si>
  <si>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</si>
  <si>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</si>
  <si>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</si>
  <si>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</si>
  <si>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</si>
  <si>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</si>
  <si>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</si>
  <si>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</si>
  <si>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</si>
  <si>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</si>
  <si>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</si>
  <si>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</si>
  <si>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</si>
  <si>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</si>
  <si>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</si>
  <si>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</si>
  <si>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</si>
  <si>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</si>
  <si>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</si>
  <si>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</si>
  <si>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</si>
  <si>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</si>
  <si>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</si>
  <si>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</si>
  <si>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</si>
  <si>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</si>
  <si>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</si>
  <si>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</si>
  <si>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</si>
  <si>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</si>
  <si>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</si>
  <si>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</si>
  <si>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</si>
  <si>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</si>
  <si>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</si>
  <si>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</si>
  <si>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</si>
  <si>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</si>
  <si>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</si>
  <si>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</si>
  <si>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</si>
  <si>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</si>
  <si>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</si>
  <si>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</si>
  <si>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</si>
  <si>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</si>
  <si>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</si>
  <si>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</si>
  <si>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</si>
  <si>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</si>
  <si>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</si>
  <si>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</si>
  <si>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</si>
  <si>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</si>
  <si>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</si>
  <si>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</si>
  <si>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</si>
  <si>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</si>
  <si>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</si>
  <si>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</si>
  <si>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</si>
  <si>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</si>
  <si>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</si>
  <si>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</si>
  <si>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</si>
  <si>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</si>
  <si>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</si>
  <si>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</si>
  <si>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</si>
  <si>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</si>
  <si>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</si>
  <si>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</si>
  <si>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</si>
  <si>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</si>
  <si>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</si>
  <si>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</si>
  <si>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</si>
  <si>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</si>
  <si>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</si>
  <si>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</si>
  <si>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</si>
  <si>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</si>
  <si>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</si>
  <si>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</si>
  <si>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</si>
  <si>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</si>
  <si>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</si>
  <si>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</si>
  <si>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</si>
  <si>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</si>
  <si>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</si>
  <si>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</si>
  <si>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</si>
  <si>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</si>
  <si>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</si>
  <si>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</si>
  <si>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</si>
  <si>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</si>
  <si>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</si>
  <si>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</si>
  <si>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</si>
  <si>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</si>
  <si>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</si>
  <si>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</si>
  <si>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</si>
  <si>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</si>
  <si>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</si>
  <si>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</si>
  <si>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</si>
  <si>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</si>
  <si>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</si>
  <si>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</si>
  <si>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</si>
  <si>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</si>
  <si>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</si>
  <si>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</si>
  <si>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</si>
  <si>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</si>
  <si>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</si>
  <si>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</si>
  <si>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</si>
  <si>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</si>
  <si>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</si>
  <si>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</si>
  <si>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</si>
  <si>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</si>
  <si>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</si>
  <si>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</si>
  <si>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</si>
  <si>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</si>
  <si>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</si>
  <si>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</si>
  <si>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</si>
  <si>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</si>
  <si>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</si>
  <si>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</si>
  <si>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</si>
  <si>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</si>
  <si>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</si>
  <si>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</si>
  <si>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</si>
  <si>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</si>
  <si>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</si>
  <si>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</si>
  <si>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</si>
  <si>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</si>
  <si>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</si>
  <si>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</si>
  <si>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</si>
  <si>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</si>
  <si>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</si>
  <si>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</si>
  <si>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</si>
  <si>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</si>
  <si>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</si>
  <si>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</si>
  <si>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</si>
  <si>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</si>
  <si>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</si>
  <si>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</si>
  <si>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</si>
  <si>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</si>
  <si>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</si>
  <si>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</si>
  <si>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</si>
  <si>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</si>
  <si>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</si>
  <si>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</si>
  <si>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</si>
  <si>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</si>
  <si>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</si>
  <si>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</si>
  <si>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</si>
  <si>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</si>
  <si>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</si>
  <si>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</si>
  <si>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</si>
  <si>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</si>
  <si>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</si>
  <si>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</si>
  <si>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</si>
  <si>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</si>
  <si>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</si>
  <si>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</si>
  <si>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</si>
  <si>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</si>
  <si>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</si>
  <si>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</si>
  <si>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</si>
  <si>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</si>
  <si>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</si>
  <si>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</si>
  <si>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</si>
  <si>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</si>
  <si>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</si>
  <si>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</si>
  <si>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</si>
  <si>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</si>
  <si>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</si>
  <si>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</si>
  <si>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</si>
  <si>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</si>
  <si>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</si>
  <si>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</si>
  <si>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</si>
  <si>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</si>
  <si>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</si>
  <si>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</si>
  <si>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</si>
  <si>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</si>
  <si>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</si>
  <si>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</si>
  <si>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</si>
  <si>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</si>
  <si>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</si>
  <si>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</si>
  <si>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</si>
  <si>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</si>
  <si>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</si>
  <si>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</si>
  <si>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</si>
  <si>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</si>
  <si>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</si>
  <si>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</si>
  <si>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</si>
  <si>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</si>
  <si>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</si>
  <si>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</si>
  <si>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</si>
  <si>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</si>
  <si>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</si>
  <si>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</si>
  <si>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</si>
  <si>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</si>
  <si>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</si>
  <si>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</si>
  <si>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</si>
  <si>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</si>
  <si>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</si>
  <si>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</si>
  <si>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</si>
  <si>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</si>
  <si>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</si>
  <si>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</si>
  <si>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</si>
  <si>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</si>
  <si>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</si>
  <si>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</si>
  <si>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</si>
  <si>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</si>
  <si>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</si>
  <si>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</si>
  <si>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</si>
  <si>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</si>
  <si>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</si>
  <si>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</si>
  <si>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</si>
  <si>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</si>
  <si>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</si>
  <si>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</si>
  <si>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</si>
  <si>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</si>
  <si>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</si>
  <si>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</si>
  <si>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</si>
  <si>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</si>
  <si>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</si>
  <si>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</si>
  <si>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</si>
  <si>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</si>
  <si>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</si>
  <si>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</si>
  <si>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</si>
  <si>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</si>
  <si>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</si>
  <si>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</si>
  <si>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</si>
  <si>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</si>
  <si>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</si>
  <si>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</si>
  <si>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</si>
  <si>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</si>
  <si>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</si>
  <si>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</si>
  <si>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</si>
  <si>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</si>
  <si>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</si>
  <si>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</si>
  <si>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</si>
  <si>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</si>
  <si>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</si>
  <si>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</si>
  <si>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</si>
  <si>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</si>
  <si>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</si>
  <si>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</si>
  <si>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</si>
  <si>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</si>
  <si>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</si>
  <si>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</si>
  <si>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</si>
  <si>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</si>
  <si>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</si>
  <si>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</si>
  <si>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</si>
  <si>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</si>
  <si>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</si>
  <si>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</si>
  <si>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</si>
  <si>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</si>
  <si>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</si>
  <si>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</si>
  <si>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</si>
  <si>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</si>
  <si>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</si>
  <si>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</si>
  <si>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</si>
  <si>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</si>
  <si>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</si>
  <si>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</si>
  <si>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</si>
  <si>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</si>
  <si>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</si>
  <si>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</si>
  <si>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</si>
  <si>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</si>
  <si>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</si>
  <si>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</si>
  <si>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</si>
  <si>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</si>
  <si>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</si>
  <si>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</si>
  <si>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</si>
  <si>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</si>
  <si>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</si>
  <si>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</si>
  <si>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</si>
  <si>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</si>
  <si>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</si>
  <si>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</si>
  <si>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</si>
  <si>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</si>
  <si>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</si>
  <si>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</si>
  <si>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</si>
  <si>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</si>
  <si>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</si>
  <si>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</si>
  <si>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</si>
  <si>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</si>
  <si>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</si>
  <si>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</si>
  <si>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</si>
  <si>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</si>
  <si>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</si>
  <si>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</si>
  <si>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</si>
  <si>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</si>
  <si>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</si>
  <si>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</si>
  <si>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</si>
  <si>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</si>
  <si>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</si>
  <si>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</si>
  <si>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</si>
  <si>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</si>
  <si>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</si>
  <si>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</si>
  <si>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</si>
  <si>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</si>
  <si>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</si>
  <si>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</si>
  <si>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</si>
  <si>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</si>
  <si>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</si>
  <si>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</si>
  <si>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</si>
  <si>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</si>
  <si>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</si>
  <si>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</si>
  <si>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</si>
  <si>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</si>
  <si>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</si>
  <si>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</si>
  <si>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</si>
  <si>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</si>
  <si>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</si>
  <si>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</si>
  <si>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</si>
  <si>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</si>
  <si>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</si>
  <si>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</si>
  <si>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</si>
  <si>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</si>
  <si>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</si>
  <si>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</si>
  <si>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</si>
  <si>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</si>
  <si>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</si>
  <si>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</si>
  <si>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</si>
  <si>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</si>
  <si>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</si>
  <si>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</si>
  <si>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</si>
  <si>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</si>
  <si>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</si>
  <si>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</si>
  <si>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</si>
  <si>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</si>
  <si>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</si>
  <si>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</si>
  <si>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</si>
  <si>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</si>
  <si>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</si>
  <si>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</si>
  <si>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</si>
  <si>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</si>
  <si>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</si>
  <si>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</si>
  <si>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</si>
  <si>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</si>
  <si>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</si>
  <si>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</si>
  <si>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</si>
  <si>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</si>
  <si>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</si>
  <si>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</si>
  <si>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</si>
  <si>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</si>
  <si>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</si>
  <si>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</si>
  <si>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</si>
  <si>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</si>
  <si>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</si>
  <si>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</si>
  <si>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</si>
  <si>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</si>
  <si>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</si>
  <si>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</si>
  <si>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</si>
  <si>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</si>
  <si>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</si>
  <si>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</si>
  <si>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</si>
  <si>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</si>
  <si>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</si>
  <si>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</si>
  <si>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</si>
  <si>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</si>
  <si>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</si>
  <si>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</si>
  <si>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</si>
  <si>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</si>
  <si>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</si>
  <si>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</si>
  <si>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</si>
  <si>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</si>
  <si>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</si>
  <si>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</si>
  <si>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</si>
  <si>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</si>
  <si>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</si>
  <si>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</si>
  <si>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</si>
  <si>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</si>
  <si>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</si>
  <si>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</si>
  <si>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</si>
  <si>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</si>
  <si>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</si>
  <si>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</si>
  <si>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</si>
  <si>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</si>
  <si>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</si>
  <si>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</si>
  <si>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</si>
  <si>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</si>
  <si>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</si>
  <si>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</si>
  <si>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</si>
  <si>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</si>
  <si>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</si>
  <si>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</si>
  <si>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</si>
  <si>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</si>
  <si>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</si>
  <si>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</si>
  <si>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</si>
  <si>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</si>
  <si>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</si>
  <si>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</si>
  <si>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</si>
  <si>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</si>
  <si>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</si>
  <si>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</si>
  <si>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</si>
  <si>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</si>
  <si>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</si>
  <si>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</si>
  <si>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</si>
  <si>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</si>
  <si>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</si>
  <si>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</si>
  <si>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</si>
  <si>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</si>
  <si>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</si>
  <si>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</si>
  <si>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</si>
  <si>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</si>
  <si>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</si>
  <si>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</si>
  <si>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</si>
  <si>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</si>
  <si>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</si>
  <si>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</si>
  <si>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</si>
  <si>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</si>
  <si>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</si>
  <si>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</si>
  <si>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</si>
  <si>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</si>
  <si>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</si>
  <si>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</si>
  <si>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</si>
  <si>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</si>
  <si>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</si>
  <si>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</si>
  <si>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</si>
  <si>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</si>
  <si>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</si>
  <si>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</si>
  <si>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</si>
  <si>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</si>
  <si>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</si>
  <si>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</si>
  <si>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</si>
  <si>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</si>
  <si>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</si>
  <si>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</si>
  <si>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</si>
  <si>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</si>
  <si>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</si>
  <si>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</si>
  <si>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</si>
  <si>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</si>
  <si>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</si>
  <si>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</si>
  <si>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</si>
  <si>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</si>
  <si>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</si>
  <si>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</si>
  <si>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</si>
  <si>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</si>
  <si>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</si>
  <si>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</si>
  <si>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</si>
  <si>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</si>
  <si>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</si>
  <si>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</si>
  <si>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</si>
  <si>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</si>
  <si>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</si>
  <si>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</si>
  <si>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</si>
  <si>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</si>
  <si>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</si>
  <si>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</si>
  <si>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</si>
  <si>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</si>
  <si>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</si>
  <si>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</si>
  <si>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</si>
  <si>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</si>
  <si>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</si>
  <si>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</si>
  <si>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</si>
  <si>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</si>
  <si>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</si>
  <si>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</si>
  <si>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</si>
  <si>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</si>
  <si>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</si>
  <si>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</si>
  <si>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</si>
  <si>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</si>
  <si>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</si>
  <si>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</si>
  <si>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</si>
  <si>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</si>
  <si>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</si>
  <si>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</si>
  <si>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</si>
  <si>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</si>
  <si>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</si>
  <si>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</si>
  <si>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</si>
  <si>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</si>
  <si>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</si>
  <si>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</si>
  <si>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</si>
  <si>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</si>
  <si>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</si>
  <si>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</si>
  <si>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</si>
  <si>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</si>
  <si>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</si>
  <si>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</si>
  <si>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</si>
  <si>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</si>
  <si>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</si>
  <si>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</si>
  <si>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</si>
  <si>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</si>
  <si>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</si>
  <si>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</si>
  <si>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</si>
  <si>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</si>
  <si>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</si>
  <si>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</si>
  <si>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</si>
  <si>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</si>
  <si>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</si>
  <si>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</si>
  <si>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</si>
  <si>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</si>
  <si>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</si>
  <si>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</si>
  <si>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</si>
  <si>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</si>
  <si>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</si>
  <si>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</si>
  <si>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</si>
  <si>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</si>
  <si>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</si>
  <si>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</si>
  <si>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</si>
  <si>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</si>
  <si>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</si>
  <si>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</si>
  <si>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</si>
  <si>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</si>
  <si>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</si>
  <si>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</si>
  <si>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</si>
  <si>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</si>
  <si>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</si>
  <si>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</si>
  <si>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</si>
  <si>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</si>
  <si>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</si>
  <si>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</si>
  <si>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</si>
  <si>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</si>
  <si>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</si>
  <si>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</si>
  <si>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</si>
  <si>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</si>
  <si>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</si>
  <si>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</si>
  <si>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</si>
  <si>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</si>
  <si>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</si>
  <si>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</si>
  <si>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</si>
  <si>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</si>
  <si>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</si>
  <si>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</si>
  <si>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</si>
  <si>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</si>
  <si>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</si>
  <si>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</si>
  <si>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</si>
  <si>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</si>
  <si>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</si>
  <si>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</si>
  <si>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</si>
  <si>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</si>
  <si>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</si>
  <si>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</si>
  <si>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</si>
  <si>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</si>
  <si>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</si>
  <si>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</si>
  <si>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</si>
  <si>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</si>
  <si>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</si>
  <si>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</si>
  <si>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</si>
  <si>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</si>
  <si>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</si>
  <si>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</si>
  <si>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</si>
  <si>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</si>
  <si>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</si>
  <si>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</si>
  <si>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</si>
  <si>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</si>
  <si>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</si>
  <si>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</si>
  <si>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</si>
  <si>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</si>
  <si>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</si>
  <si>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</si>
  <si>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</si>
  <si>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</si>
  <si>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</si>
  <si>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</si>
  <si>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</si>
  <si>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</si>
  <si>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</si>
  <si>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</si>
  <si>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</si>
  <si>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</si>
  <si>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</si>
  <si>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</si>
  <si>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</si>
  <si>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</si>
  <si>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</si>
  <si>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</si>
  <si>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</si>
  <si>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</si>
  <si>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</si>
  <si>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</si>
  <si>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</si>
  <si>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</si>
  <si>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</si>
  <si>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</si>
  <si>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</si>
  <si>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</si>
  <si>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</si>
  <si>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</si>
  <si>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</si>
  <si>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</si>
  <si>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</si>
  <si>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</si>
  <si>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</si>
  <si>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</si>
  <si>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</si>
  <si>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</si>
  <si>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</si>
  <si>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</si>
  <si>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</si>
  <si>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</si>
  <si>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</si>
  <si>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</si>
  <si>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</si>
  <si>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</si>
  <si>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</si>
  <si>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</si>
  <si>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</si>
  <si>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</si>
  <si>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</si>
  <si>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</si>
  <si>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</si>
  <si>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</si>
  <si>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</si>
  <si>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</si>
  <si>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</si>
  <si>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</si>
  <si>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</si>
  <si>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</si>
  <si>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</si>
  <si>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</si>
  <si>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</si>
  <si>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</si>
  <si>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</si>
  <si>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</si>
  <si>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</si>
  <si>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</si>
  <si>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</si>
  <si>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</si>
  <si>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</si>
  <si>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</si>
  <si>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</si>
  <si>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</si>
  <si>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</si>
  <si>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</si>
  <si>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</si>
  <si>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</si>
  <si>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</si>
  <si>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</si>
  <si>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</si>
  <si>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</si>
  <si>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</si>
  <si>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</si>
  <si>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</si>
  <si>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</si>
  <si>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</si>
  <si>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</si>
  <si>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</si>
  <si>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</si>
  <si>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</si>
  <si>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</si>
  <si>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</si>
  <si>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</si>
  <si>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</si>
  <si>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</si>
  <si>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</si>
  <si>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</si>
  <si>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</si>
  <si>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</si>
  <si>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</si>
  <si>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</si>
  <si>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</si>
  <si>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</si>
  <si>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</si>
  <si>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</si>
  <si>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</si>
  <si>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</si>
  <si>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</si>
  <si>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</si>
  <si>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</si>
  <si>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</si>
  <si>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</si>
  <si>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</si>
  <si>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</si>
  <si>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</si>
  <si>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</si>
  <si>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</si>
  <si>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</si>
  <si>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</si>
  <si>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</si>
  <si>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</si>
  <si>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</si>
  <si>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</si>
  <si>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</si>
  <si>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</si>
  <si>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</si>
  <si>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</si>
  <si>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</si>
  <si>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</si>
  <si>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</si>
  <si>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</si>
  <si>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</si>
  <si>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</si>
  <si>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</si>
  <si>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</si>
  <si>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</si>
  <si>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</si>
  <si>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</si>
  <si>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</si>
  <si>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</si>
  <si>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</si>
  <si>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</si>
  <si>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</si>
  <si>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</si>
  <si>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</si>
  <si>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</si>
  <si>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</si>
  <si>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</si>
  <si>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</si>
  <si>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</si>
  <si>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</si>
  <si>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</si>
  <si>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</si>
  <si>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</si>
  <si>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</si>
  <si>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</si>
  <si>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</si>
  <si>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</si>
  <si>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</si>
  <si>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</si>
  <si>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</si>
  <si>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</si>
  <si>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</si>
  <si>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</si>
  <si>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</si>
  <si>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</si>
  <si>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</si>
  <si>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</si>
  <si>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</si>
  <si>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</si>
  <si>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</si>
  <si>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</si>
  <si>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</si>
  <si>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</si>
  <si>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</si>
  <si>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</si>
  <si>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</si>
  <si>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</si>
  <si>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</si>
  <si>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</si>
  <si>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</si>
  <si>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</si>
  <si>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</si>
  <si>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</si>
  <si>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</si>
  <si>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</si>
  <si>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</si>
  <si>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</si>
  <si>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</si>
  <si>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</si>
  <si>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</si>
  <si>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</si>
  <si>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</si>
  <si>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</si>
  <si>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</si>
  <si>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</si>
  <si>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</si>
  <si>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</si>
  <si>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</si>
  <si>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</si>
  <si>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</si>
  <si>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</si>
  <si>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</si>
  <si>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</si>
  <si>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</si>
  <si>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</si>
  <si>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</si>
  <si>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</si>
  <si>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</si>
  <si>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</si>
  <si>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</si>
  <si>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</si>
  <si>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</si>
  <si>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</si>
  <si>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</si>
  <si>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</si>
  <si>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</si>
  <si>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</si>
  <si>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</si>
  <si>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</si>
  <si>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</si>
  <si>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</si>
  <si>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</si>
  <si>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</si>
  <si>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</si>
  <si>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</si>
  <si>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</si>
  <si>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</si>
  <si>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</si>
  <si>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</si>
  <si>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</si>
  <si>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</si>
  <si>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</si>
  <si>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</si>
  <si>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</si>
  <si>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</si>
  <si>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</si>
  <si>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</si>
  <si>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</si>
  <si>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</si>
  <si>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</si>
  <si>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</si>
  <si>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</si>
  <si>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</si>
  <si>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</si>
  <si>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</si>
  <si>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</si>
  <si>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</si>
  <si>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</si>
  <si>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</si>
  <si>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</si>
  <si>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</si>
  <si>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</si>
  <si>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</si>
  <si>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</si>
  <si>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</si>
  <si>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</si>
  <si>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</si>
  <si>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</si>
  <si>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</si>
  <si>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</si>
  <si>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</si>
  <si>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</si>
  <si>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</si>
  <si>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</si>
  <si>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</si>
  <si>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</si>
  <si>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</si>
  <si>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</si>
  <si>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</si>
  <si>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</si>
  <si>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</si>
  <si>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</si>
  <si>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</si>
  <si>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</si>
  <si>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</si>
  <si>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</si>
  <si>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</si>
  <si>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</si>
  <si>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</si>
  <si>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</si>
  <si>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</si>
  <si>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</si>
  <si>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</si>
  <si>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</si>
  <si>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</si>
  <si>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</si>
  <si>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</si>
  <si>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</si>
  <si>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</si>
  <si>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</si>
  <si>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</si>
  <si>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</si>
  <si>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</si>
  <si>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</si>
  <si>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</si>
  <si>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</si>
  <si>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</si>
  <si>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</si>
  <si>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</si>
  <si>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</si>
  <si>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</si>
  <si>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</si>
  <si>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</si>
  <si>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</si>
  <si>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</si>
  <si>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</si>
  <si>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</si>
  <si>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</si>
  <si>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</si>
  <si>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</si>
  <si>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</si>
  <si>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</si>
  <si>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</si>
  <si>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</si>
  <si>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</si>
  <si>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</si>
  <si>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</si>
  <si>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</si>
  <si>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</si>
  <si>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</si>
  <si>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</si>
  <si>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</si>
  <si>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</si>
  <si>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</si>
  <si>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</si>
  <si>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</si>
  <si>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</si>
  <si>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</si>
  <si>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</si>
  <si>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</si>
  <si>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</si>
  <si>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</si>
  <si>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</si>
  <si>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</si>
  <si>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</si>
  <si>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</si>
  <si>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</si>
  <si>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</si>
  <si>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</si>
  <si>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</si>
  <si>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</si>
  <si>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</si>
  <si>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</si>
  <si>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</si>
  <si>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</si>
  <si>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</si>
  <si>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</si>
  <si>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</si>
  <si>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</si>
  <si>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</si>
  <si>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</si>
  <si>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</si>
  <si>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</si>
  <si>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</si>
  <si>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</si>
  <si>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</si>
  <si>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</si>
  <si>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</si>
  <si>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</si>
  <si>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</si>
  <si>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</si>
  <si>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</si>
  <si>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</si>
  <si>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</si>
  <si>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</si>
  <si>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</si>
  <si>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</si>
  <si>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</si>
  <si>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</si>
  <si>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</si>
  <si>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</si>
  <si>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</si>
  <si>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</si>
  <si>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</si>
  <si>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</si>
  <si>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</si>
  <si>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</si>
  <si>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</si>
  <si>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</si>
  <si>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</si>
  <si>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</si>
  <si>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</si>
  <si>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</si>
  <si>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</si>
  <si>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</si>
  <si>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</si>
  <si>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</si>
  <si>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GS10818</t>
  </si>
  <si>
    <t>GS12123, GS12124, GS12125, GS12126, GS12127, GS12128, GS12129, GS12130, GS12131, GS12132, GS12141</t>
  </si>
  <si>
    <t>VPA016</t>
  </si>
  <si>
    <t>VPA017</t>
  </si>
  <si>
    <t>VPA018</t>
  </si>
  <si>
    <t>VPA019</t>
  </si>
  <si>
    <t>VPA020</t>
  </si>
  <si>
    <t>VPA021</t>
  </si>
  <si>
    <t>VPA023</t>
  </si>
  <si>
    <t>VPA024</t>
  </si>
  <si>
    <t>VPA025</t>
  </si>
  <si>
    <t>VPA026</t>
  </si>
  <si>
    <t>VPA022</t>
  </si>
  <si>
    <t>tCO2e</t>
  </si>
  <si>
    <t>Monitoring survey</t>
  </si>
  <si>
    <t>Annual/biennial</t>
  </si>
  <si>
    <t>Safe records and surveys</t>
  </si>
  <si>
    <t>Refer the VPA DD</t>
  </si>
  <si>
    <t>Nil</t>
  </si>
  <si>
    <t>Number of daily hour saved</t>
  </si>
  <si>
    <t>decrease in household smoke</t>
  </si>
  <si>
    <t>Annual/ biennial</t>
  </si>
  <si>
    <t>3.86 hrs</t>
  </si>
  <si>
    <t>2.71 hrs</t>
  </si>
  <si>
    <t>1.15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</si>
</sst>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2">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30"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19" borderId="1" xfId="0" applyFont="1" applyFill="1" applyBorder="1" applyAlignment="1">
      <alignment wrapText="1"/>
    </xf>
    <xf numFmtId="14" fontId="1" fillId="2" borderId="1" xfId="0" applyNumberFormat="1" applyFont="1" applyFill="1" applyBorder="1" applyAlignment="1">
      <alignment horizontal="left"/>
    </xf>
    <xf numFmtId="9" fontId="19" fillId="0" borderId="1" xfId="0" applyNumberFormat="1" applyFont="1" applyBorder="1" applyAlignment="1">
      <alignment horizontal="center"/>
    </xf>
    <xf numFmtId="3" fontId="19" fillId="0" borderId="1" xfId="0" applyNumberFormat="1" applyFont="1" applyBorder="1" applyAlignment="1">
      <alignment horizontal="center"/>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A5" sqref="A5"/>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row r="2" spans="1:8" ht="20" customHeight="1" x14ac:dyDescent="0.15">
      <c r="A2" s="50"/>
      <c r="B2" s="177" t="s">
        <v>1302</v>
      </c>
      <c r="C2" s="178"/>
      <c r="D2" s="50"/>
      <c r="E2" s="50"/>
      <c r="F2" s="50"/>
    </row>
    <row r="3" spans="1:8" ht="20" customHeight="1" x14ac:dyDescent="0.15">
      <c r="A3" s="50"/>
      <c r="B3" s="177" t="s">
        <v>1303</v>
      </c>
      <c r="C3" s="178"/>
      <c r="D3" s="50"/>
      <c r="E3" s="50"/>
      <c r="F3" s="50"/>
    </row>
    <row r="4" spans="1:8" ht="56" customHeight="1" x14ac:dyDescent="0.3">
      <c r="A4" s="50"/>
      <c r="B4" s="176" t="s">
        <v>0</v>
      </c>
      <c r="C4" s="176"/>
      <c r="D4" s="176"/>
      <c r="E4" s="176"/>
      <c r="F4" s="176"/>
      <c r="G4" s="176"/>
      <c r="H4" s="176"/>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88"/>
  <sheetViews>
    <sheetView tabSelected="1" zoomScale="85" zoomScaleNormal="85" workbookViewId="0">
      <pane xSplit="2" ySplit="2" topLeftCell="C3" activePane="bottomRight" state="frozen"/>
      <selection pane="topRight" activeCell="C1" sqref="C1"/>
      <selection pane="bottomLeft" activeCell="A3" sqref="A3"/>
      <selection pane="bottomRight" activeCell="U68" sqref="U68"/>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24" t="s">
        <v>13</v>
      </c>
      <c r="B1" s="71"/>
      <c r="C1" s="170"/>
      <c r="D1" s="170"/>
      <c r="E1" s="171"/>
    </row>
    <row r="2" spans="1:5" s="14" customFormat="1" ht="14" x14ac:dyDescent="0.2">
      <c r="A2" s="224"/>
      <c r="B2" s="71" t="s">
        <v>14</v>
      </c>
      <c r="C2" s="166" t="s">
        <v>15</v>
      </c>
      <c r="D2" s="167" t="s">
        <v>16</v>
      </c>
    </row>
    <row r="3" spans="1:5" s="14" customFormat="1" ht="12.75" customHeight="1" x14ac:dyDescent="0.15">
      <c r="A3" s="168"/>
    </row>
    <row r="4" spans="1:5" s="14" customFormat="1" ht="24" customHeight="1" x14ac:dyDescent="0.15">
      <c r="A4" s="9" t="s">
        <v>17</v>
      </c>
      <c r="B4" s="10" t="s">
        <v>18</v>
      </c>
    </row>
    <row r="5" spans="1:5" s="14" customFormat="1" ht="60" customHeight="1" x14ac:dyDescent="0.15">
      <c r="B5" s="71" t="s">
        <v>19</v>
      </c>
      <c r="C5" s="238" t="s">
        <v>1306</v>
      </c>
      <c r="D5" s="14" t="s">
        <v>20</v>
      </c>
      <c r="E5" s="101"/>
    </row>
    <row r="6" spans="1:5" s="14" customFormat="1" x14ac:dyDescent="0.15">
      <c r="B6" s="71" t="s">
        <v>21</v>
      </c>
      <c r="C6" s="101" t="s">
        <v>1305</v>
      </c>
      <c r="D6" s="14" t="s">
        <v>22</v>
      </c>
      <c r="E6" s="101"/>
    </row>
    <row r="7" spans="1:5" s="14" customFormat="1" x14ac:dyDescent="0.15">
      <c r="B7" s="71" t="s">
        <v>23</v>
      </c>
      <c r="C7" s="102" t="s">
        <v>878</v>
      </c>
    </row>
    <row r="8" spans="1:5" s="14" customFormat="1" x14ac:dyDescent="0.15">
      <c r="B8" s="71" t="s">
        <v>25</v>
      </c>
      <c r="C8" s="14" t="s">
        <v>26</v>
      </c>
      <c r="D8" s="14" t="s">
        <v>27</v>
      </c>
    </row>
    <row r="9" spans="1:5" s="14" customFormat="1" x14ac:dyDescent="0.15">
      <c r="B9" s="71" t="s">
        <v>1307</v>
      </c>
      <c r="C9" s="239">
        <v>44700</v>
      </c>
      <c r="D9" s="239">
        <v>46526</v>
      </c>
    </row>
    <row r="10" spans="1:5" s="14" customFormat="1" x14ac:dyDescent="0.15">
      <c r="B10" s="71" t="s">
        <v>1308</v>
      </c>
      <c r="C10" s="239">
        <v>44728</v>
      </c>
      <c r="D10" s="239">
        <v>46554</v>
      </c>
    </row>
    <row r="11" spans="1:5" s="14" customFormat="1" x14ac:dyDescent="0.15">
      <c r="B11" s="71" t="s">
        <v>1309</v>
      </c>
      <c r="C11" s="239">
        <v>44750</v>
      </c>
      <c r="D11" s="239">
        <v>46576</v>
      </c>
    </row>
    <row r="12" spans="1:5" s="14" customFormat="1" x14ac:dyDescent="0.15">
      <c r="B12" s="71" t="s">
        <v>1310</v>
      </c>
      <c r="C12" s="239">
        <v>44766</v>
      </c>
      <c r="D12" s="239">
        <v>46592</v>
      </c>
    </row>
    <row r="13" spans="1:5" s="14" customFormat="1" x14ac:dyDescent="0.15">
      <c r="B13" s="71" t="s">
        <v>1311</v>
      </c>
      <c r="C13" s="239">
        <v>44789</v>
      </c>
      <c r="D13" s="239">
        <v>46615</v>
      </c>
    </row>
    <row r="14" spans="1:5" s="14" customFormat="1" x14ac:dyDescent="0.15">
      <c r="B14" s="71" t="s">
        <v>1312</v>
      </c>
      <c r="C14" s="239">
        <v>44813</v>
      </c>
      <c r="D14" s="239">
        <v>46639</v>
      </c>
    </row>
    <row r="15" spans="1:5" s="14" customFormat="1" x14ac:dyDescent="0.15">
      <c r="B15" s="71" t="s">
        <v>1317</v>
      </c>
      <c r="C15" s="239">
        <v>44828</v>
      </c>
      <c r="D15" s="239">
        <v>46654</v>
      </c>
    </row>
    <row r="16" spans="1:5" s="14" customFormat="1" x14ac:dyDescent="0.15">
      <c r="B16" s="71" t="s">
        <v>1313</v>
      </c>
      <c r="C16" s="239">
        <v>44852</v>
      </c>
      <c r="D16" s="239">
        <v>46678</v>
      </c>
    </row>
    <row r="17" spans="1:55 16384:16384" s="14" customFormat="1" x14ac:dyDescent="0.15">
      <c r="B17" s="71" t="s">
        <v>1314</v>
      </c>
      <c r="C17" s="239">
        <v>44879</v>
      </c>
      <c r="D17" s="239">
        <v>46705</v>
      </c>
    </row>
    <row r="18" spans="1:55 16384:16384" s="14" customFormat="1" x14ac:dyDescent="0.15">
      <c r="B18" s="71" t="s">
        <v>1315</v>
      </c>
      <c r="C18" s="239">
        <v>44914</v>
      </c>
      <c r="D18" s="239">
        <v>46740</v>
      </c>
    </row>
    <row r="19" spans="1:55 16384:16384" s="14" customFormat="1" x14ac:dyDescent="0.15">
      <c r="B19" s="71" t="s">
        <v>1316</v>
      </c>
      <c r="C19" s="169">
        <v>44972</v>
      </c>
      <c r="D19" s="169">
        <v>46798</v>
      </c>
      <c r="E19" s="14" t="s">
        <v>28</v>
      </c>
    </row>
    <row r="20" spans="1:55 16384:16384" s="14" customFormat="1" x14ac:dyDescent="0.15">
      <c r="B20" s="71" t="s">
        <v>29</v>
      </c>
      <c r="C20" s="14" t="s">
        <v>26</v>
      </c>
      <c r="D20" s="14" t="s">
        <v>27</v>
      </c>
    </row>
    <row r="21" spans="1:55 16384:16384" s="14" customFormat="1" x14ac:dyDescent="0.15">
      <c r="B21" s="71" t="s">
        <v>30</v>
      </c>
      <c r="C21" s="169" t="s">
        <v>31</v>
      </c>
      <c r="D21" s="169" t="s">
        <v>31</v>
      </c>
      <c r="E21" s="14" t="s">
        <v>32</v>
      </c>
    </row>
    <row r="22" spans="1:55 16384:16384" s="14" customFormat="1" x14ac:dyDescent="0.15">
      <c r="B22" s="71" t="s">
        <v>33</v>
      </c>
      <c r="C22" s="169" t="s">
        <v>31</v>
      </c>
      <c r="D22" s="169" t="s">
        <v>31</v>
      </c>
    </row>
    <row r="23" spans="1:55 16384:16384" s="14" customFormat="1" x14ac:dyDescent="0.15">
      <c r="B23" s="71" t="s">
        <v>34</v>
      </c>
      <c r="C23" s="169" t="s">
        <v>31</v>
      </c>
      <c r="D23" s="169" t="s">
        <v>31</v>
      </c>
    </row>
    <row r="24" spans="1:55 16384:16384" s="14" customFormat="1" x14ac:dyDescent="0.15">
      <c r="B24" s="71" t="s">
        <v>35</v>
      </c>
      <c r="C24" s="169" t="s">
        <v>31</v>
      </c>
      <c r="D24" s="169" t="s">
        <v>31</v>
      </c>
    </row>
    <row r="25" spans="1:55 16384:16384" s="14" customFormat="1" x14ac:dyDescent="0.15">
      <c r="B25" s="71" t="s">
        <v>36</v>
      </c>
      <c r="C25" s="169" t="s">
        <v>31</v>
      </c>
      <c r="D25" s="169" t="s">
        <v>31</v>
      </c>
    </row>
    <row r="26" spans="1:55 16384:16384" s="14" customFormat="1" x14ac:dyDescent="0.15">
      <c r="B26" s="71" t="s">
        <v>37</v>
      </c>
      <c r="C26" s="169" t="s">
        <v>31</v>
      </c>
      <c r="D26" s="169" t="s">
        <v>31</v>
      </c>
    </row>
    <row r="27" spans="1:55 16384:16384" s="14" customFormat="1" x14ac:dyDescent="0.15"/>
    <row r="28" spans="1:55 16384:16384" s="14" customFormat="1" ht="24" x14ac:dyDescent="0.2">
      <c r="A28" s="9" t="s">
        <v>3</v>
      </c>
      <c r="B28" s="10" t="s">
        <v>38</v>
      </c>
      <c r="C28" s="102" t="s">
        <v>138</v>
      </c>
      <c r="E28" s="108" t="s">
        <v>40</v>
      </c>
    </row>
    <row r="29" spans="1:55 16384:16384" s="14" customFormat="1" ht="12" x14ac:dyDescent="0.2">
      <c r="D29" s="100"/>
      <c r="E29" s="109" t="s">
        <v>41</v>
      </c>
      <c r="XFD29" s="14" t="e" cm="1">
        <f t="array" ref="XFD29">_xlfn.IFS(C28="Renewable",(INDEX(RE,,MATCH(AM33,REC,0))),C28="CSA",(INDEX(IMP_CSA,,MATCH(AM33,IMP_CSAC,0))),C28="Forestry",(INDEX(AR,,MATCH(AM33,ARC,0))),C28="AGR",(INDEX(AGR,,MATCH(AM33,AGRC,0))))</f>
        <v>#N/A</v>
      </c>
    </row>
    <row r="30" spans="1:55 16384:16384" s="14" customFormat="1" ht="13" x14ac:dyDescent="0.2">
      <c r="A30" s="179" t="s">
        <v>5</v>
      </c>
      <c r="B30" s="11" t="s">
        <v>42</v>
      </c>
      <c r="C30" s="102" t="s">
        <v>43</v>
      </c>
      <c r="E30" s="108" t="s">
        <v>44</v>
      </c>
      <c r="O30" s="69"/>
    </row>
    <row r="31" spans="1:55 16384:16384" s="14" customFormat="1" x14ac:dyDescent="0.15">
      <c r="A31" s="179"/>
      <c r="B31" s="17"/>
    </row>
    <row r="32" spans="1:55 16384:16384" s="174" customFormat="1" ht="14" customHeight="1" x14ac:dyDescent="0.15">
      <c r="A32" s="179"/>
      <c r="C32" s="210" t="s">
        <v>1304</v>
      </c>
      <c r="D32" s="211"/>
      <c r="E32" s="212"/>
      <c r="F32" s="175"/>
      <c r="G32" s="201" t="s">
        <v>46</v>
      </c>
      <c r="H32" s="202"/>
      <c r="I32" s="203"/>
      <c r="K32" s="201" t="s">
        <v>46</v>
      </c>
      <c r="L32" s="202"/>
      <c r="M32" s="203"/>
      <c r="O32" s="201" t="s">
        <v>46</v>
      </c>
      <c r="P32" s="202"/>
      <c r="Q32" s="203"/>
      <c r="S32" s="201" t="s">
        <v>46</v>
      </c>
      <c r="T32" s="202"/>
      <c r="U32" s="203"/>
      <c r="W32" s="201" t="s">
        <v>46</v>
      </c>
      <c r="X32" s="202"/>
      <c r="Y32" s="203"/>
      <c r="AA32" s="201" t="s">
        <v>46</v>
      </c>
      <c r="AB32" s="202"/>
      <c r="AC32" s="203"/>
      <c r="AE32" s="201" t="s">
        <v>46</v>
      </c>
      <c r="AF32" s="202"/>
      <c r="AG32" s="203"/>
      <c r="AI32" s="201" t="s">
        <v>46</v>
      </c>
      <c r="AJ32" s="202"/>
      <c r="AK32" s="203"/>
      <c r="AM32" s="201" t="s">
        <v>46</v>
      </c>
      <c r="AN32" s="202"/>
      <c r="AO32" s="203"/>
      <c r="AP32" s="175"/>
      <c r="AQ32" s="175"/>
      <c r="AR32" s="175"/>
      <c r="AS32" s="175"/>
      <c r="AT32" s="175"/>
      <c r="AU32" s="175"/>
      <c r="AV32" s="175"/>
      <c r="AW32" s="175"/>
      <c r="AX32" s="175"/>
      <c r="AY32" s="175"/>
      <c r="AZ32" s="175"/>
      <c r="BA32" s="175"/>
      <c r="BB32" s="175"/>
      <c r="BC32" s="175"/>
    </row>
    <row r="33" spans="1:55" s="8" customFormat="1" ht="12" x14ac:dyDescent="0.15">
      <c r="A33" s="179"/>
      <c r="B33" s="172" t="str">
        <f>IF(C30="Start with impact category","Select Impact category &gt;&gt;","")</f>
        <v/>
      </c>
      <c r="C33" s="198" t="s">
        <v>88</v>
      </c>
      <c r="D33" s="199"/>
      <c r="E33" s="200"/>
      <c r="F33" s="115" t="str">
        <f>IF($B$33="Select Impact category &gt;&gt;", "&gt;&gt;","")</f>
        <v/>
      </c>
      <c r="G33" s="198" t="s">
        <v>97</v>
      </c>
      <c r="H33" s="199"/>
      <c r="I33" s="200"/>
      <c r="J33" s="115" t="str">
        <f>IF($B$33="Select Impact category &gt;&gt;", "&gt;&gt;","")</f>
        <v/>
      </c>
      <c r="K33" s="198" t="s">
        <v>95</v>
      </c>
      <c r="L33" s="199"/>
      <c r="M33" s="200"/>
      <c r="N33" s="115" t="str">
        <f>IF($B$33="Select Impact category &gt;&gt;", "&gt;&gt;","")</f>
        <v/>
      </c>
      <c r="O33" s="198" t="s">
        <v>98</v>
      </c>
      <c r="P33" s="199"/>
      <c r="Q33" s="200"/>
      <c r="R33" s="115" t="str">
        <f>IF($B$33="Select Impact category &gt;&gt;", "&gt;&gt;","")</f>
        <v/>
      </c>
      <c r="S33" s="198"/>
      <c r="T33" s="199"/>
      <c r="U33" s="200"/>
      <c r="V33" s="115" t="str">
        <f>IF($B$33="Select Impact category &gt;&gt;", "&gt;&gt;","")</f>
        <v/>
      </c>
      <c r="W33" s="198"/>
      <c r="X33" s="199"/>
      <c r="Y33" s="200"/>
      <c r="Z33" s="115" t="str">
        <f>IF($B$33="Select Impact category &gt;&gt;", "&gt;&gt;","")</f>
        <v/>
      </c>
      <c r="AA33" s="198"/>
      <c r="AB33" s="199"/>
      <c r="AC33" s="200"/>
      <c r="AD33" s="115" t="str">
        <f>IF($B$33="Select Impact category &gt;&gt;", "&gt;&gt;","")</f>
        <v/>
      </c>
      <c r="AE33" s="198"/>
      <c r="AF33" s="199"/>
      <c r="AG33" s="200"/>
      <c r="AH33" s="115" t="str">
        <f>IF($B$33="Select Impact category &gt;&gt;", "&gt;&gt;","")</f>
        <v/>
      </c>
      <c r="AI33" s="198"/>
      <c r="AJ33" s="199"/>
      <c r="AK33" s="200"/>
      <c r="AL33" s="115" t="str">
        <f>IF($B$33="Select Impact category &gt;&gt;", "&gt;&gt;","")</f>
        <v/>
      </c>
      <c r="AM33" s="198"/>
      <c r="AN33" s="199"/>
      <c r="AO33" s="200"/>
      <c r="AP33" s="14"/>
      <c r="AQ33" s="14"/>
      <c r="AR33" s="14"/>
      <c r="AS33" s="14"/>
      <c r="AT33" s="14"/>
      <c r="AU33" s="14"/>
      <c r="AV33" s="14"/>
      <c r="AW33" s="14"/>
      <c r="AX33" s="14"/>
      <c r="AY33" s="14"/>
      <c r="AZ33" s="14"/>
      <c r="BA33" s="14"/>
      <c r="BB33" s="14"/>
      <c r="BC33" s="14"/>
    </row>
    <row r="34" spans="1:55" s="8" customFormat="1" ht="12.75" customHeight="1" x14ac:dyDescent="0.15">
      <c r="A34" s="179"/>
      <c r="B34" s="172" t="str">
        <f>IF(C30="Start with SDG","Select SDG &gt;&gt;","")</f>
        <v>Select SDG &gt;&gt;</v>
      </c>
      <c r="C34" s="195" t="s">
        <v>133</v>
      </c>
      <c r="D34" s="196"/>
      <c r="E34" s="197"/>
      <c r="F34" s="115" t="str">
        <f>IF($B$34="Select SDG &gt;&gt;","&gt;&gt;","")</f>
        <v>&gt;&gt;</v>
      </c>
      <c r="G34" s="195" t="s">
        <v>48</v>
      </c>
      <c r="H34" s="196"/>
      <c r="I34" s="197"/>
      <c r="J34" s="115" t="str">
        <f>IF($B$34="Select SDG &gt;&gt;","&gt;&gt;","")</f>
        <v>&gt;&gt;</v>
      </c>
      <c r="K34" s="195" t="s">
        <v>232</v>
      </c>
      <c r="L34" s="196"/>
      <c r="M34" s="197"/>
      <c r="N34" s="115" t="str">
        <f>IF($B$34="Select SDG &gt;&gt;","&gt;&gt;","")</f>
        <v>&gt;&gt;</v>
      </c>
      <c r="O34" s="195" t="s">
        <v>127</v>
      </c>
      <c r="P34" s="196"/>
      <c r="Q34" s="197"/>
      <c r="R34" s="115" t="str">
        <f>IF($B$34="Select SDG &gt;&gt;","&gt;&gt;","")</f>
        <v>&gt;&gt;</v>
      </c>
      <c r="S34" s="195"/>
      <c r="T34" s="196"/>
      <c r="U34" s="197"/>
      <c r="V34" s="115" t="str">
        <f>IF($B$34="Select SDG &gt;&gt;","&gt;&gt;","")</f>
        <v>&gt;&gt;</v>
      </c>
      <c r="W34" s="195"/>
      <c r="X34" s="196"/>
      <c r="Y34" s="197"/>
      <c r="Z34" s="115" t="str">
        <f>IF($B$34="Select SDG &gt;&gt;","&gt;&gt;","")</f>
        <v>&gt;&gt;</v>
      </c>
      <c r="AA34" s="195"/>
      <c r="AB34" s="196"/>
      <c r="AC34" s="197"/>
      <c r="AD34" s="115" t="str">
        <f>IF($B$34="Select SDG &gt;&gt;","&gt;&gt;","")</f>
        <v>&gt;&gt;</v>
      </c>
      <c r="AE34" s="195"/>
      <c r="AF34" s="196"/>
      <c r="AG34" s="197"/>
      <c r="AH34" s="115" t="str">
        <f>IF($B$34="Select SDG &gt;&gt;","&gt;&gt;","")</f>
        <v>&gt;&gt;</v>
      </c>
      <c r="AI34" s="195"/>
      <c r="AJ34" s="196"/>
      <c r="AK34" s="197"/>
      <c r="AL34" s="115" t="str">
        <f>IF($B$34="Select SDG &gt;&gt;","&gt;&gt;","")</f>
        <v>&gt;&gt;</v>
      </c>
      <c r="AM34" s="195"/>
      <c r="AN34" s="196"/>
      <c r="AO34" s="197"/>
      <c r="AP34" s="14"/>
      <c r="AQ34" s="14"/>
      <c r="AR34" s="14"/>
      <c r="AS34" s="14"/>
      <c r="AT34" s="14"/>
      <c r="AU34" s="14"/>
      <c r="AV34" s="14"/>
      <c r="AW34" s="14"/>
      <c r="AX34" s="14"/>
      <c r="AY34" s="14"/>
      <c r="AZ34" s="14"/>
      <c r="BA34" s="14"/>
      <c r="BB34" s="14"/>
      <c r="BC34" s="14"/>
    </row>
    <row r="35" spans="1:55" s="14" customFormat="1" x14ac:dyDescent="0.15">
      <c r="C35" s="25"/>
      <c r="D35" s="26"/>
      <c r="E35" s="27"/>
      <c r="F35" s="115"/>
      <c r="G35" s="21"/>
      <c r="I35" s="22"/>
      <c r="J35" s="115"/>
      <c r="K35" s="21"/>
      <c r="M35" s="22"/>
      <c r="N35" s="115"/>
      <c r="O35" s="21"/>
      <c r="Q35" s="22"/>
      <c r="R35" s="115"/>
      <c r="S35" s="21"/>
      <c r="U35" s="22"/>
      <c r="V35" s="115"/>
      <c r="W35" s="21"/>
      <c r="Y35" s="22"/>
      <c r="Z35" s="115"/>
      <c r="AA35" s="21"/>
      <c r="AC35" s="22"/>
      <c r="AD35" s="115"/>
      <c r="AE35" s="21"/>
      <c r="AG35" s="22"/>
      <c r="AH35" s="115"/>
      <c r="AI35" s="21"/>
      <c r="AK35" s="22"/>
      <c r="AL35" s="115"/>
      <c r="AM35" s="21"/>
      <c r="AO35" s="22"/>
    </row>
    <row r="36" spans="1:55" s="8" customFormat="1" ht="21" customHeight="1" x14ac:dyDescent="0.15">
      <c r="A36" s="9" t="s">
        <v>7</v>
      </c>
      <c r="B36" s="11" t="str">
        <f>IF(C33&lt;&gt;"","Select Monitoring indicator &gt;&gt;","")</f>
        <v>Select Monitoring indicator &gt;&gt;</v>
      </c>
      <c r="C36" s="216" t="s">
        <v>225</v>
      </c>
      <c r="D36" s="217"/>
      <c r="E36" s="218"/>
      <c r="F36" s="115" t="str">
        <f>IF($B$36="Select Monitoring indicator &gt;&gt;", "&gt;&gt;","")</f>
        <v>&gt;&gt;</v>
      </c>
      <c r="G36" s="198" t="s">
        <v>304</v>
      </c>
      <c r="H36" s="199"/>
      <c r="I36" s="200"/>
      <c r="J36" s="115" t="str">
        <f>IF($B$36="Select Monitoring indicator &gt;&gt;","&gt;&gt;","")</f>
        <v>&gt;&gt;</v>
      </c>
      <c r="K36" s="198" t="s">
        <v>257</v>
      </c>
      <c r="L36" s="199"/>
      <c r="M36" s="200"/>
      <c r="N36" s="115" t="str">
        <f>IF($B$36="Select Monitoring indicator &gt;&gt;","&gt;&gt;","")</f>
        <v>&gt;&gt;</v>
      </c>
      <c r="O36" s="198" t="s">
        <v>200</v>
      </c>
      <c r="P36" s="199"/>
      <c r="Q36" s="200"/>
      <c r="R36" s="115" t="str">
        <f>IF($B$36="Select Monitoring indicator &gt;&gt;","&gt;&gt;","")</f>
        <v>&gt;&gt;</v>
      </c>
      <c r="S36" s="198"/>
      <c r="T36" s="199"/>
      <c r="U36" s="200"/>
      <c r="V36" s="115" t="str">
        <f>IF($B$36="Select Monitoring indicator &gt;&gt;","&gt;&gt;","")</f>
        <v>&gt;&gt;</v>
      </c>
      <c r="W36" s="198"/>
      <c r="X36" s="199"/>
      <c r="Y36" s="200"/>
      <c r="Z36" s="115" t="str">
        <f>IF($B$36="Select Monitoring indicator &gt;&gt;","&gt;&gt;","")</f>
        <v>&gt;&gt;</v>
      </c>
      <c r="AA36" s="198"/>
      <c r="AB36" s="199"/>
      <c r="AC36" s="200"/>
      <c r="AD36" s="115" t="str">
        <f>IF($B$36="Select Monitoring indicator &gt;&gt;","&gt;&gt;","")</f>
        <v>&gt;&gt;</v>
      </c>
      <c r="AE36" s="198"/>
      <c r="AF36" s="199"/>
      <c r="AG36" s="200"/>
      <c r="AH36" s="115" t="str">
        <f>IF($B$36="Select Monitoring indicator &gt;&gt;","&gt;&gt;","")</f>
        <v>&gt;&gt;</v>
      </c>
      <c r="AI36" s="198"/>
      <c r="AJ36" s="199"/>
      <c r="AK36" s="200"/>
      <c r="AL36" s="115" t="str">
        <f>IF($B$36="Select Monitoring indicator &gt;&gt;","&gt;&gt;","")</f>
        <v>&gt;&gt;</v>
      </c>
      <c r="AM36" s="198"/>
      <c r="AN36" s="199"/>
      <c r="AO36" s="200"/>
      <c r="AP36" s="14"/>
      <c r="AQ36" s="14"/>
      <c r="AR36" s="14"/>
      <c r="AS36" s="14"/>
      <c r="AT36" s="14"/>
      <c r="AU36" s="14"/>
      <c r="AV36" s="14"/>
      <c r="AW36" s="14"/>
      <c r="AX36" s="14"/>
      <c r="AY36" s="14"/>
      <c r="AZ36" s="14"/>
      <c r="BA36" s="14"/>
      <c r="BB36" s="14"/>
      <c r="BC36" s="14"/>
    </row>
    <row r="37" spans="1:55" s="8" customFormat="1" ht="12.75" customHeight="1" x14ac:dyDescent="0.15">
      <c r="B37" s="173" t="str">
        <f>IF(C34&lt;&gt;"","Select Monitoring indicator &gt;&gt;","")</f>
        <v>Select Monitoring indicator &gt;&gt;</v>
      </c>
      <c r="C37" s="219" t="s">
        <v>225</v>
      </c>
      <c r="D37" s="220"/>
      <c r="E37" s="221"/>
      <c r="F37" s="115" t="str">
        <f>IF($B$37="Select Monitoring indicator &gt;&gt;","&gt;&gt;","")</f>
        <v>&gt;&gt;</v>
      </c>
      <c r="G37" s="195"/>
      <c r="H37" s="196"/>
      <c r="I37" s="197"/>
      <c r="J37" s="115" t="str">
        <f>IF($B$37="Select Monitoring indicator &gt;&gt;","&gt;&gt;","")</f>
        <v>&gt;&gt;</v>
      </c>
      <c r="K37" s="195"/>
      <c r="L37" s="196"/>
      <c r="M37" s="197"/>
      <c r="N37" s="115" t="str">
        <f>IF($B$37="Select Monitoring indicator &gt;&gt;","&gt;&gt;","")</f>
        <v>&gt;&gt;</v>
      </c>
      <c r="O37" s="195" t="s">
        <v>200</v>
      </c>
      <c r="P37" s="196"/>
      <c r="Q37" s="197"/>
      <c r="R37" s="115" t="str">
        <f>IF($B$37="Select Monitoring indicator &gt;&gt;","&gt;&gt;","")</f>
        <v>&gt;&gt;</v>
      </c>
      <c r="S37" s="195"/>
      <c r="T37" s="196"/>
      <c r="U37" s="197"/>
      <c r="V37" s="115" t="str">
        <f>IF($B$37="Select Monitoring indicator &gt;&gt;","&gt;&gt;","")</f>
        <v>&gt;&gt;</v>
      </c>
      <c r="W37" s="195"/>
      <c r="X37" s="196"/>
      <c r="Y37" s="197"/>
      <c r="Z37" s="115" t="str">
        <f>IF($B$37="Select Monitoring indicator &gt;&gt;","&gt;&gt;","")</f>
        <v>&gt;&gt;</v>
      </c>
      <c r="AA37" s="195"/>
      <c r="AB37" s="196"/>
      <c r="AC37" s="197"/>
      <c r="AD37" s="115" t="str">
        <f>IF($B$37="Select Monitoring indicator &gt;&gt;","&gt;&gt;","")</f>
        <v>&gt;&gt;</v>
      </c>
      <c r="AE37" s="195"/>
      <c r="AF37" s="196"/>
      <c r="AG37" s="197"/>
      <c r="AH37" s="115" t="str">
        <f>IF($B$37="Select Monitoring indicator &gt;&gt;","&gt;&gt;","")</f>
        <v>&gt;&gt;</v>
      </c>
      <c r="AI37" s="195"/>
      <c r="AJ37" s="196"/>
      <c r="AK37" s="197"/>
      <c r="AL37" s="115" t="str">
        <f>IF($B$37="Select Monitoring indicator &gt;&gt;","&gt;&gt;","")</f>
        <v>&gt;&gt;</v>
      </c>
      <c r="AM37" s="195"/>
      <c r="AN37" s="196"/>
      <c r="AO37" s="197"/>
      <c r="AP37" s="14"/>
      <c r="AQ37" s="14"/>
      <c r="AR37" s="14"/>
      <c r="AS37" s="14"/>
      <c r="AT37" s="14"/>
      <c r="AU37" s="14"/>
      <c r="AV37" s="14"/>
      <c r="AW37" s="14"/>
      <c r="AX37" s="14"/>
      <c r="AY37" s="14"/>
      <c r="AZ37" s="14"/>
      <c r="BA37" s="14"/>
      <c r="BB37" s="14"/>
      <c r="BC37" s="14"/>
    </row>
    <row r="38" spans="1:55" s="14" customFormat="1" ht="15" customHeight="1" thickBot="1" x14ac:dyDescent="0.25">
      <c r="A38" s="107"/>
      <c r="C38" s="110" t="s">
        <v>51</v>
      </c>
      <c r="D38" s="111" t="s">
        <v>52</v>
      </c>
      <c r="E38" s="112"/>
      <c r="F38" s="107"/>
      <c r="G38" s="110" t="s">
        <v>51</v>
      </c>
      <c r="H38" s="111" t="s">
        <v>53</v>
      </c>
      <c r="I38" s="113"/>
      <c r="J38" s="107"/>
      <c r="K38" s="110" t="s">
        <v>51</v>
      </c>
      <c r="L38" s="111" t="s">
        <v>53</v>
      </c>
      <c r="M38" s="113"/>
      <c r="N38" s="107"/>
      <c r="O38" s="110" t="s">
        <v>51</v>
      </c>
      <c r="P38" s="111" t="s">
        <v>53</v>
      </c>
      <c r="Q38" s="113"/>
      <c r="R38" s="107"/>
      <c r="S38" s="110" t="s">
        <v>51</v>
      </c>
      <c r="T38" s="111" t="s">
        <v>53</v>
      </c>
      <c r="U38" s="113"/>
      <c r="V38" s="107"/>
      <c r="W38" s="110" t="s">
        <v>51</v>
      </c>
      <c r="X38" s="111" t="s">
        <v>53</v>
      </c>
      <c r="Y38" s="113"/>
      <c r="Z38" s="107"/>
      <c r="AA38" s="110" t="s">
        <v>51</v>
      </c>
      <c r="AB38" s="111" t="s">
        <v>53</v>
      </c>
      <c r="AC38" s="113"/>
      <c r="AD38" s="107"/>
      <c r="AE38" s="110" t="s">
        <v>51</v>
      </c>
      <c r="AF38" s="111" t="s">
        <v>53</v>
      </c>
      <c r="AG38" s="113"/>
      <c r="AH38" s="107"/>
      <c r="AI38" s="110" t="s">
        <v>51</v>
      </c>
      <c r="AJ38" s="111" t="s">
        <v>53</v>
      </c>
      <c r="AK38" s="113"/>
      <c r="AL38" s="107"/>
      <c r="AM38" s="110" t="s">
        <v>51</v>
      </c>
      <c r="AN38" s="111" t="s">
        <v>53</v>
      </c>
      <c r="AO38" s="113"/>
    </row>
    <row r="39" spans="1:55" s="8" customFormat="1" ht="21" customHeight="1" thickTop="1" x14ac:dyDescent="0.15">
      <c r="A39" s="18" t="s">
        <v>9</v>
      </c>
      <c r="B39" s="29" t="s">
        <v>54</v>
      </c>
      <c r="C39" s="28"/>
      <c r="D39" s="19"/>
      <c r="E39" s="24"/>
      <c r="F39" s="20"/>
      <c r="G39" s="23"/>
      <c r="H39" s="20"/>
      <c r="I39" s="24"/>
      <c r="J39" s="20"/>
      <c r="K39" s="23"/>
      <c r="L39" s="20"/>
      <c r="M39" s="24"/>
      <c r="N39" s="20"/>
      <c r="O39" s="23"/>
      <c r="P39" s="20"/>
      <c r="Q39" s="24"/>
      <c r="R39" s="20"/>
      <c r="S39" s="23"/>
      <c r="T39" s="20"/>
      <c r="U39" s="24"/>
      <c r="V39" s="20"/>
      <c r="W39" s="23"/>
      <c r="X39" s="20"/>
      <c r="Y39" s="24"/>
      <c r="Z39" s="20"/>
      <c r="AA39" s="23"/>
      <c r="AB39" s="20"/>
      <c r="AC39" s="24"/>
      <c r="AD39" s="20"/>
      <c r="AE39" s="23"/>
      <c r="AF39" s="20"/>
      <c r="AG39" s="24"/>
      <c r="AH39" s="20"/>
      <c r="AI39" s="23"/>
      <c r="AJ39" s="20"/>
      <c r="AK39" s="24"/>
      <c r="AL39" s="20"/>
      <c r="AM39" s="23"/>
      <c r="AN39" s="20"/>
      <c r="AO39" s="24"/>
      <c r="AP39" s="14"/>
      <c r="AQ39" s="14"/>
      <c r="AR39" s="14"/>
      <c r="AS39" s="14"/>
      <c r="AT39" s="14"/>
      <c r="AU39" s="14"/>
      <c r="AV39" s="14"/>
      <c r="AW39" s="14"/>
      <c r="AX39" s="14"/>
      <c r="AY39" s="14"/>
      <c r="AZ39" s="14"/>
      <c r="BA39" s="14"/>
      <c r="BB39" s="14"/>
      <c r="BC39" s="14"/>
    </row>
    <row r="40" spans="1:55" s="8" customFormat="1" ht="15" customHeight="1" x14ac:dyDescent="0.15">
      <c r="A40" s="14"/>
      <c r="B40" s="103" t="s">
        <v>55</v>
      </c>
      <c r="C40" s="192" t="str" cm="1">
        <f t="array" ref="C40">IFERROR(_xlfn.IFS(C33&lt;&gt;"",IFERROR(INDEX(BA!$J$4:$J$952,MATCH(C36,BA!$P$4:$P$952,0)),""),C34&lt;&gt;"",IFERROR(INDEX(BA!$J$4:$J$952,MATCH(C37,BA!$P$4:$P$952,0)),"")),"")</f>
        <v>GSDM-I13.2.2</v>
      </c>
      <c r="D40" s="193"/>
      <c r="E40" s="194"/>
      <c r="F40" s="14"/>
      <c r="G40" s="192" t="str" cm="1">
        <f t="array" ref="G40">IFERROR(_xlfn.IFS(G33&lt;&gt;"",IFERROR(INDEX(BA!$J$4:$J$952,MATCH(G36,BA!$P$4:$P$952,0)),""),G34&lt;&gt;"",IFERROR(INDEX(BA!$J$4:$J$952,MATCH(G37,BA!$P$4:$P$952,0)),"")),"")</f>
        <v>GSDM-I5.4.1</v>
      </c>
      <c r="H40" s="193"/>
      <c r="I40" s="194"/>
      <c r="K40" s="192" t="str" cm="1">
        <f t="array" ref="K40">IFERROR(_xlfn.IFS(K33&lt;&gt;"",IFERROR(INDEX(BA!$J$4:$J$952,MATCH(K36,BA!$P$4:$P$952,0)),""),K34&lt;&gt;"",IFERROR(INDEX(BA!$J$4:$J$952,MATCH(K37,BA!$P$4:$P$952,0)),"")),"")</f>
        <v>GSDM-I3.9.2</v>
      </c>
      <c r="L40" s="193"/>
      <c r="M40" s="194"/>
      <c r="O40" s="192" t="str" cm="1">
        <f t="array" ref="O40">IFERROR(_xlfn.IFS(O33&lt;&gt;"",IFERROR(INDEX(BA!$J$4:$J$952,MATCH(O36,BA!$P$4:$P$952,0)),""),O34&lt;&gt;"",IFERROR(INDEX(BA!$J$4:$J$952,MATCH(O37,BA!$P$4:$P$952,0)),"")),"")</f>
        <v>GSDM-I7.1.1</v>
      </c>
      <c r="P40" s="193"/>
      <c r="Q40" s="194"/>
      <c r="S40" s="192" t="str" cm="1">
        <f t="array" ref="S40">IFERROR(_xlfn.IFS(S33&lt;&gt;"",IFERROR(INDEX(BA!$J$4:$J$952,MATCH(S36,BA!$P$4:$P$952,0)),""),S34&lt;&gt;"",IFERROR(INDEX(BA!$J$4:$J$952,MATCH(S37,BA!$P$4:$P$952,0)),"")),"")</f>
        <v/>
      </c>
      <c r="T40" s="193"/>
      <c r="U40" s="194"/>
      <c r="W40" s="192" t="str" cm="1">
        <f t="array" ref="W40">IFERROR(_xlfn.IFS(W33&lt;&gt;"",IFERROR(INDEX(BA!$J$4:$J$952,MATCH(W36,BA!$P$4:$P$952,0)),""),W34&lt;&gt;"",IFERROR(INDEX(BA!$J$4:$J$952,MATCH(W37,BA!$P$4:$P$952,0)),"")),"")</f>
        <v/>
      </c>
      <c r="X40" s="193"/>
      <c r="Y40" s="194"/>
      <c r="AA40" s="192" t="str" cm="1">
        <f t="array" ref="AA40">IFERROR(_xlfn.IFS(AA33&lt;&gt;"",IFERROR(INDEX(BA!$J$4:$J$952,MATCH(AA36,BA!$P$4:$P$952,0)),""),AA34&lt;&gt;"",IFERROR(INDEX(BA!$J$4:$J$952,MATCH(AA37,BA!$P$4:$P$952,0)),"")),"")</f>
        <v/>
      </c>
      <c r="AB40" s="193"/>
      <c r="AC40" s="194"/>
      <c r="AE40" s="192" t="str" cm="1">
        <f t="array" ref="AE40">IFERROR(_xlfn.IFS(AE33&lt;&gt;"",IFERROR(INDEX(BA!$J$4:$J$952,MATCH(AE36,BA!$P$4:$P$952,0)),""),AE34&lt;&gt;"",IFERROR(INDEX(BA!$J$4:$J$952,MATCH(AE37,BA!$P$4:$P$952,0)),"")),"")</f>
        <v/>
      </c>
      <c r="AF40" s="193"/>
      <c r="AG40" s="194"/>
      <c r="AI40" s="192" t="str" cm="1">
        <f t="array" ref="AI40">IFERROR(_xlfn.IFS(AI33&lt;&gt;"",IFERROR(INDEX(BA!$J$4:$J$952,MATCH(AI36,BA!$P$4:$P$952,0)),""),AI34&lt;&gt;"",IFERROR(INDEX(BA!$J$4:$J$952,MATCH(AI37,BA!$P$4:$P$952,0)),"")),"")</f>
        <v/>
      </c>
      <c r="AJ40" s="193"/>
      <c r="AK40" s="194"/>
      <c r="AM40" s="192" t="str" cm="1">
        <f t="array" ref="AM40">IFERROR(_xlfn.IFS(AM33&lt;&gt;"",IFERROR(INDEX(BA!$J$4:$J$952,MATCH(AM36,BA!$P$4:$P$952,0)),""),AM34&lt;&gt;"",IFERROR(INDEX(BA!$J$4:$J$952,MATCH(AM37,BA!$P$4:$P$952,0)),"")),"")</f>
        <v/>
      </c>
      <c r="AN40" s="193"/>
      <c r="AO40" s="194"/>
      <c r="AP40" s="14"/>
      <c r="AQ40" s="14"/>
      <c r="AR40" s="14"/>
      <c r="AS40" s="14"/>
      <c r="AT40" s="14"/>
      <c r="AU40" s="14"/>
      <c r="AV40" s="14"/>
      <c r="AW40" s="14"/>
      <c r="AX40" s="14"/>
      <c r="AY40" s="14"/>
      <c r="AZ40" s="14"/>
      <c r="BA40" s="14"/>
      <c r="BB40" s="14"/>
      <c r="BC40" s="14"/>
    </row>
    <row r="41" spans="1:55" s="8" customFormat="1" x14ac:dyDescent="0.15">
      <c r="A41" s="14"/>
      <c r="B41" s="104" t="s">
        <v>56</v>
      </c>
      <c r="C41" s="192" t="str">
        <f>IFERROR(INDEX(BA!$O$4:$O$952,MATCH(C40,BA!$J$4:$J$952,0)),"")</f>
        <v>Reduction in GHGs equivalent SLCPs</v>
      </c>
      <c r="D41" s="193"/>
      <c r="E41" s="194"/>
      <c r="F41" s="14"/>
      <c r="G41" s="192" t="str">
        <f>IFERROR(INDEX(BA!$O$4:$O$952,MATCH(G40,BA!$J$4:$J$952,0)),"")</f>
        <v xml:space="preserve">Women empowerment and gender equality </v>
      </c>
      <c r="H41" s="193"/>
      <c r="I41" s="194"/>
      <c r="K41" s="192" t="str">
        <f>IFERROR(INDEX(BA!$O$4:$O$952,MATCH(K40,BA!$J$4:$J$952,0)),"")</f>
        <v>Averted Mortality rate attributed to household air pollution</v>
      </c>
      <c r="L41" s="193"/>
      <c r="M41" s="194"/>
      <c r="O41" s="192" t="str">
        <f>IFERROR(INDEX(BA!$O$4:$O$952,MATCH(O40,BA!$J$4:$J$952,0)),"")</f>
        <v>Increased access to energy</v>
      </c>
      <c r="P41" s="193"/>
      <c r="Q41" s="194"/>
      <c r="S41" s="192" t="str">
        <f>IFERROR(INDEX(BA!$O$4:$O$952,MATCH(S40,BA!$J$4:$J$952,0)),"")</f>
        <v/>
      </c>
      <c r="T41" s="193"/>
      <c r="U41" s="194"/>
      <c r="W41" s="192" t="str">
        <f>IFERROR(INDEX(BA!$O$4:$O$952,MATCH(W40,BA!$J$4:$J$952,0)),"")</f>
        <v/>
      </c>
      <c r="X41" s="193"/>
      <c r="Y41" s="194"/>
      <c r="AA41" s="192" t="str">
        <f>IFERROR(INDEX(BA!$O$4:$O$952,MATCH(AA40,BA!$J$4:$J$952,0)),"")</f>
        <v/>
      </c>
      <c r="AB41" s="193"/>
      <c r="AC41" s="194"/>
      <c r="AE41" s="192" t="str">
        <f>IFERROR(INDEX(BA!$O$4:$O$952,MATCH(AE40,BA!$J$4:$J$952,0)),"")</f>
        <v/>
      </c>
      <c r="AF41" s="193"/>
      <c r="AG41" s="194"/>
      <c r="AI41" s="192" t="str">
        <f>IFERROR(INDEX(BA!$O$4:$O$952,MATCH(AI40,BA!$J$4:$J$952,0)),"")</f>
        <v/>
      </c>
      <c r="AJ41" s="193"/>
      <c r="AK41" s="194"/>
      <c r="AM41" s="192" t="str">
        <f>IFERROR(INDEX(BA!$O$4:$O$952,MATCH(AM40,BA!$J$4:$J$952,0)),"")</f>
        <v/>
      </c>
      <c r="AN41" s="193"/>
      <c r="AO41" s="194"/>
      <c r="AP41" s="14"/>
      <c r="AQ41" s="14"/>
      <c r="AR41" s="14"/>
      <c r="AS41" s="14"/>
      <c r="AT41" s="14"/>
      <c r="AU41" s="14"/>
      <c r="AV41" s="14"/>
      <c r="AW41" s="14"/>
      <c r="AX41" s="14"/>
      <c r="AY41" s="14"/>
      <c r="AZ41" s="14"/>
      <c r="BA41" s="14"/>
      <c r="BB41" s="14"/>
      <c r="BC41" s="14"/>
    </row>
    <row r="42" spans="1:55" s="8" customFormat="1" ht="15" customHeight="1" x14ac:dyDescent="0.15">
      <c r="A42" s="14"/>
      <c r="B42" s="104" t="s">
        <v>57</v>
      </c>
      <c r="C42" s="192" t="str">
        <f>IFERROR(INDEX(BA!$L$4:$L$952,MATCH(C40,BA!$J$4:$J$952,0)),"")</f>
        <v>Climate change mitigation</v>
      </c>
      <c r="D42" s="193"/>
      <c r="E42" s="194"/>
      <c r="F42" s="14"/>
      <c r="G42" s="192" t="str">
        <f>IFERROR(INDEX(BA!$L$4:$L$952,MATCH(G40,BA!$J$4:$J$952,0)),"")</f>
        <v>Gender</v>
      </c>
      <c r="H42" s="193"/>
      <c r="I42" s="194"/>
      <c r="K42" s="192" t="str">
        <f>IFERROR(INDEX(BA!$L$4:$L$952,MATCH(K40,BA!$J$4:$J$952,0)),"")</f>
        <v>Health &amp; safety</v>
      </c>
      <c r="L42" s="193"/>
      <c r="M42" s="194"/>
      <c r="O42" s="192" t="str">
        <f>IFERROR(INDEX(BA!$L$4:$L$952,MATCH(O40,BA!$J$4:$J$952,0)),"")</f>
        <v>Energy generation, efficiency &amp; access</v>
      </c>
      <c r="P42" s="193"/>
      <c r="Q42" s="194"/>
      <c r="S42" s="192" t="str">
        <f>IFERROR(INDEX(BA!$L$4:$L$952,MATCH(S40,BA!$J$4:$J$952,0)),"")</f>
        <v/>
      </c>
      <c r="T42" s="193"/>
      <c r="U42" s="194"/>
      <c r="W42" s="192" t="str">
        <f>IFERROR(INDEX(BA!$L$4:$L$952,MATCH(W40,BA!$J$4:$J$952,0)),"")</f>
        <v/>
      </c>
      <c r="X42" s="193"/>
      <c r="Y42" s="194"/>
      <c r="AA42" s="192" t="str">
        <f>IFERROR(INDEX(BA!$L$4:$L$952,MATCH(AA40,BA!$J$4:$J$952,0)),"")</f>
        <v/>
      </c>
      <c r="AB42" s="193"/>
      <c r="AC42" s="194"/>
      <c r="AE42" s="192" t="str">
        <f>IFERROR(INDEX(BA!$L$4:$L$952,MATCH(AE40,BA!$J$4:$J$952,0)),"")</f>
        <v/>
      </c>
      <c r="AF42" s="193"/>
      <c r="AG42" s="194"/>
      <c r="AI42" s="192" t="str">
        <f>IFERROR(INDEX(BA!$L$4:$L$952,MATCH(AI40,BA!$J$4:$J$952,0)),"")</f>
        <v/>
      </c>
      <c r="AJ42" s="193"/>
      <c r="AK42" s="194"/>
      <c r="AM42" s="192" t="str">
        <f>IFERROR(INDEX(BA!$L$4:$L$952,MATCH(AM40,BA!$J$4:$J$952,0)),"")</f>
        <v/>
      </c>
      <c r="AN42" s="193"/>
      <c r="AO42" s="194"/>
      <c r="AP42" s="14"/>
      <c r="AQ42" s="14"/>
      <c r="AR42" s="14"/>
      <c r="AS42" s="14"/>
      <c r="AT42" s="14"/>
      <c r="AU42" s="14"/>
      <c r="AV42" s="14"/>
      <c r="AW42" s="14"/>
      <c r="AX42" s="14"/>
      <c r="AY42" s="14"/>
      <c r="AZ42" s="14"/>
      <c r="BA42" s="14"/>
      <c r="BB42" s="14"/>
      <c r="BC42" s="14"/>
    </row>
    <row r="43" spans="1:55" s="8" customFormat="1" ht="15" customHeight="1" x14ac:dyDescent="0.15">
      <c r="A43" s="14"/>
      <c r="B43" s="104" t="s">
        <v>58</v>
      </c>
      <c r="C43" s="192" t="str">
        <f>IFERROR(INDEX(BA!$M$4:$M$952,MATCH(C40,BA!$J$4:$J$952,0)),"")</f>
        <v>13. Climate action</v>
      </c>
      <c r="D43" s="193"/>
      <c r="E43" s="194"/>
      <c r="F43" s="14"/>
      <c r="G43" s="192" t="str">
        <f>IFERROR(INDEX(BA!$M$4:$M$952,MATCH(G40,BA!$J$4:$J$952,0)),"")</f>
        <v xml:space="preserve">5. Gender equality </v>
      </c>
      <c r="H43" s="193"/>
      <c r="I43" s="194"/>
      <c r="K43" s="192" t="str">
        <f>IFERROR(INDEX(BA!$M$4:$M$952,MATCH(K40,BA!$J$4:$J$952,0)),"")</f>
        <v>3. Good Health and well being</v>
      </c>
      <c r="L43" s="193"/>
      <c r="M43" s="194"/>
      <c r="O43" s="192" t="str">
        <f>IFERROR(INDEX(BA!$M$4:$M$952,MATCH(O40,BA!$J$4:$J$952,0)),"")</f>
        <v xml:space="preserve">7. Affordable and clean energy </v>
      </c>
      <c r="P43" s="193"/>
      <c r="Q43" s="194"/>
      <c r="S43" s="192" t="str">
        <f>IFERROR(INDEX(BA!$M$4:$M$952,MATCH(S40,BA!$J$4:$J$952,0)),"")</f>
        <v/>
      </c>
      <c r="T43" s="193"/>
      <c r="U43" s="194"/>
      <c r="W43" s="192" t="str">
        <f>IFERROR(INDEX(BA!$M$4:$M$952,MATCH(W40,BA!$J$4:$J$952,0)),"")</f>
        <v/>
      </c>
      <c r="X43" s="193"/>
      <c r="Y43" s="194"/>
      <c r="AA43" s="192" t="str">
        <f>IFERROR(INDEX(BA!$M$4:$M$952,MATCH(AA40,BA!$J$4:$J$952,0)),"")</f>
        <v/>
      </c>
      <c r="AB43" s="193"/>
      <c r="AC43" s="194"/>
      <c r="AE43" s="192" t="str">
        <f>IFERROR(INDEX(BA!$M$4:$M$952,MATCH(AE40,BA!$J$4:$J$952,0)),"")</f>
        <v/>
      </c>
      <c r="AF43" s="193"/>
      <c r="AG43" s="194"/>
      <c r="AI43" s="192" t="str">
        <f>IFERROR(INDEX(BA!$M$4:$M$952,MATCH(AI40,BA!$J$4:$J$952,0)),"")</f>
        <v/>
      </c>
      <c r="AJ43" s="193"/>
      <c r="AK43" s="194"/>
      <c r="AM43" s="192" t="str">
        <f>IFERROR(INDEX(BA!$M$4:$M$952,MATCH(AM40,BA!$J$4:$J$952,0)),"")</f>
        <v/>
      </c>
      <c r="AN43" s="193"/>
      <c r="AO43" s="194"/>
      <c r="AP43" s="14"/>
      <c r="AQ43" s="14"/>
      <c r="AR43" s="14"/>
      <c r="AS43" s="14"/>
      <c r="AT43" s="14"/>
      <c r="AU43" s="14"/>
      <c r="AV43" s="14"/>
      <c r="AW43" s="14"/>
      <c r="AX43" s="14"/>
      <c r="AY43" s="14"/>
      <c r="AZ43" s="14"/>
      <c r="BA43" s="14"/>
      <c r="BB43" s="14"/>
      <c r="BC43" s="14"/>
    </row>
    <row r="44" spans="1:55" s="8" customFormat="1" ht="15" customHeight="1" x14ac:dyDescent="0.15">
      <c r="A44" s="14"/>
      <c r="B44" s="104" t="s">
        <v>59</v>
      </c>
      <c r="C44" s="192" t="str">
        <f>IFERROR(INDEX(BA!$N$4:$N$952,MATCH(C40,BA!$J$4:$J$952,0)),"")</f>
        <v>13.2 Integrate climate change measures into national policies, strategies and planning</v>
      </c>
      <c r="D44" s="193"/>
      <c r="E44" s="194"/>
      <c r="F44" s="14"/>
      <c r="G44" s="192" t="str">
        <f>IFERROR(INDEX(BA!$N$4:$N$952,MATCH(G40,BA!$J$4:$J$952,0)),"")</f>
        <v>5.4 Recognize and value unpaid care and domestic work through the provision of public services, infrastructure and social protection policies and the promotion of shared responsibility within the household and the family as nationally appropriate</v>
      </c>
      <c r="H44" s="193"/>
      <c r="I44" s="194"/>
      <c r="K44" s="192" t="str">
        <f>IFERROR(INDEX(BA!$N$4:$N$952,MATCH(K40,BA!$J$4:$J$952,0)),"")</f>
        <v>3.9 By 2030, substantially reduce the number of deaths and illnesses from hazardous chemicals and air, water and soil pollution and contamination</v>
      </c>
      <c r="L44" s="193"/>
      <c r="M44" s="194"/>
      <c r="O44" s="192" t="str">
        <f>IFERROR(INDEX(BA!$N$4:$N$952,MATCH(O40,BA!$J$4:$J$952,0)),"")</f>
        <v>7.1 By 2030, ensure universal access to affordable, reliable and modern energy services</v>
      </c>
      <c r="P44" s="193"/>
      <c r="Q44" s="194"/>
      <c r="S44" s="192" t="str">
        <f>IFERROR(INDEX(BA!$N$4:$N$952,MATCH(S40,BA!$J$4:$J$952,0)),"")</f>
        <v/>
      </c>
      <c r="T44" s="193"/>
      <c r="U44" s="194"/>
      <c r="W44" s="192" t="str">
        <f>IFERROR(INDEX(BA!$N$4:$N$952,MATCH(W40,BA!$J$4:$J$952,0)),"")</f>
        <v/>
      </c>
      <c r="X44" s="193"/>
      <c r="Y44" s="194"/>
      <c r="AA44" s="192" t="str">
        <f>IFERROR(INDEX(BA!$N$4:$N$952,MATCH(AA40,BA!$J$4:$J$952,0)),"")</f>
        <v/>
      </c>
      <c r="AB44" s="193"/>
      <c r="AC44" s="194"/>
      <c r="AE44" s="192" t="str">
        <f>IFERROR(INDEX(BA!$N$4:$N$952,MATCH(AE40,BA!$J$4:$J$952,0)),"")</f>
        <v/>
      </c>
      <c r="AF44" s="193"/>
      <c r="AG44" s="194"/>
      <c r="AI44" s="192" t="str">
        <f>IFERROR(INDEX(BA!$N$4:$N$952,MATCH(AI40,BA!$J$4:$J$952,0)),"")</f>
        <v/>
      </c>
      <c r="AJ44" s="193"/>
      <c r="AK44" s="194"/>
      <c r="AM44" s="192" t="str">
        <f>IFERROR(INDEX(BA!$N$4:$N$952,MATCH(AM40,BA!$J$4:$J$952,0)),"")</f>
        <v/>
      </c>
      <c r="AN44" s="193"/>
      <c r="AO44" s="194"/>
      <c r="AP44" s="14"/>
      <c r="AQ44" s="14"/>
      <c r="AR44" s="14"/>
      <c r="AS44" s="14"/>
      <c r="AT44" s="14"/>
      <c r="AU44" s="14"/>
      <c r="AV44" s="14"/>
      <c r="AW44" s="14"/>
      <c r="AX44" s="14"/>
      <c r="AY44" s="14"/>
      <c r="AZ44" s="14"/>
      <c r="BA44" s="14"/>
      <c r="BB44" s="14"/>
      <c r="BC44" s="14"/>
    </row>
    <row r="45" spans="1:55" s="8" customFormat="1" ht="140.25" customHeight="1" x14ac:dyDescent="0.15">
      <c r="A45" s="14"/>
      <c r="B45" s="104" t="s">
        <v>60</v>
      </c>
      <c r="C45" s="192" t="str">
        <f>IFERROR(INDEX(BA!$Q$4:$Q$952,MATCH($C$40,BA!$J$4:$J$952,0)),"")</f>
        <v xml:space="preserve">GHGs eq impact caused by the reduction in Short lived climate pollutants (SLCPs). 
It reflects GHG eq impact of SLCPs. SLCPs GHG impact can not be combined with mainstream GHGs (Co2, CH4 &amp; N2O) and shall always be reported separately. 
</v>
      </c>
      <c r="D45" s="193"/>
      <c r="E45" s="194"/>
      <c r="F45" s="14"/>
      <c r="G45" s="192" t="str">
        <f>IFERROR(INDEX(BA!$Q$4:$Q$952,MATCH($G$40,BA!$J$4:$J$952,0)),"")</f>
        <v>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v>
      </c>
      <c r="H45" s="193"/>
      <c r="I45" s="194"/>
      <c r="K45" s="192" t="str">
        <f>IFERROR(INDEX(BA!$Q$4:$Q$952,MATCH($K$40,BA!$J$4:$J$952,0)),"")</f>
        <v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v>
      </c>
      <c r="L45" s="193"/>
      <c r="M45" s="194"/>
      <c r="O45" s="192" t="str">
        <f>IFERROR(INDEX(BA!$Q$4:$Q$952,MATCH($O$40,BA!$J$4:$J$952,0)),"")</f>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
      <c r="P45" s="193"/>
      <c r="Q45" s="194"/>
      <c r="S45" s="192" t="str">
        <f>IFERROR(INDEX(BA!$Q$4:$Q$952,MATCH($S$40,BA!$J$4:$J$952,0)),"")</f>
        <v/>
      </c>
      <c r="T45" s="193"/>
      <c r="U45" s="194"/>
      <c r="W45" s="192" t="str">
        <f>IFERROR(INDEX(BA!$Q$4:$Q$952,MATCH($W$40,BA!$J$4:$J$952,0)),"")</f>
        <v/>
      </c>
      <c r="X45" s="193"/>
      <c r="Y45" s="194"/>
      <c r="AA45" s="192" t="str">
        <f>IFERROR(INDEX(BA!$Q$4:$Q$952,MATCH($AA$40,BA!$J$4:$J$952,0)),"")</f>
        <v/>
      </c>
      <c r="AB45" s="193"/>
      <c r="AC45" s="194"/>
      <c r="AE45" s="192" t="str">
        <f>IFERROR(INDEX(BA!$Q$4:$Q$952,MATCH($AE$40,BA!$J$4:$J$952,0)),"")</f>
        <v/>
      </c>
      <c r="AF45" s="193"/>
      <c r="AG45" s="194"/>
      <c r="AI45" s="192" t="str">
        <f>IFERROR(INDEX(BA!$Q$4:$Q$952,MATCH($AI$40,BA!$J$4:$J$952,0)),"")</f>
        <v/>
      </c>
      <c r="AJ45" s="193"/>
      <c r="AK45" s="194"/>
      <c r="AM45" s="192" t="str">
        <f>IFERROR(INDEX(BA!$Q$4:$Q$952,MATCH($AM$40,BA!$J$4:$J$952,0)),"")</f>
        <v/>
      </c>
      <c r="AN45" s="193"/>
      <c r="AO45" s="194"/>
      <c r="AP45" s="14"/>
      <c r="AQ45" s="14"/>
      <c r="AR45" s="14"/>
      <c r="AS45" s="14"/>
      <c r="AT45" s="14"/>
      <c r="AU45" s="14"/>
      <c r="AV45" s="14"/>
      <c r="AW45" s="14"/>
      <c r="AX45" s="14"/>
      <c r="AY45" s="14"/>
      <c r="AZ45" s="14"/>
      <c r="BA45" s="14"/>
      <c r="BB45" s="14"/>
      <c r="BC45" s="14"/>
    </row>
    <row r="46" spans="1:55" s="8" customFormat="1" ht="187.5" customHeight="1" x14ac:dyDescent="0.15">
      <c r="A46" s="114" t="s">
        <v>61</v>
      </c>
      <c r="B46" s="105" t="str">
        <f>BA!R3</f>
        <v>Guidance, calculation method and other considerations</v>
      </c>
      <c r="C46" s="192" t="str">
        <f>IFERROR(INDEX(BA!$R$4:$R$952,MATCH($C$40,BA!$J$4:$J$952,0)),"")</f>
        <v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v>
      </c>
      <c r="D46" s="193"/>
      <c r="E46" s="194"/>
      <c r="F46" s="14"/>
      <c r="G46" s="192" t="str">
        <f>IFERROR(INDEX(BA!$R$4:$R$952,MATCH($G$40,BA!$J$4:$J$952,0)),"")</f>
        <v>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v>
      </c>
      <c r="H46" s="193"/>
      <c r="I46" s="194"/>
      <c r="K46" s="192" t="str">
        <f>IFERROR(INDEX(BA!$R$4:$R$952,MATCH($K$40,BA!$J$4:$J$952,0)),"")</f>
        <v>Apply the ADALYs quantification methodology
Methodology requires several parameters to calculate ADALYs using Household Air Pollution Intervention Tool (HAPIT). These parameters are measured at different intervals as required by the methodology.</v>
      </c>
      <c r="L46" s="193"/>
      <c r="M46" s="194"/>
      <c r="O46" s="192" t="str">
        <f>IFERROR(INDEX(BA!$R$4:$R$952,MATCH($O$40,BA!$J$4:$J$952,0)),"")</f>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P46" s="193"/>
      <c r="Q46" s="194"/>
      <c r="S46" s="192" t="str">
        <f>IFERROR(INDEX(BA!$R$4:$R$952,MATCH($S$40,BA!$J$4:$J$952,0)),"")</f>
        <v/>
      </c>
      <c r="T46" s="193"/>
      <c r="U46" s="194"/>
      <c r="W46" s="192" t="str">
        <f>IFERROR(INDEX(BA!$R$4:$R$952,MATCH($W$40,BA!$J$4:$J$952,0)),"")</f>
        <v/>
      </c>
      <c r="X46" s="193"/>
      <c r="Y46" s="194"/>
      <c r="AA46" s="192" t="str">
        <f>IFERROR(INDEX(BA!$R$4:$R$952,MATCH($AA$40,BA!$J$4:$J$952,0)),"")</f>
        <v/>
      </c>
      <c r="AB46" s="193"/>
      <c r="AC46" s="194"/>
      <c r="AE46" s="192" t="str">
        <f>IFERROR(INDEX(BA!$R$4:$R$952,MATCH($AE$40,BA!$J$4:$J$952,0)),"")</f>
        <v/>
      </c>
      <c r="AF46" s="193"/>
      <c r="AG46" s="194"/>
      <c r="AI46" s="192" t="str">
        <f>IFERROR(INDEX(BA!$R$4:$R$952,MATCH($AI$40,BA!$J$4:$J$952,0)),"")</f>
        <v/>
      </c>
      <c r="AJ46" s="193"/>
      <c r="AK46" s="194"/>
      <c r="AM46" s="192" t="str">
        <f>IFERROR(INDEX(BA!$R$4:$R$952,MATCH($AM$40,BA!$J$4:$J$952,0)),"")</f>
        <v/>
      </c>
      <c r="AN46" s="193"/>
      <c r="AO46" s="194"/>
      <c r="AP46" s="14"/>
      <c r="AQ46" s="14"/>
      <c r="AR46" s="14"/>
      <c r="AS46" s="14"/>
      <c r="AT46" s="14"/>
      <c r="AU46" s="14"/>
      <c r="AV46" s="14"/>
      <c r="AW46" s="14"/>
      <c r="AX46" s="14"/>
      <c r="AY46" s="14"/>
      <c r="AZ46" s="14"/>
      <c r="BA46" s="14"/>
      <c r="BB46" s="14"/>
      <c r="BC46" s="14"/>
    </row>
    <row r="47" spans="1:55" s="8" customFormat="1" ht="15" customHeight="1" x14ac:dyDescent="0.15">
      <c r="A47" s="14"/>
      <c r="B47" s="106" t="s">
        <v>62</v>
      </c>
      <c r="C47" s="189" t="str">
        <f>IFERROR(INDEX(BA!$S$4:$S$952,MATCH(C40,BA!$J$4:$J$952,0)),"")</f>
        <v>kgBCeq emissions reduction of BC and co-emitted species
tCO2eq</v>
      </c>
      <c r="D47" s="190"/>
      <c r="E47" s="191"/>
      <c r="F47" s="14"/>
      <c r="G47" s="189" t="str">
        <f>IFERROR(INDEX(BA!$S$4:$S$952,MATCH(G40,BA!$J$4:$J$952,0)),"")</f>
        <v xml:space="preserve">minutes/hr per household </v>
      </c>
      <c r="H47" s="190"/>
      <c r="I47" s="191"/>
      <c r="K47" s="189" t="str">
        <f>IFERROR(INDEX(BA!$S$4:$S$952,MATCH(K40,BA!$J$4:$J$952,0)),"")</f>
        <v>ADALYs</v>
      </c>
      <c r="L47" s="190"/>
      <c r="M47" s="191"/>
      <c r="O47" s="189" t="str">
        <f>IFERROR(INDEX(BA!$S$4:$S$952,MATCH(O40,BA!$J$4:$J$952,0)),"")</f>
        <v>Number of households</v>
      </c>
      <c r="P47" s="190"/>
      <c r="Q47" s="191"/>
      <c r="S47" s="189" t="str">
        <f>IFERROR(INDEX(BA!$S$4:$S$952,MATCH(S40,BA!$J$4:$J$952,0)),"")</f>
        <v/>
      </c>
      <c r="T47" s="190"/>
      <c r="U47" s="191"/>
      <c r="W47" s="189" t="str">
        <f>IFERROR(INDEX(BA!$S$4:$S$952,MATCH(W40,BA!$J$4:$J$952,0)),"")</f>
        <v/>
      </c>
      <c r="X47" s="190"/>
      <c r="Y47" s="191"/>
      <c r="AA47" s="189" t="str">
        <f>IFERROR(INDEX(BA!$S$4:$S$952,MATCH(AA40,BA!$J$4:$J$952,0)),"")</f>
        <v/>
      </c>
      <c r="AB47" s="190"/>
      <c r="AC47" s="191"/>
      <c r="AE47" s="189" t="str">
        <f>IFERROR(INDEX(BA!$S$4:$S$952,MATCH(AE40,BA!$J$4:$J$952,0)),"")</f>
        <v/>
      </c>
      <c r="AF47" s="190"/>
      <c r="AG47" s="191"/>
      <c r="AI47" s="189" t="str">
        <f>IFERROR(INDEX(BA!$S$4:$S$952,MATCH(AI40,BA!$J$4:$J$952,0)),"")</f>
        <v/>
      </c>
      <c r="AJ47" s="190"/>
      <c r="AK47" s="191"/>
      <c r="AM47" s="189" t="str">
        <f>IFERROR(INDEX(BA!$S$4:$S$952,MATCH(AM40,BA!$J$4:$J$952,0)),"")</f>
        <v/>
      </c>
      <c r="AN47" s="190"/>
      <c r="AO47" s="191"/>
      <c r="AP47" s="14"/>
      <c r="AQ47" s="14"/>
      <c r="AR47" s="14"/>
      <c r="AS47" s="14"/>
      <c r="AT47" s="14"/>
      <c r="AU47" s="14"/>
      <c r="AV47" s="14"/>
      <c r="AW47" s="14"/>
      <c r="AX47" s="14"/>
      <c r="AY47" s="14"/>
      <c r="AZ47" s="14"/>
      <c r="BA47" s="14"/>
      <c r="BB47" s="14"/>
      <c r="BC47" s="14"/>
    </row>
    <row r="48" spans="1:55" s="8" customFormat="1" ht="15" customHeight="1" x14ac:dyDescent="0.15">
      <c r="A48" s="14"/>
      <c r="B48" s="106" t="s">
        <v>63</v>
      </c>
      <c r="C48" s="189" t="str">
        <f>IFERROR(INDEX(BA!$T$4:$T$952,MATCH(C40,BA!$J$4:$J$952,0)),"")</f>
        <v>Project activity</v>
      </c>
      <c r="D48" s="190"/>
      <c r="E48" s="191"/>
      <c r="F48" s="14"/>
      <c r="G48" s="189" t="str">
        <f>IFERROR(INDEX(BA!$T$4:$T$952,MATCH(G40,BA!$J$4:$J$952,0)),"")</f>
        <v>Project activity</v>
      </c>
      <c r="H48" s="190"/>
      <c r="I48" s="191"/>
      <c r="K48" s="189" t="str">
        <f>IFERROR(INDEX(BA!$T$4:$T$952,MATCH(K40,BA!$J$4:$J$952,0)),"")</f>
        <v>Project activity</v>
      </c>
      <c r="L48" s="190"/>
      <c r="M48" s="191"/>
      <c r="O48" s="189" t="str">
        <f>IFERROR(INDEX(BA!$T$4:$T$952,MATCH(O40,BA!$J$4:$J$952,0)),"")</f>
        <v>Project activity</v>
      </c>
      <c r="P48" s="190"/>
      <c r="Q48" s="191"/>
      <c r="S48" s="189" t="str">
        <f>IFERROR(INDEX(BA!$T$4:$T$952,MATCH(S40,BA!$J$4:$J$952,0)),"")</f>
        <v/>
      </c>
      <c r="T48" s="190"/>
      <c r="U48" s="191"/>
      <c r="W48" s="189" t="str">
        <f>IFERROR(INDEX(BA!$T$4:$T$952,MATCH(W40,BA!$J$4:$J$952,0)),"")</f>
        <v/>
      </c>
      <c r="X48" s="190"/>
      <c r="Y48" s="191"/>
      <c r="AA48" s="189" t="str">
        <f>IFERROR(INDEX(BA!$T$4:$T$952,MATCH(AA40,BA!$J$4:$J$952,0)),"")</f>
        <v/>
      </c>
      <c r="AB48" s="190"/>
      <c r="AC48" s="191"/>
      <c r="AE48" s="189" t="str">
        <f>IFERROR(INDEX(BA!$T$4:$T$952,MATCH(AE40,BA!$J$4:$J$952,0)),"")</f>
        <v/>
      </c>
      <c r="AF48" s="190"/>
      <c r="AG48" s="191"/>
      <c r="AI48" s="189" t="str">
        <f>IFERROR(INDEX(BA!$T$4:$T$952,MATCH(AI40,BA!$J$4:$J$952,0)),"")</f>
        <v/>
      </c>
      <c r="AJ48" s="190"/>
      <c r="AK48" s="191"/>
      <c r="AM48" s="189" t="str">
        <f>IFERROR(INDEX(BA!$T$4:$T$952,MATCH(AM40,BA!$J$4:$J$952,0)),"")</f>
        <v/>
      </c>
      <c r="AN48" s="190"/>
      <c r="AO48" s="191"/>
      <c r="AP48" s="14"/>
      <c r="AQ48" s="14"/>
      <c r="AR48" s="14"/>
      <c r="AS48" s="14"/>
      <c r="AT48" s="14"/>
      <c r="AU48" s="14"/>
      <c r="AV48" s="14"/>
      <c r="AW48" s="14"/>
      <c r="AX48" s="14"/>
      <c r="AY48" s="14"/>
      <c r="AZ48" s="14"/>
      <c r="BA48" s="14"/>
      <c r="BB48" s="14"/>
      <c r="BC48" s="14"/>
    </row>
    <row r="49" spans="1:55" s="8" customFormat="1" ht="15" customHeight="1" x14ac:dyDescent="0.15">
      <c r="A49" s="14"/>
      <c r="B49" s="106" t="s">
        <v>64</v>
      </c>
      <c r="C49" s="189" t="str">
        <f>IFERROR(INDEX(BA!$U$4:$U$952,MATCH(C40,BA!$J$4:$J$952,0)),"")</f>
        <v>Calculation</v>
      </c>
      <c r="D49" s="190"/>
      <c r="E49" s="191"/>
      <c r="F49" s="14"/>
      <c r="G49" s="189" t="str">
        <f>IFERROR(INDEX(BA!$U$4:$U$952,MATCH(G40,BA!$J$4:$J$952,0)),"")</f>
        <v>Sample surveys in representative households</v>
      </c>
      <c r="H49" s="190"/>
      <c r="I49" s="191"/>
      <c r="K49" s="189" t="str">
        <f>IFERROR(INDEX(BA!$U$4:$U$952,MATCH(K40,BA!$J$4:$J$952,0)),"")</f>
        <v>Calculations</v>
      </c>
      <c r="L49" s="190"/>
      <c r="M49" s="191"/>
      <c r="O49" s="189" t="str">
        <f>IFERROR(INDEX(BA!$U$4:$U$952,MATCH(O40,BA!$J$4:$J$952,0)),"")</f>
        <v>Direct measurement and or surveys following methodology requirements</v>
      </c>
      <c r="P49" s="190"/>
      <c r="Q49" s="191"/>
      <c r="S49" s="189" t="str">
        <f>IFERROR(INDEX(BA!$U$4:$U$952,MATCH(S40,BA!$J$4:$J$952,0)),"")</f>
        <v/>
      </c>
      <c r="T49" s="190"/>
      <c r="U49" s="191"/>
      <c r="W49" s="189" t="str">
        <f>IFERROR(INDEX(BA!$U$4:$U$952,MATCH(W40,BA!$J$4:$J$952,0)),"")</f>
        <v/>
      </c>
      <c r="X49" s="190"/>
      <c r="Y49" s="191"/>
      <c r="AA49" s="189" t="str">
        <f>IFERROR(INDEX(BA!$U$4:$U$952,MATCH(AA40,BA!$J$4:$J$952,0)),"")</f>
        <v/>
      </c>
      <c r="AB49" s="190"/>
      <c r="AC49" s="191"/>
      <c r="AE49" s="189" t="str">
        <f>IFERROR(INDEX(BA!$U$4:$U$952,MATCH(AE40,BA!$J$4:$J$952,0)),"")</f>
        <v/>
      </c>
      <c r="AF49" s="190"/>
      <c r="AG49" s="191"/>
      <c r="AI49" s="189" t="str">
        <f>IFERROR(INDEX(BA!$U$4:$U$952,MATCH(AI40,BA!$J$4:$J$952,0)),"")</f>
        <v/>
      </c>
      <c r="AJ49" s="190"/>
      <c r="AK49" s="191"/>
      <c r="AM49" s="189" t="str">
        <f>IFERROR(INDEX(BA!$U$4:$U$952,MATCH(AM40,BA!$J$4:$J$952,0)),"")</f>
        <v/>
      </c>
      <c r="AN49" s="190"/>
      <c r="AO49" s="191"/>
      <c r="AP49" s="14"/>
      <c r="AQ49" s="14"/>
      <c r="AR49" s="14"/>
      <c r="AS49" s="14"/>
      <c r="AT49" s="14"/>
      <c r="AU49" s="14"/>
      <c r="AV49" s="14"/>
      <c r="AW49" s="14"/>
      <c r="AX49" s="14"/>
      <c r="AY49" s="14"/>
      <c r="AZ49" s="14"/>
      <c r="BA49" s="14"/>
      <c r="BB49" s="14"/>
      <c r="BC49" s="14"/>
    </row>
    <row r="50" spans="1:55" s="8" customFormat="1" ht="15" customHeight="1" x14ac:dyDescent="0.15">
      <c r="A50" s="14"/>
      <c r="B50" s="106" t="s">
        <v>65</v>
      </c>
      <c r="C50" s="189" t="str">
        <f>IFERROR(INDEX(BA!$V$4:$V$952,MATCH(C40,BA!$J$4:$J$952,0)),"")</f>
        <v>Annual</v>
      </c>
      <c r="D50" s="190"/>
      <c r="E50" s="191"/>
      <c r="F50" s="14"/>
      <c r="G50" s="189" t="str">
        <f>IFERROR(INDEX(BA!$V$4:$V$952,MATCH(G40,BA!$J$4:$J$952,0)),"")</f>
        <v>Annual</v>
      </c>
      <c r="H50" s="190"/>
      <c r="I50" s="191"/>
      <c r="K50" s="189" t="str">
        <f>IFERROR(INDEX(BA!$V$4:$V$952,MATCH(K40,BA!$J$4:$J$952,0)),"")</f>
        <v>As per ADALYs methodology</v>
      </c>
      <c r="L50" s="190"/>
      <c r="M50" s="191"/>
      <c r="O50" s="189" t="str">
        <f>IFERROR(INDEX(BA!$V$4:$V$952,MATCH(O40,BA!$J$4:$J$952,0)),"")</f>
        <v xml:space="preserve">Annual </v>
      </c>
      <c r="P50" s="190"/>
      <c r="Q50" s="191"/>
      <c r="S50" s="189" t="str">
        <f>IFERROR(INDEX(BA!$V$4:$V$952,MATCH(S40,BA!$J$4:$J$952,0)),"")</f>
        <v/>
      </c>
      <c r="T50" s="190"/>
      <c r="U50" s="191"/>
      <c r="W50" s="189" t="str">
        <f>IFERROR(INDEX(BA!$V$4:$V$952,MATCH(W40,BA!$J$4:$J$952,0)),"")</f>
        <v/>
      </c>
      <c r="X50" s="190"/>
      <c r="Y50" s="191"/>
      <c r="AA50" s="189" t="str">
        <f>IFERROR(INDEX(BA!$V$4:$V$952,MATCH(AA40,BA!$J$4:$J$952,0)),"")</f>
        <v/>
      </c>
      <c r="AB50" s="190"/>
      <c r="AC50" s="191"/>
      <c r="AE50" s="189" t="str">
        <f>IFERROR(INDEX(BA!$V$4:$V$952,MATCH(AE40,BA!$J$4:$J$952,0)),"")</f>
        <v/>
      </c>
      <c r="AF50" s="190"/>
      <c r="AG50" s="191"/>
      <c r="AI50" s="189" t="str">
        <f>IFERROR(INDEX(BA!$V$4:$V$952,MATCH(AI40,BA!$J$4:$J$952,0)),"")</f>
        <v/>
      </c>
      <c r="AJ50" s="190"/>
      <c r="AK50" s="191"/>
      <c r="AM50" s="189" t="str">
        <f>IFERROR(INDEX(BA!$V$4:$V$952,MATCH(AM40,BA!$J$4:$J$952,0)),"")</f>
        <v/>
      </c>
      <c r="AN50" s="190"/>
      <c r="AO50" s="191"/>
      <c r="AP50" s="14"/>
      <c r="AQ50" s="14"/>
      <c r="AR50" s="14"/>
      <c r="AS50" s="14"/>
      <c r="AT50" s="14"/>
      <c r="AU50" s="14"/>
      <c r="AV50" s="14"/>
      <c r="AW50" s="14"/>
      <c r="AX50" s="14"/>
      <c r="AY50" s="14"/>
      <c r="AZ50" s="14"/>
      <c r="BA50" s="14"/>
      <c r="BB50" s="14"/>
      <c r="BC50" s="14"/>
    </row>
    <row r="51" spans="1:55" s="8" customFormat="1" ht="15" customHeight="1" x14ac:dyDescent="0.15">
      <c r="A51" s="14"/>
      <c r="B51" s="106" t="s">
        <v>66</v>
      </c>
      <c r="C51" s="189" t="str">
        <f>IFERROR(INDEX(BA!$X$4:$X$952,MATCH(C40,BA!$J$4:$J$952,0 )),"")</f>
        <v>NA</v>
      </c>
      <c r="D51" s="190"/>
      <c r="E51" s="191"/>
      <c r="F51" s="14"/>
      <c r="G51" s="189" t="str">
        <f>IFERROR(INDEX(BA!$X$4:$X$952,MATCH(G40,BA!$J$4:$J$952,0 )),"")</f>
        <v>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v>
      </c>
      <c r="H51" s="190"/>
      <c r="I51" s="191"/>
      <c r="K51" s="189" t="str">
        <f>IFERROR(INDEX(BA!$X$4:$X$952,MATCH(K40,BA!$J$4:$J$952,0 )),"")</f>
        <v>NA</v>
      </c>
      <c r="L51" s="190"/>
      <c r="M51" s="191"/>
      <c r="O51" s="189" t="str">
        <f>IFERROR(INDEX(BA!$X$4:$X$952,MATCH(O40,BA!$J$4:$J$952,0 )),"")</f>
        <v>NA</v>
      </c>
      <c r="P51" s="190"/>
      <c r="Q51" s="191"/>
      <c r="S51" s="189" t="str">
        <f>IFERROR(INDEX(BA!$X$4:$X$952,MATCH(S40,BA!$J$4:$J$952,0 )),"")</f>
        <v/>
      </c>
      <c r="T51" s="190"/>
      <c r="U51" s="191"/>
      <c r="W51" s="189" t="str">
        <f>IFERROR(INDEX(BA!$X$4:$X$952,MATCH(W40,BA!$J$4:$J$952,0 )),"")</f>
        <v/>
      </c>
      <c r="X51" s="190"/>
      <c r="Y51" s="191"/>
      <c r="AA51" s="189" t="str">
        <f>IFERROR(INDEX(BA!$X$4:$X$952,MATCH(AA40,BA!$J$4:$J$952,0 )),"")</f>
        <v/>
      </c>
      <c r="AB51" s="190"/>
      <c r="AC51" s="191"/>
      <c r="AE51" s="189" t="str">
        <f>IFERROR(INDEX(BA!$X$4:$X$952,MATCH(AE40,BA!$J$4:$J$952,0 )),"")</f>
        <v/>
      </c>
      <c r="AF51" s="190"/>
      <c r="AG51" s="191"/>
      <c r="AI51" s="189" t="str">
        <f>IFERROR(INDEX(BA!$X$4:$X$952,MATCH(AI40,BA!$J$4:$J$952,0 )),"")</f>
        <v/>
      </c>
      <c r="AJ51" s="190"/>
      <c r="AK51" s="191"/>
      <c r="AM51" s="189" t="str">
        <f>IFERROR(INDEX(BA!$X$4:$X$952,MATCH(AM40,BA!$J$4:$J$952,0 )),"")</f>
        <v/>
      </c>
      <c r="AN51" s="190"/>
      <c r="AO51" s="191"/>
      <c r="AP51" s="14"/>
      <c r="AQ51" s="14"/>
      <c r="AR51" s="14"/>
      <c r="AS51" s="14"/>
      <c r="AT51" s="14"/>
      <c r="AU51" s="14"/>
      <c r="AV51" s="14"/>
      <c r="AW51" s="14"/>
      <c r="AX51" s="14"/>
      <c r="AY51" s="14"/>
      <c r="AZ51" s="14"/>
      <c r="BA51" s="14"/>
      <c r="BB51" s="14"/>
      <c r="BC51" s="14"/>
    </row>
    <row r="52" spans="1:55" s="8" customFormat="1" ht="28.5" customHeight="1" x14ac:dyDescent="0.15">
      <c r="A52" s="14"/>
      <c r="B52" s="106" t="s">
        <v>67</v>
      </c>
      <c r="C52" s="189" t="str">
        <f>IFERROR(INDEX(BA!$Y$4:$Y$952,MATCH(C40,BA!$J$4:$J$952,0 )),"NA")</f>
        <v>Appendix D - Quantifying and Measuring Climate, Health, and Gender Co-Benefits from Clean Cooking Interventions : Methodologies Review</v>
      </c>
      <c r="D52" s="190"/>
      <c r="E52" s="191"/>
      <c r="F52" s="14"/>
      <c r="G52" s="189" t="str">
        <f>IFERROR(INDEX(BA!$Y$4:$Y$952,MATCH(G40,BA!$J$4:$J$952,0)),"")</f>
        <v>The State of the Global Clean and Improved Cooking Sector, world bank 2015</v>
      </c>
      <c r="H52" s="190"/>
      <c r="I52" s="191"/>
      <c r="K52" s="189">
        <f>IFERROR(INDEX(BA!$Y$4:$Y$952,MATCH(K40,BA!$J$4:$J$952,0 )),"")</f>
        <v>0</v>
      </c>
      <c r="L52" s="190"/>
      <c r="M52" s="191"/>
      <c r="O52" s="189" t="str">
        <f>IFERROR(INDEX(BA!$Y$4:$Y$952,MATCH(O40,BA!$J$4:$J$952,0 )),"")</f>
        <v>NA</v>
      </c>
      <c r="P52" s="190"/>
      <c r="Q52" s="191"/>
      <c r="S52" s="189" t="str">
        <f>IFERROR(INDEX(BA!$Y$4:$Y$952,MATCH(S40,BA!$J$4:$J$952,0 )),"")</f>
        <v/>
      </c>
      <c r="T52" s="190"/>
      <c r="U52" s="191"/>
      <c r="W52" s="189" t="str">
        <f>IFERROR(INDEX(BA!$Y$4:$Y$952,MATCH(W40,BA!$J$4:$J$952,0 )),"")</f>
        <v/>
      </c>
      <c r="X52" s="190"/>
      <c r="Y52" s="191"/>
      <c r="AA52" s="189" t="str">
        <f>IFERROR(INDEX(BA!$Y$4:$Y$952,MATCH(AA40,BA!$J$4:$J$952,0 )),"")</f>
        <v/>
      </c>
      <c r="AB52" s="190"/>
      <c r="AC52" s="191"/>
      <c r="AE52" s="189" t="str">
        <f>IFERROR(INDEX(BA!$Y$4:$Y$952,MATCH(AE40,BA!$J$4:$J$952,0 )),"")</f>
        <v/>
      </c>
      <c r="AF52" s="190"/>
      <c r="AG52" s="191"/>
      <c r="AI52" s="189" t="str">
        <f>IFERROR(INDEX(BA!$Y$4:$Y$952,MATCH(AI40,BA!$J$4:$J$952,0 )),"")</f>
        <v/>
      </c>
      <c r="AJ52" s="190"/>
      <c r="AK52" s="191"/>
      <c r="AM52" s="189" t="str">
        <f>IFERROR(INDEX(BA!$Y$4:$Y$952,MATCH(AM40,BA!$J$4:$J$952,0 )),"")</f>
        <v/>
      </c>
      <c r="AN52" s="190"/>
      <c r="AO52" s="191"/>
      <c r="AP52" s="14"/>
      <c r="AQ52" s="14"/>
      <c r="AR52" s="14"/>
      <c r="AS52" s="14"/>
      <c r="AT52" s="14"/>
      <c r="AU52" s="14"/>
      <c r="AV52" s="14"/>
      <c r="AW52" s="14"/>
      <c r="AX52" s="14"/>
      <c r="AY52" s="14"/>
      <c r="AZ52" s="14"/>
      <c r="BA52" s="14"/>
      <c r="BB52" s="14"/>
      <c r="BC52" s="14"/>
    </row>
    <row r="53" spans="1:55" s="8" customFormat="1" ht="15" customHeight="1" x14ac:dyDescent="0.15">
      <c r="A53" s="14"/>
      <c r="B53" s="30"/>
      <c r="C53" s="189"/>
      <c r="D53" s="190"/>
      <c r="E53" s="191"/>
      <c r="F53" s="14"/>
      <c r="G53" s="204"/>
      <c r="H53" s="205"/>
      <c r="I53" s="206"/>
      <c r="K53" s="189"/>
      <c r="L53" s="190"/>
      <c r="M53" s="191"/>
      <c r="O53" s="189"/>
      <c r="P53" s="190"/>
      <c r="Q53" s="191"/>
      <c r="S53" s="189"/>
      <c r="T53" s="190"/>
      <c r="U53" s="191"/>
      <c r="W53" s="189"/>
      <c r="X53" s="190"/>
      <c r="Y53" s="191"/>
      <c r="AA53" s="189"/>
      <c r="AB53" s="190"/>
      <c r="AC53" s="191"/>
      <c r="AE53" s="189"/>
      <c r="AF53" s="190"/>
      <c r="AG53" s="191"/>
      <c r="AI53" s="189"/>
      <c r="AJ53" s="190"/>
      <c r="AK53" s="191"/>
      <c r="AM53" s="189"/>
      <c r="AN53" s="190"/>
      <c r="AO53" s="191"/>
      <c r="AP53" s="14"/>
      <c r="AQ53" s="14"/>
      <c r="AR53" s="14"/>
      <c r="AS53" s="14"/>
      <c r="AT53" s="14"/>
      <c r="AU53" s="14"/>
      <c r="AV53" s="14"/>
      <c r="AW53" s="14"/>
      <c r="AX53" s="14"/>
      <c r="AY53" s="14"/>
      <c r="AZ53" s="14"/>
      <c r="BA53" s="14"/>
      <c r="BB53" s="14"/>
      <c r="BC53" s="14"/>
    </row>
    <row r="54" spans="1:55" s="8" customFormat="1" ht="15" customHeight="1" x14ac:dyDescent="0.15">
      <c r="A54" s="14"/>
      <c r="B54" s="30"/>
      <c r="C54" s="204"/>
      <c r="D54" s="205"/>
      <c r="E54" s="206"/>
      <c r="F54" s="14"/>
      <c r="G54" s="204"/>
      <c r="H54" s="205"/>
      <c r="I54" s="206"/>
      <c r="K54" s="189"/>
      <c r="L54" s="190"/>
      <c r="M54" s="191"/>
      <c r="O54" s="189"/>
      <c r="P54" s="190"/>
      <c r="Q54" s="191"/>
      <c r="S54" s="189"/>
      <c r="T54" s="190"/>
      <c r="U54" s="191"/>
      <c r="W54" s="189"/>
      <c r="X54" s="190"/>
      <c r="Y54" s="191"/>
      <c r="AA54" s="189"/>
      <c r="AB54" s="190"/>
      <c r="AC54" s="191"/>
      <c r="AE54" s="189"/>
      <c r="AF54" s="190"/>
      <c r="AG54" s="191"/>
      <c r="AI54" s="189"/>
      <c r="AJ54" s="190"/>
      <c r="AK54" s="191"/>
      <c r="AM54" s="189"/>
      <c r="AN54" s="190"/>
      <c r="AO54" s="191"/>
      <c r="AP54" s="14"/>
      <c r="AQ54" s="14"/>
      <c r="AR54" s="14"/>
      <c r="AS54" s="14"/>
      <c r="AT54" s="14"/>
      <c r="AU54" s="14"/>
      <c r="AV54" s="14"/>
      <c r="AW54" s="14"/>
      <c r="AX54" s="14"/>
      <c r="AY54" s="14"/>
      <c r="AZ54" s="14"/>
      <c r="BA54" s="14"/>
      <c r="BB54" s="14"/>
      <c r="BC54" s="14"/>
    </row>
    <row r="55" spans="1:55" s="8" customFormat="1" ht="15" customHeight="1" x14ac:dyDescent="0.15">
      <c r="A55" s="14"/>
      <c r="B55" s="30"/>
      <c r="C55" s="204"/>
      <c r="D55" s="205"/>
      <c r="E55" s="206"/>
      <c r="F55" s="14"/>
      <c r="G55" s="204"/>
      <c r="H55" s="205"/>
      <c r="I55" s="206"/>
      <c r="K55" s="189"/>
      <c r="L55" s="190"/>
      <c r="M55" s="191"/>
      <c r="O55" s="189"/>
      <c r="P55" s="190"/>
      <c r="Q55" s="191"/>
      <c r="S55" s="189"/>
      <c r="T55" s="190"/>
      <c r="U55" s="191"/>
      <c r="W55" s="189"/>
      <c r="X55" s="190"/>
      <c r="Y55" s="191"/>
      <c r="AA55" s="189"/>
      <c r="AB55" s="190"/>
      <c r="AC55" s="191"/>
      <c r="AE55" s="189"/>
      <c r="AF55" s="190"/>
      <c r="AG55" s="191"/>
      <c r="AI55" s="189"/>
      <c r="AJ55" s="190"/>
      <c r="AK55" s="191"/>
      <c r="AM55" s="189"/>
      <c r="AN55" s="190"/>
      <c r="AO55" s="191"/>
      <c r="AP55" s="14"/>
      <c r="AQ55" s="14"/>
      <c r="AR55" s="14"/>
      <c r="AS55" s="14"/>
      <c r="AT55" s="14"/>
      <c r="AU55" s="14"/>
      <c r="AV55" s="14"/>
      <c r="AW55" s="14"/>
      <c r="AX55" s="14"/>
      <c r="AY55" s="14"/>
      <c r="AZ55" s="14"/>
      <c r="BA55" s="14"/>
      <c r="BB55" s="14"/>
      <c r="BC55" s="14"/>
    </row>
    <row r="56" spans="1:55" s="8" customFormat="1" ht="15" customHeight="1" x14ac:dyDescent="0.15">
      <c r="A56" s="14"/>
      <c r="B56" s="30"/>
      <c r="C56" s="204"/>
      <c r="D56" s="205"/>
      <c r="E56" s="206"/>
      <c r="F56" s="14"/>
      <c r="G56" s="204"/>
      <c r="H56" s="205"/>
      <c r="I56" s="206"/>
      <c r="K56" s="189"/>
      <c r="L56" s="190"/>
      <c r="M56" s="191"/>
      <c r="O56" s="189"/>
      <c r="P56" s="190"/>
      <c r="Q56" s="191"/>
      <c r="S56" s="189"/>
      <c r="T56" s="190"/>
      <c r="U56" s="191"/>
      <c r="W56" s="189"/>
      <c r="X56" s="190"/>
      <c r="Y56" s="191"/>
      <c r="AA56" s="189"/>
      <c r="AB56" s="190"/>
      <c r="AC56" s="191"/>
      <c r="AE56" s="189"/>
      <c r="AF56" s="190"/>
      <c r="AG56" s="191"/>
      <c r="AI56" s="189"/>
      <c r="AJ56" s="190"/>
      <c r="AK56" s="191"/>
      <c r="AM56" s="189"/>
      <c r="AN56" s="190"/>
      <c r="AO56" s="191"/>
      <c r="AP56" s="14"/>
      <c r="AQ56" s="14"/>
      <c r="AR56" s="14"/>
      <c r="AS56" s="14"/>
      <c r="AT56" s="14"/>
      <c r="AU56" s="14"/>
      <c r="AV56" s="14"/>
      <c r="AW56" s="14"/>
      <c r="AX56" s="14"/>
      <c r="AY56" s="14"/>
      <c r="AZ56" s="14"/>
      <c r="BA56" s="14"/>
      <c r="BB56" s="14"/>
      <c r="BC56" s="14"/>
    </row>
    <row r="57" spans="1:55" s="8" customFormat="1" ht="15" customHeight="1" x14ac:dyDescent="0.15">
      <c r="A57" s="14"/>
      <c r="B57" s="30"/>
      <c r="C57" s="207"/>
      <c r="D57" s="208"/>
      <c r="E57" s="209"/>
      <c r="F57" s="14"/>
      <c r="G57" s="207"/>
      <c r="H57" s="208"/>
      <c r="I57" s="209"/>
      <c r="K57" s="189"/>
      <c r="L57" s="190"/>
      <c r="M57" s="191"/>
      <c r="O57" s="189"/>
      <c r="P57" s="190"/>
      <c r="Q57" s="191"/>
      <c r="S57" s="189"/>
      <c r="T57" s="190"/>
      <c r="U57" s="191"/>
      <c r="W57" s="189"/>
      <c r="X57" s="190"/>
      <c r="Y57" s="191"/>
      <c r="AA57" s="189"/>
      <c r="AB57" s="190"/>
      <c r="AC57" s="191"/>
      <c r="AE57" s="189"/>
      <c r="AF57" s="190"/>
      <c r="AG57" s="191"/>
      <c r="AI57" s="189"/>
      <c r="AJ57" s="190"/>
      <c r="AK57" s="191"/>
      <c r="AM57" s="189"/>
      <c r="AN57" s="190"/>
      <c r="AO57" s="191"/>
      <c r="AP57" s="14"/>
      <c r="AQ57" s="14"/>
      <c r="AR57" s="14"/>
      <c r="AS57" s="14"/>
      <c r="AT57" s="14"/>
      <c r="AU57" s="14"/>
      <c r="AV57" s="14"/>
      <c r="AW57" s="14"/>
      <c r="AX57" s="14"/>
      <c r="AY57" s="14"/>
      <c r="AZ57" s="14"/>
      <c r="BA57" s="14"/>
      <c r="BB57" s="14"/>
      <c r="BC57" s="14"/>
    </row>
    <row r="58" spans="1:55" s="8" customFormat="1" ht="15" customHeight="1" x14ac:dyDescent="0.15">
      <c r="A58" s="14"/>
      <c r="B58" s="30"/>
      <c r="C58" s="213"/>
      <c r="D58" s="214"/>
      <c r="E58" s="215"/>
      <c r="F58" s="14"/>
      <c r="G58" s="213"/>
      <c r="H58" s="214"/>
      <c r="I58" s="215"/>
      <c r="K58" s="189"/>
      <c r="L58" s="190"/>
      <c r="M58" s="191"/>
      <c r="O58" s="189"/>
      <c r="P58" s="190"/>
      <c r="Q58" s="191"/>
      <c r="S58" s="189"/>
      <c r="T58" s="190"/>
      <c r="U58" s="191"/>
      <c r="W58" s="189"/>
      <c r="X58" s="190"/>
      <c r="Y58" s="191"/>
      <c r="AA58" s="189"/>
      <c r="AB58" s="190"/>
      <c r="AC58" s="191"/>
      <c r="AE58" s="189"/>
      <c r="AF58" s="190"/>
      <c r="AG58" s="191"/>
      <c r="AI58" s="189"/>
      <c r="AJ58" s="190"/>
      <c r="AK58" s="191"/>
      <c r="AM58" s="189"/>
      <c r="AN58" s="190"/>
      <c r="AO58" s="191"/>
      <c r="AP58" s="14"/>
      <c r="AQ58" s="14"/>
      <c r="AR58" s="14"/>
      <c r="AS58" s="14"/>
      <c r="AT58" s="14"/>
      <c r="AU58" s="14"/>
      <c r="AV58" s="14"/>
      <c r="AW58" s="14"/>
      <c r="AX58" s="14"/>
      <c r="AY58" s="14"/>
      <c r="AZ58" s="14"/>
      <c r="BA58" s="14"/>
      <c r="BB58" s="14"/>
      <c r="BC58" s="14"/>
    </row>
    <row r="59" spans="1:55" s="8" customFormat="1" ht="23" customHeight="1" thickBot="1" x14ac:dyDescent="0.25">
      <c r="A59" s="34" t="s">
        <v>68</v>
      </c>
      <c r="B59" s="161" t="s">
        <v>69</v>
      </c>
      <c r="C59" s="32"/>
      <c r="D59" s="32"/>
      <c r="E59" s="31"/>
      <c r="F59" s="33"/>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6"/>
      <c r="AP59" s="14"/>
      <c r="AQ59" s="14"/>
      <c r="AR59" s="14"/>
      <c r="AS59" s="14"/>
      <c r="AT59" s="14"/>
      <c r="AU59" s="14"/>
      <c r="AV59" s="14"/>
      <c r="AW59" s="14"/>
      <c r="AX59" s="14"/>
      <c r="AY59" s="14"/>
      <c r="AZ59" s="14"/>
      <c r="BA59" s="14"/>
      <c r="BB59" s="14"/>
      <c r="BC59" s="14"/>
    </row>
    <row r="60" spans="1:55" s="8" customFormat="1" ht="12" x14ac:dyDescent="0.15">
      <c r="A60" s="222" t="s">
        <v>70</v>
      </c>
      <c r="B60" s="160" t="s">
        <v>71</v>
      </c>
      <c r="C60" s="184" t="str" cm="1">
        <f t="array" ref="C60">IFERROR(_xlfn.IFS(B36&lt;&gt;"",C36,B37&lt;&gt;"",C37),"")</f>
        <v xml:space="preserve">BCe emissions reduced per year and amount of net CO2eq </v>
      </c>
      <c r="D60" s="185"/>
      <c r="E60" s="186"/>
      <c r="F60" s="37"/>
      <c r="G60" s="184" t="str" cm="1">
        <f t="array" ref="G60">IFERROR(_xlfn.IFS(F36&lt;&gt;"",G36,F37&lt;&gt;"",G37),"")</f>
        <v>Average time saving associated with cooking time and fuel collection</v>
      </c>
      <c r="H60" s="185"/>
      <c r="I60" s="186"/>
      <c r="J60" s="38"/>
      <c r="K60" s="184" t="str" cm="1">
        <f t="array" ref="K60">IFERROR(_xlfn.IFS(J36&lt;&gt;"",K36,J37&lt;&gt;"",K37),"")</f>
        <v>Number of Averted Mortality and Disability Adjusted Life Years (ADALYs)</v>
      </c>
      <c r="L60" s="185"/>
      <c r="M60" s="186"/>
      <c r="N60" s="38"/>
      <c r="O60" s="184" t="str" cm="1">
        <f t="array" ref="O60">IFERROR(_xlfn.IFS(N36&lt;&gt;"",O36,N37&lt;&gt;"",O37),"")</f>
        <v>Number of beneficiaries: Households</v>
      </c>
      <c r="P60" s="185"/>
      <c r="Q60" s="186"/>
      <c r="R60" s="38"/>
      <c r="S60" s="184" cm="1">
        <f t="array" ref="S60">IFERROR(_xlfn.IFS(R36&lt;&gt;"",S36,R37&lt;&gt;"",S37),"")</f>
        <v>0</v>
      </c>
      <c r="T60" s="185"/>
      <c r="U60" s="186"/>
      <c r="V60" s="38"/>
      <c r="W60" s="184" cm="1">
        <f t="array" ref="W60">IFERROR(_xlfn.IFS(V36&lt;&gt;"",W36,V37&lt;&gt;"",W37),"")</f>
        <v>0</v>
      </c>
      <c r="X60" s="185"/>
      <c r="Y60" s="186"/>
      <c r="Z60" s="38"/>
      <c r="AA60" s="184" cm="1">
        <f t="array" ref="AA60">IFERROR(_xlfn.IFS(Z36&lt;&gt;"",AA36,Z37&lt;&gt;"",AA37),"")</f>
        <v>0</v>
      </c>
      <c r="AB60" s="185"/>
      <c r="AC60" s="186"/>
      <c r="AD60" s="38"/>
      <c r="AE60" s="184" cm="1">
        <f t="array" ref="AE60">IFERROR(_xlfn.IFS(AD36&lt;&gt;"",AE36,AD37&lt;&gt;"",AE37),"")</f>
        <v>0</v>
      </c>
      <c r="AF60" s="185"/>
      <c r="AG60" s="186"/>
      <c r="AH60" s="38"/>
      <c r="AI60" s="184" cm="1">
        <f t="array" ref="AI60">IFERROR(_xlfn.IFS(AH36&lt;&gt;"",AI36,AH37&lt;&gt;"",AI37),"")</f>
        <v>0</v>
      </c>
      <c r="AJ60" s="185"/>
      <c r="AK60" s="186"/>
      <c r="AL60" s="38"/>
      <c r="AM60" s="184" cm="1">
        <f t="array" ref="AM60">IFERROR(_xlfn.IFS(AL36&lt;&gt;"",AM36,AL37&lt;&gt;"",AM37),"")</f>
        <v>0</v>
      </c>
      <c r="AN60" s="185"/>
      <c r="AO60" s="186"/>
      <c r="AP60" s="14"/>
      <c r="AQ60" s="14"/>
      <c r="AR60" s="14"/>
      <c r="AS60" s="14"/>
      <c r="AT60" s="14"/>
      <c r="AU60" s="14"/>
      <c r="AV60" s="14"/>
      <c r="AW60" s="14"/>
      <c r="AX60" s="14"/>
      <c r="AY60" s="14"/>
      <c r="AZ60" s="14"/>
      <c r="BA60" s="14"/>
      <c r="BB60" s="14"/>
      <c r="BC60" s="14"/>
    </row>
    <row r="61" spans="1:55" s="8" customFormat="1" x14ac:dyDescent="0.15">
      <c r="A61" s="222"/>
      <c r="B61" s="106" t="s">
        <v>62</v>
      </c>
      <c r="C61" s="187" t="s">
        <v>1318</v>
      </c>
      <c r="D61" s="188"/>
      <c r="E61" s="188"/>
      <c r="F61" s="37"/>
      <c r="G61" s="187" t="s">
        <v>1324</v>
      </c>
      <c r="H61" s="188"/>
      <c r="I61" s="188"/>
      <c r="J61" s="38"/>
      <c r="K61" s="187" t="s">
        <v>1325</v>
      </c>
      <c r="L61" s="188"/>
      <c r="M61" s="188"/>
      <c r="N61" s="38"/>
      <c r="O61" s="187" t="s">
        <v>200</v>
      </c>
      <c r="P61" s="188"/>
      <c r="Q61" s="188"/>
      <c r="R61" s="38"/>
      <c r="S61" s="187"/>
      <c r="T61" s="188"/>
      <c r="U61" s="188"/>
      <c r="V61" s="38"/>
      <c r="W61" s="187" t="s">
        <v>72</v>
      </c>
      <c r="X61" s="188"/>
      <c r="Y61" s="188"/>
      <c r="Z61" s="38"/>
      <c r="AA61" s="187" t="s">
        <v>72</v>
      </c>
      <c r="AB61" s="188"/>
      <c r="AC61" s="188"/>
      <c r="AD61" s="38"/>
      <c r="AE61" s="187" t="s">
        <v>72</v>
      </c>
      <c r="AF61" s="188"/>
      <c r="AG61" s="188"/>
      <c r="AH61" s="38"/>
      <c r="AI61" s="187" t="s">
        <v>72</v>
      </c>
      <c r="AJ61" s="188"/>
      <c r="AK61" s="188"/>
      <c r="AL61" s="38"/>
      <c r="AM61" s="187" t="s">
        <v>72</v>
      </c>
      <c r="AN61" s="188"/>
      <c r="AO61" s="188"/>
      <c r="AP61" s="14"/>
      <c r="AQ61" s="14"/>
      <c r="AR61" s="14"/>
      <c r="AS61" s="14"/>
      <c r="AT61" s="14"/>
      <c r="AU61" s="14"/>
      <c r="AV61" s="14"/>
      <c r="AW61" s="14"/>
      <c r="AX61" s="14"/>
      <c r="AY61" s="14"/>
      <c r="AZ61" s="14"/>
      <c r="BA61" s="14"/>
      <c r="BB61" s="14"/>
      <c r="BC61" s="14"/>
    </row>
    <row r="62" spans="1:55" s="8" customFormat="1" x14ac:dyDescent="0.15">
      <c r="A62" s="222"/>
      <c r="B62" s="106" t="s">
        <v>63</v>
      </c>
      <c r="C62" s="187" t="s">
        <v>1319</v>
      </c>
      <c r="D62" s="188"/>
      <c r="E62" s="188"/>
      <c r="F62" s="37"/>
      <c r="G62" s="187" t="s">
        <v>1319</v>
      </c>
      <c r="H62" s="188"/>
      <c r="I62" s="188"/>
      <c r="J62" s="38"/>
      <c r="K62" s="187" t="s">
        <v>1319</v>
      </c>
      <c r="L62" s="188"/>
      <c r="M62" s="188"/>
      <c r="N62" s="38"/>
      <c r="O62" s="187" t="s">
        <v>1319</v>
      </c>
      <c r="P62" s="188"/>
      <c r="Q62" s="188"/>
      <c r="R62" s="38"/>
      <c r="S62" s="187"/>
      <c r="T62" s="188"/>
      <c r="U62" s="188"/>
      <c r="V62" s="38"/>
      <c r="W62" s="187" t="s">
        <v>72</v>
      </c>
      <c r="X62" s="188"/>
      <c r="Y62" s="188"/>
      <c r="Z62" s="38"/>
      <c r="AA62" s="187" t="s">
        <v>72</v>
      </c>
      <c r="AB62" s="188"/>
      <c r="AC62" s="188"/>
      <c r="AD62" s="38"/>
      <c r="AE62" s="187" t="s">
        <v>72</v>
      </c>
      <c r="AF62" s="188"/>
      <c r="AG62" s="188"/>
      <c r="AH62" s="38"/>
      <c r="AI62" s="187" t="s">
        <v>72</v>
      </c>
      <c r="AJ62" s="188"/>
      <c r="AK62" s="188"/>
      <c r="AL62" s="38"/>
      <c r="AM62" s="187" t="s">
        <v>72</v>
      </c>
      <c r="AN62" s="188"/>
      <c r="AO62" s="188"/>
      <c r="AP62" s="14"/>
      <c r="AQ62" s="14"/>
      <c r="AR62" s="14"/>
      <c r="AS62" s="14"/>
      <c r="AT62" s="14"/>
      <c r="AU62" s="14"/>
      <c r="AV62" s="14"/>
      <c r="AW62" s="14"/>
      <c r="AX62" s="14"/>
      <c r="AY62" s="14"/>
      <c r="AZ62" s="14"/>
      <c r="BA62" s="14"/>
      <c r="BB62" s="14"/>
      <c r="BC62" s="14"/>
    </row>
    <row r="63" spans="1:55" s="8" customFormat="1" x14ac:dyDescent="0.15">
      <c r="A63" s="222"/>
      <c r="B63" s="106" t="s">
        <v>65</v>
      </c>
      <c r="C63" s="187" t="s">
        <v>1320</v>
      </c>
      <c r="D63" s="188"/>
      <c r="E63" s="188"/>
      <c r="F63" s="37"/>
      <c r="G63" s="187" t="s">
        <v>1320</v>
      </c>
      <c r="H63" s="188"/>
      <c r="I63" s="188"/>
      <c r="J63" s="38"/>
      <c r="K63" s="187" t="s">
        <v>1320</v>
      </c>
      <c r="L63" s="188"/>
      <c r="M63" s="188"/>
      <c r="N63" s="38"/>
      <c r="O63" s="187" t="s">
        <v>1326</v>
      </c>
      <c r="P63" s="188"/>
      <c r="Q63" s="188"/>
      <c r="R63" s="38"/>
      <c r="S63" s="187"/>
      <c r="T63" s="188"/>
      <c r="U63" s="188"/>
      <c r="V63" s="38"/>
      <c r="W63" s="187" t="s">
        <v>72</v>
      </c>
      <c r="X63" s="188"/>
      <c r="Y63" s="188"/>
      <c r="Z63" s="38"/>
      <c r="AA63" s="187" t="s">
        <v>72</v>
      </c>
      <c r="AB63" s="188"/>
      <c r="AC63" s="188"/>
      <c r="AD63" s="38"/>
      <c r="AE63" s="187" t="s">
        <v>72</v>
      </c>
      <c r="AF63" s="188"/>
      <c r="AG63" s="188"/>
      <c r="AH63" s="38"/>
      <c r="AI63" s="187" t="s">
        <v>72</v>
      </c>
      <c r="AJ63" s="188"/>
      <c r="AK63" s="188"/>
      <c r="AL63" s="38"/>
      <c r="AM63" s="187" t="s">
        <v>72</v>
      </c>
      <c r="AN63" s="188"/>
      <c r="AO63" s="188"/>
      <c r="AP63" s="14"/>
      <c r="AQ63" s="14"/>
      <c r="AR63" s="14"/>
      <c r="AS63" s="14"/>
      <c r="AT63" s="14"/>
      <c r="AU63" s="14"/>
      <c r="AV63" s="14"/>
      <c r="AW63" s="14"/>
      <c r="AX63" s="14"/>
      <c r="AY63" s="14"/>
      <c r="AZ63" s="14"/>
      <c r="BA63" s="14"/>
      <c r="BB63" s="14"/>
      <c r="BC63" s="14"/>
    </row>
    <row r="64" spans="1:55" s="8" customFormat="1" x14ac:dyDescent="0.15">
      <c r="A64" s="222"/>
      <c r="B64" s="106" t="s">
        <v>64</v>
      </c>
      <c r="C64" s="187" t="s">
        <v>1321</v>
      </c>
      <c r="D64" s="188"/>
      <c r="E64" s="188"/>
      <c r="F64" s="37"/>
      <c r="G64" s="187" t="s">
        <v>1321</v>
      </c>
      <c r="H64" s="188"/>
      <c r="I64" s="188"/>
      <c r="J64" s="38"/>
      <c r="K64" s="187" t="s">
        <v>1321</v>
      </c>
      <c r="L64" s="188"/>
      <c r="M64" s="188"/>
      <c r="N64" s="38"/>
      <c r="O64" s="187" t="s">
        <v>1321</v>
      </c>
      <c r="P64" s="188"/>
      <c r="Q64" s="188"/>
      <c r="R64" s="38"/>
      <c r="S64" s="187"/>
      <c r="T64" s="188"/>
      <c r="U64" s="188"/>
      <c r="V64" s="38"/>
      <c r="W64" s="187" t="s">
        <v>72</v>
      </c>
      <c r="X64" s="188"/>
      <c r="Y64" s="188"/>
      <c r="Z64" s="38"/>
      <c r="AA64" s="187" t="s">
        <v>72</v>
      </c>
      <c r="AB64" s="188"/>
      <c r="AC64" s="188"/>
      <c r="AD64" s="38"/>
      <c r="AE64" s="187" t="s">
        <v>72</v>
      </c>
      <c r="AF64" s="188"/>
      <c r="AG64" s="188"/>
      <c r="AH64" s="38"/>
      <c r="AI64" s="187" t="s">
        <v>72</v>
      </c>
      <c r="AJ64" s="188"/>
      <c r="AK64" s="188"/>
      <c r="AL64" s="38"/>
      <c r="AM64" s="187" t="s">
        <v>72</v>
      </c>
      <c r="AN64" s="188"/>
      <c r="AO64" s="188"/>
      <c r="AP64" s="14"/>
      <c r="AQ64" s="14"/>
      <c r="AR64" s="14"/>
      <c r="AS64" s="14"/>
      <c r="AT64" s="14"/>
      <c r="AU64" s="14"/>
      <c r="AV64" s="14"/>
      <c r="AW64" s="14"/>
      <c r="AX64" s="14"/>
      <c r="AY64" s="14"/>
      <c r="AZ64" s="14"/>
      <c r="BA64" s="14"/>
      <c r="BB64" s="14"/>
      <c r="BC64" s="14"/>
    </row>
    <row r="65" spans="1:55" s="8" customFormat="1" x14ac:dyDescent="0.15">
      <c r="A65" s="222"/>
      <c r="B65" s="106" t="s">
        <v>73</v>
      </c>
      <c r="C65" s="187" t="s">
        <v>1322</v>
      </c>
      <c r="D65" s="188"/>
      <c r="E65" s="188"/>
      <c r="F65" s="37"/>
      <c r="G65" s="187" t="s">
        <v>1322</v>
      </c>
      <c r="H65" s="188"/>
      <c r="I65" s="188"/>
      <c r="J65" s="38"/>
      <c r="K65" s="187" t="s">
        <v>1322</v>
      </c>
      <c r="L65" s="188"/>
      <c r="M65" s="188"/>
      <c r="N65" s="38"/>
      <c r="O65" s="187" t="s">
        <v>1322</v>
      </c>
      <c r="P65" s="188"/>
      <c r="Q65" s="188"/>
      <c r="R65" s="38"/>
      <c r="S65" s="187"/>
      <c r="T65" s="188"/>
      <c r="U65" s="188"/>
      <c r="V65" s="38"/>
      <c r="W65" s="187" t="s">
        <v>72</v>
      </c>
      <c r="X65" s="188"/>
      <c r="Y65" s="188"/>
      <c r="Z65" s="38"/>
      <c r="AA65" s="187" t="s">
        <v>72</v>
      </c>
      <c r="AB65" s="188"/>
      <c r="AC65" s="188"/>
      <c r="AD65" s="38"/>
      <c r="AE65" s="187" t="s">
        <v>72</v>
      </c>
      <c r="AF65" s="188"/>
      <c r="AG65" s="188"/>
      <c r="AH65" s="38"/>
      <c r="AI65" s="187" t="s">
        <v>72</v>
      </c>
      <c r="AJ65" s="188"/>
      <c r="AK65" s="188"/>
      <c r="AL65" s="38"/>
      <c r="AM65" s="187" t="s">
        <v>72</v>
      </c>
      <c r="AN65" s="188"/>
      <c r="AO65" s="188"/>
      <c r="AP65" s="14"/>
      <c r="AQ65" s="14"/>
      <c r="AR65" s="14"/>
      <c r="AS65" s="14"/>
      <c r="AT65" s="14"/>
      <c r="AU65" s="14"/>
      <c r="AV65" s="14"/>
      <c r="AW65" s="14"/>
      <c r="AX65" s="14"/>
      <c r="AY65" s="14"/>
      <c r="AZ65" s="14"/>
      <c r="BA65" s="14"/>
      <c r="BB65" s="14"/>
      <c r="BC65" s="14"/>
    </row>
    <row r="66" spans="1:55" s="8" customFormat="1" x14ac:dyDescent="0.15">
      <c r="A66" s="222"/>
      <c r="B66" s="106" t="s">
        <v>74</v>
      </c>
      <c r="C66" s="187" t="s">
        <v>1323</v>
      </c>
      <c r="D66" s="188"/>
      <c r="E66" s="188"/>
      <c r="F66" s="37"/>
      <c r="G66" s="187" t="s">
        <v>1322</v>
      </c>
      <c r="H66" s="188"/>
      <c r="I66" s="188"/>
      <c r="J66" s="38"/>
      <c r="K66" s="187" t="s">
        <v>1322</v>
      </c>
      <c r="L66" s="188"/>
      <c r="M66" s="188"/>
      <c r="N66" s="38"/>
      <c r="O66" s="187" t="s">
        <v>1322</v>
      </c>
      <c r="P66" s="188"/>
      <c r="Q66" s="188"/>
      <c r="R66" s="38"/>
      <c r="S66" s="187"/>
      <c r="T66" s="188"/>
      <c r="U66" s="188"/>
      <c r="V66" s="38"/>
      <c r="W66" s="187" t="s">
        <v>72</v>
      </c>
      <c r="X66" s="188"/>
      <c r="Y66" s="188"/>
      <c r="Z66" s="38"/>
      <c r="AA66" s="187" t="s">
        <v>72</v>
      </c>
      <c r="AB66" s="188"/>
      <c r="AC66" s="188"/>
      <c r="AD66" s="38"/>
      <c r="AE66" s="187" t="s">
        <v>72</v>
      </c>
      <c r="AF66" s="188"/>
      <c r="AG66" s="188"/>
      <c r="AH66" s="38"/>
      <c r="AI66" s="187" t="s">
        <v>72</v>
      </c>
      <c r="AJ66" s="188"/>
      <c r="AK66" s="188"/>
      <c r="AL66" s="38"/>
      <c r="AM66" s="187" t="s">
        <v>72</v>
      </c>
      <c r="AN66" s="188"/>
      <c r="AO66" s="188"/>
      <c r="AP66" s="14"/>
      <c r="AQ66" s="14"/>
      <c r="AR66" s="14"/>
      <c r="AS66" s="14"/>
      <c r="AT66" s="14"/>
      <c r="AU66" s="14"/>
      <c r="AV66" s="14"/>
      <c r="AW66" s="14"/>
      <c r="AX66" s="14"/>
      <c r="AY66" s="14"/>
      <c r="AZ66" s="14"/>
      <c r="BA66" s="14"/>
      <c r="BB66" s="14"/>
      <c r="BC66" s="14"/>
    </row>
    <row r="67" spans="1:55" s="8" customFormat="1" x14ac:dyDescent="0.15">
      <c r="B67" s="106" t="s">
        <v>75</v>
      </c>
      <c r="C67" s="106" t="s">
        <v>76</v>
      </c>
      <c r="D67" s="106" t="s">
        <v>77</v>
      </c>
      <c r="E67" s="106" t="s">
        <v>78</v>
      </c>
      <c r="F67" s="37"/>
      <c r="G67" s="40" t="s">
        <v>76</v>
      </c>
      <c r="H67" s="40" t="s">
        <v>77</v>
      </c>
      <c r="I67" s="40" t="s">
        <v>78</v>
      </c>
      <c r="J67" s="38"/>
      <c r="K67" s="40" t="s">
        <v>76</v>
      </c>
      <c r="L67" s="40" t="s">
        <v>77</v>
      </c>
      <c r="M67" s="40" t="s">
        <v>78</v>
      </c>
      <c r="N67" s="38"/>
      <c r="O67" s="40" t="s">
        <v>76</v>
      </c>
      <c r="P67" s="40" t="s">
        <v>77</v>
      </c>
      <c r="Q67" s="40" t="s">
        <v>78</v>
      </c>
      <c r="R67" s="38"/>
      <c r="S67" s="40" t="s">
        <v>76</v>
      </c>
      <c r="T67" s="40" t="s">
        <v>77</v>
      </c>
      <c r="U67" s="40" t="s">
        <v>78</v>
      </c>
      <c r="V67" s="38"/>
      <c r="W67" s="40" t="s">
        <v>76</v>
      </c>
      <c r="X67" s="40" t="s">
        <v>77</v>
      </c>
      <c r="Y67" s="40" t="s">
        <v>78</v>
      </c>
      <c r="Z67" s="38"/>
      <c r="AA67" s="40" t="s">
        <v>76</v>
      </c>
      <c r="AB67" s="40" t="s">
        <v>77</v>
      </c>
      <c r="AC67" s="40" t="s">
        <v>78</v>
      </c>
      <c r="AD67" s="38"/>
      <c r="AE67" s="40" t="s">
        <v>76</v>
      </c>
      <c r="AF67" s="40" t="s">
        <v>77</v>
      </c>
      <c r="AG67" s="40" t="s">
        <v>78</v>
      </c>
      <c r="AH67" s="38"/>
      <c r="AI67" s="40" t="s">
        <v>76</v>
      </c>
      <c r="AJ67" s="40" t="s">
        <v>77</v>
      </c>
      <c r="AK67" s="40" t="s">
        <v>78</v>
      </c>
      <c r="AL67" s="38"/>
      <c r="AM67" s="40" t="s">
        <v>76</v>
      </c>
      <c r="AN67" s="40" t="s">
        <v>77</v>
      </c>
      <c r="AO67" s="40" t="s">
        <v>78</v>
      </c>
      <c r="AP67" s="14"/>
      <c r="AQ67" s="14"/>
      <c r="AR67" s="14"/>
      <c r="AS67" s="14"/>
      <c r="AT67" s="14"/>
      <c r="AU67" s="14"/>
      <c r="AV67" s="14"/>
      <c r="AW67" s="14"/>
      <c r="AX67" s="14"/>
      <c r="AY67" s="14"/>
      <c r="AZ67" s="14"/>
      <c r="BA67" s="14"/>
      <c r="BB67" s="14"/>
      <c r="BC67" s="14"/>
    </row>
    <row r="68" spans="1:55" s="8" customFormat="1" ht="12.75" customHeight="1" x14ac:dyDescent="0.15">
      <c r="A68" s="225" t="s">
        <v>79</v>
      </c>
      <c r="B68" s="106">
        <v>2023</v>
      </c>
      <c r="C68" s="241">
        <v>39126</v>
      </c>
      <c r="D68" s="41">
        <v>0</v>
      </c>
      <c r="E68" s="241">
        <v>39126</v>
      </c>
      <c r="F68" s="37"/>
      <c r="G68" s="41" t="s">
        <v>1327</v>
      </c>
      <c r="H68" s="41" t="s">
        <v>1328</v>
      </c>
      <c r="I68" s="41" t="s">
        <v>1329</v>
      </c>
      <c r="J68" s="38"/>
      <c r="K68" s="240">
        <v>1</v>
      </c>
      <c r="L68" s="240">
        <v>0.3</v>
      </c>
      <c r="M68" s="240">
        <v>0.7</v>
      </c>
      <c r="N68" s="38"/>
      <c r="O68" s="41">
        <v>0</v>
      </c>
      <c r="P68" s="241">
        <v>15500</v>
      </c>
      <c r="Q68" s="241">
        <v>15500</v>
      </c>
      <c r="R68" s="38"/>
      <c r="S68" s="41"/>
      <c r="T68" s="41"/>
      <c r="U68" s="41"/>
      <c r="V68" s="38"/>
      <c r="W68" s="41"/>
      <c r="X68" s="41"/>
      <c r="Y68" s="41"/>
      <c r="Z68" s="38"/>
      <c r="AA68" s="41"/>
      <c r="AB68" s="41"/>
      <c r="AC68" s="41"/>
      <c r="AD68" s="38"/>
      <c r="AE68" s="41"/>
      <c r="AF68" s="41"/>
      <c r="AG68" s="41"/>
      <c r="AH68" s="38"/>
      <c r="AI68" s="41"/>
      <c r="AJ68" s="41"/>
      <c r="AK68" s="41"/>
      <c r="AL68" s="38"/>
      <c r="AM68" s="41"/>
      <c r="AN68" s="41"/>
      <c r="AO68" s="41"/>
      <c r="AP68" s="14"/>
      <c r="AQ68" s="14"/>
      <c r="AR68" s="14"/>
      <c r="AS68" s="14"/>
      <c r="AT68" s="14"/>
      <c r="AU68" s="14"/>
      <c r="AV68" s="14"/>
      <c r="AW68" s="14"/>
      <c r="AX68" s="14"/>
      <c r="AY68" s="14"/>
      <c r="AZ68" s="14"/>
      <c r="BA68" s="14"/>
      <c r="BB68" s="14"/>
      <c r="BC68" s="14"/>
    </row>
    <row r="69" spans="1:55" s="8" customFormat="1" x14ac:dyDescent="0.15">
      <c r="A69" s="225"/>
      <c r="B69" s="106">
        <v>2024</v>
      </c>
      <c r="C69" s="241">
        <v>39126</v>
      </c>
      <c r="D69" s="41">
        <v>0</v>
      </c>
      <c r="E69" s="241">
        <v>39126</v>
      </c>
      <c r="F69" s="37"/>
      <c r="G69" s="41" t="s">
        <v>1327</v>
      </c>
      <c r="H69" s="41" t="s">
        <v>1328</v>
      </c>
      <c r="I69" s="41" t="s">
        <v>1329</v>
      </c>
      <c r="J69" s="38"/>
      <c r="K69" s="240">
        <v>1</v>
      </c>
      <c r="L69" s="240">
        <v>0.3</v>
      </c>
      <c r="M69" s="240">
        <v>0.7</v>
      </c>
      <c r="N69" s="38"/>
      <c r="O69" s="41">
        <v>0</v>
      </c>
      <c r="P69" s="241">
        <v>15500</v>
      </c>
      <c r="Q69" s="241">
        <v>15500</v>
      </c>
      <c r="R69" s="38"/>
      <c r="S69" s="41"/>
      <c r="T69" s="41"/>
      <c r="U69" s="41"/>
      <c r="V69" s="38"/>
      <c r="W69" s="41"/>
      <c r="X69" s="41"/>
      <c r="Y69" s="41"/>
      <c r="Z69" s="38"/>
      <c r="AA69" s="41"/>
      <c r="AB69" s="41"/>
      <c r="AC69" s="41"/>
      <c r="AD69" s="38"/>
      <c r="AE69" s="41"/>
      <c r="AF69" s="41"/>
      <c r="AG69" s="41"/>
      <c r="AH69" s="38"/>
      <c r="AI69" s="41"/>
      <c r="AJ69" s="41"/>
      <c r="AK69" s="41"/>
      <c r="AL69" s="38"/>
      <c r="AM69" s="41"/>
      <c r="AN69" s="41"/>
      <c r="AO69" s="41"/>
      <c r="AP69" s="14"/>
      <c r="AQ69" s="14"/>
      <c r="AR69" s="14"/>
      <c r="AS69" s="14"/>
      <c r="AT69" s="14"/>
      <c r="AU69" s="14"/>
      <c r="AV69" s="14"/>
      <c r="AW69" s="14"/>
      <c r="AX69" s="14"/>
      <c r="AY69" s="14"/>
      <c r="AZ69" s="14"/>
      <c r="BA69" s="14"/>
      <c r="BB69" s="14"/>
      <c r="BC69" s="14"/>
    </row>
    <row r="70" spans="1:55" s="8" customFormat="1" x14ac:dyDescent="0.15">
      <c r="A70" s="225"/>
      <c r="B70" s="106">
        <v>2025</v>
      </c>
      <c r="C70" s="241">
        <v>39126</v>
      </c>
      <c r="D70" s="41">
        <v>0</v>
      </c>
      <c r="E70" s="241">
        <v>39126</v>
      </c>
      <c r="F70" s="37"/>
      <c r="G70" s="41" t="s">
        <v>1327</v>
      </c>
      <c r="H70" s="41" t="s">
        <v>1328</v>
      </c>
      <c r="I70" s="41" t="s">
        <v>1329</v>
      </c>
      <c r="J70" s="38"/>
      <c r="K70" s="240">
        <v>1</v>
      </c>
      <c r="L70" s="240">
        <v>0.3</v>
      </c>
      <c r="M70" s="240">
        <v>0.7</v>
      </c>
      <c r="N70" s="38"/>
      <c r="O70" s="41">
        <v>0</v>
      </c>
      <c r="P70" s="241">
        <v>15500</v>
      </c>
      <c r="Q70" s="241">
        <v>15500</v>
      </c>
      <c r="R70" s="38"/>
      <c r="S70" s="41"/>
      <c r="T70" s="41"/>
      <c r="U70" s="41"/>
      <c r="V70" s="38"/>
      <c r="W70" s="41"/>
      <c r="X70" s="41"/>
      <c r="Y70" s="41"/>
      <c r="Z70" s="38"/>
      <c r="AA70" s="41"/>
      <c r="AB70" s="41"/>
      <c r="AC70" s="41"/>
      <c r="AD70" s="38"/>
      <c r="AE70" s="41"/>
      <c r="AF70" s="41"/>
      <c r="AG70" s="41"/>
      <c r="AH70" s="38"/>
      <c r="AI70" s="41"/>
      <c r="AJ70" s="41"/>
      <c r="AK70" s="41"/>
      <c r="AL70" s="38"/>
      <c r="AM70" s="41"/>
      <c r="AN70" s="41"/>
      <c r="AO70" s="41"/>
      <c r="AP70" s="14"/>
      <c r="AQ70" s="14"/>
      <c r="AR70" s="14"/>
      <c r="AS70" s="14"/>
      <c r="AT70" s="14"/>
      <c r="AU70" s="14"/>
      <c r="AV70" s="14"/>
      <c r="AW70" s="14"/>
      <c r="AX70" s="14"/>
      <c r="AY70" s="14"/>
      <c r="AZ70" s="14"/>
      <c r="BA70" s="14"/>
      <c r="BB70" s="14"/>
      <c r="BC70" s="14"/>
    </row>
    <row r="71" spans="1:55" s="8" customFormat="1" ht="12.75" customHeight="1" x14ac:dyDescent="0.15">
      <c r="A71" s="223" t="s">
        <v>80</v>
      </c>
      <c r="B71" s="106">
        <v>2026</v>
      </c>
      <c r="C71" s="241">
        <v>39126</v>
      </c>
      <c r="D71" s="41">
        <v>0</v>
      </c>
      <c r="E71" s="241">
        <v>39126</v>
      </c>
      <c r="F71" s="37"/>
      <c r="G71" s="41" t="s">
        <v>1327</v>
      </c>
      <c r="H71" s="41" t="s">
        <v>1328</v>
      </c>
      <c r="I71" s="41" t="s">
        <v>1329</v>
      </c>
      <c r="J71" s="38"/>
      <c r="K71" s="240">
        <v>1</v>
      </c>
      <c r="L71" s="240">
        <v>0.3</v>
      </c>
      <c r="M71" s="240">
        <v>0.7</v>
      </c>
      <c r="N71" s="38"/>
      <c r="O71" s="41">
        <v>0</v>
      </c>
      <c r="P71" s="241">
        <v>15500</v>
      </c>
      <c r="Q71" s="241">
        <v>15500</v>
      </c>
      <c r="R71" s="38"/>
      <c r="S71" s="41"/>
      <c r="T71" s="41"/>
      <c r="U71" s="41"/>
      <c r="V71" s="38"/>
      <c r="W71" s="41"/>
      <c r="X71" s="41"/>
      <c r="Y71" s="41"/>
      <c r="Z71" s="38"/>
      <c r="AA71" s="41"/>
      <c r="AB71" s="41"/>
      <c r="AC71" s="41"/>
      <c r="AD71" s="38"/>
      <c r="AE71" s="41"/>
      <c r="AF71" s="41"/>
      <c r="AG71" s="41"/>
      <c r="AH71" s="38"/>
      <c r="AI71" s="41"/>
      <c r="AJ71" s="41"/>
      <c r="AK71" s="41"/>
      <c r="AL71" s="38"/>
      <c r="AM71" s="41"/>
      <c r="AN71" s="41"/>
      <c r="AO71" s="41"/>
      <c r="AP71" s="14"/>
      <c r="AQ71" s="14"/>
      <c r="AR71" s="14"/>
      <c r="AS71" s="14"/>
      <c r="AT71" s="14"/>
      <c r="AU71" s="14"/>
      <c r="AV71" s="14"/>
      <c r="AW71" s="14"/>
      <c r="AX71" s="14"/>
      <c r="AY71" s="14"/>
      <c r="AZ71" s="14"/>
      <c r="BA71" s="14"/>
      <c r="BB71" s="14"/>
      <c r="BC71" s="14"/>
    </row>
    <row r="72" spans="1:55" s="8" customFormat="1" x14ac:dyDescent="0.15">
      <c r="A72" s="223"/>
      <c r="B72" s="106">
        <v>2027</v>
      </c>
      <c r="C72" s="241">
        <v>39126</v>
      </c>
      <c r="D72" s="41">
        <v>0</v>
      </c>
      <c r="E72" s="241">
        <v>39126</v>
      </c>
      <c r="F72" s="37"/>
      <c r="G72" s="41" t="s">
        <v>1327</v>
      </c>
      <c r="H72" s="41" t="s">
        <v>1328</v>
      </c>
      <c r="I72" s="41" t="s">
        <v>1329</v>
      </c>
      <c r="J72" s="38"/>
      <c r="K72" s="240">
        <v>1</v>
      </c>
      <c r="L72" s="240">
        <v>0.3</v>
      </c>
      <c r="M72" s="240">
        <v>0.7</v>
      </c>
      <c r="N72" s="38"/>
      <c r="O72" s="41">
        <v>0</v>
      </c>
      <c r="P72" s="241">
        <v>15500</v>
      </c>
      <c r="Q72" s="241">
        <v>15500</v>
      </c>
      <c r="R72" s="38"/>
      <c r="S72" s="41"/>
      <c r="T72" s="41"/>
      <c r="U72" s="41"/>
      <c r="V72" s="38"/>
      <c r="W72" s="41"/>
      <c r="X72" s="41"/>
      <c r="Y72" s="41"/>
      <c r="Z72" s="38"/>
      <c r="AA72" s="41"/>
      <c r="AB72" s="41"/>
      <c r="AC72" s="41"/>
      <c r="AD72" s="38"/>
      <c r="AE72" s="41"/>
      <c r="AF72" s="41"/>
      <c r="AG72" s="41"/>
      <c r="AH72" s="38"/>
      <c r="AI72" s="41"/>
      <c r="AJ72" s="41"/>
      <c r="AK72" s="41"/>
      <c r="AL72" s="38"/>
      <c r="AM72" s="41"/>
      <c r="AN72" s="41"/>
      <c r="AO72" s="41"/>
      <c r="AP72" s="14"/>
      <c r="AQ72" s="14"/>
      <c r="AR72" s="14"/>
      <c r="AS72" s="14"/>
      <c r="AT72" s="14"/>
      <c r="AU72" s="14"/>
      <c r="AV72" s="14"/>
      <c r="AW72" s="14"/>
      <c r="AX72" s="14"/>
      <c r="AY72" s="14"/>
      <c r="AZ72" s="14"/>
      <c r="BA72" s="14"/>
      <c r="BB72" s="14"/>
      <c r="BC72" s="14"/>
    </row>
    <row r="73" spans="1:55" s="8" customFormat="1" x14ac:dyDescent="0.15">
      <c r="A73" s="223"/>
      <c r="B73" s="106"/>
      <c r="C73" s="41"/>
      <c r="D73" s="41"/>
      <c r="E73" s="41"/>
      <c r="F73" s="37"/>
      <c r="G73" s="41"/>
      <c r="H73" s="41"/>
      <c r="I73" s="41"/>
      <c r="J73" s="38"/>
      <c r="K73" s="240"/>
      <c r="L73" s="240"/>
      <c r="M73" s="240"/>
      <c r="N73" s="38"/>
      <c r="O73" s="41"/>
      <c r="P73" s="241"/>
      <c r="Q73" s="241"/>
      <c r="R73" s="38"/>
      <c r="S73" s="41"/>
      <c r="T73" s="41"/>
      <c r="U73" s="41"/>
      <c r="V73" s="38"/>
      <c r="W73" s="41"/>
      <c r="X73" s="41"/>
      <c r="Y73" s="41"/>
      <c r="Z73" s="38"/>
      <c r="AA73" s="41"/>
      <c r="AB73" s="41"/>
      <c r="AC73" s="41"/>
      <c r="AD73" s="38"/>
      <c r="AE73" s="41"/>
      <c r="AF73" s="41"/>
      <c r="AG73" s="41"/>
      <c r="AH73" s="38"/>
      <c r="AI73" s="41"/>
      <c r="AJ73" s="41"/>
      <c r="AK73" s="41"/>
      <c r="AL73" s="38"/>
      <c r="AM73" s="41"/>
      <c r="AN73" s="41"/>
      <c r="AO73" s="41"/>
      <c r="AP73" s="14"/>
      <c r="AQ73" s="14"/>
      <c r="AR73" s="14"/>
      <c r="AS73" s="14"/>
      <c r="AT73" s="14"/>
      <c r="AU73" s="14"/>
      <c r="AV73" s="14"/>
      <c r="AW73" s="14"/>
      <c r="AX73" s="14"/>
      <c r="AY73" s="14"/>
      <c r="AZ73" s="14"/>
      <c r="BA73" s="14"/>
      <c r="BB73" s="14"/>
      <c r="BC73" s="14"/>
    </row>
    <row r="74" spans="1:55" s="8" customFormat="1" ht="12.75" customHeight="1" x14ac:dyDescent="0.15">
      <c r="A74" s="223"/>
      <c r="B74" s="106" t="s">
        <v>81</v>
      </c>
      <c r="C74" s="241">
        <v>195630</v>
      </c>
      <c r="D74" s="41">
        <v>0</v>
      </c>
      <c r="E74" s="241">
        <v>195630</v>
      </c>
      <c r="F74" s="37"/>
      <c r="G74" s="41" t="s">
        <v>1327</v>
      </c>
      <c r="H74" s="41" t="s">
        <v>1328</v>
      </c>
      <c r="I74" s="41" t="s">
        <v>1329</v>
      </c>
      <c r="J74" s="38"/>
      <c r="K74" s="240">
        <v>1</v>
      </c>
      <c r="L74" s="240">
        <v>0.3</v>
      </c>
      <c r="M74" s="240">
        <v>0.7</v>
      </c>
      <c r="N74" s="38"/>
      <c r="O74" s="41">
        <v>0</v>
      </c>
      <c r="P74" s="241">
        <v>77500</v>
      </c>
      <c r="Q74" s="241">
        <v>77500</v>
      </c>
      <c r="R74" s="38"/>
      <c r="S74" s="41"/>
      <c r="T74" s="41"/>
      <c r="U74" s="41"/>
      <c r="V74" s="38"/>
      <c r="W74" s="41"/>
      <c r="X74" s="41"/>
      <c r="Y74" s="41"/>
      <c r="Z74" s="38"/>
      <c r="AA74" s="41"/>
      <c r="AB74" s="41"/>
      <c r="AC74" s="41"/>
      <c r="AD74" s="38"/>
      <c r="AE74" s="41"/>
      <c r="AF74" s="41"/>
      <c r="AG74" s="41"/>
      <c r="AH74" s="38"/>
      <c r="AI74" s="41"/>
      <c r="AJ74" s="41"/>
      <c r="AK74" s="41"/>
      <c r="AL74" s="38"/>
      <c r="AM74" s="41"/>
      <c r="AN74" s="41"/>
      <c r="AO74" s="41"/>
      <c r="AP74" s="14"/>
      <c r="AQ74" s="14"/>
      <c r="AR74" s="14"/>
      <c r="AS74" s="14"/>
      <c r="AT74" s="14"/>
      <c r="AU74" s="14"/>
      <c r="AV74" s="14"/>
      <c r="AW74" s="14"/>
      <c r="AX74" s="14"/>
      <c r="AY74" s="14"/>
      <c r="AZ74" s="14"/>
      <c r="BA74" s="14"/>
      <c r="BB74" s="14"/>
      <c r="BC74" s="14"/>
    </row>
    <row r="75" spans="1:55" s="8" customFormat="1" x14ac:dyDescent="0.15">
      <c r="A75" s="223"/>
      <c r="B75" s="106" t="s">
        <v>82</v>
      </c>
      <c r="C75" s="241">
        <v>39126</v>
      </c>
      <c r="D75" s="41">
        <v>0</v>
      </c>
      <c r="E75" s="241">
        <v>39126</v>
      </c>
      <c r="F75" s="37"/>
      <c r="G75" s="41" t="s">
        <v>1327</v>
      </c>
      <c r="H75" s="41" t="s">
        <v>1328</v>
      </c>
      <c r="I75" s="41" t="s">
        <v>1329</v>
      </c>
      <c r="J75" s="38"/>
      <c r="K75" s="240">
        <v>1</v>
      </c>
      <c r="L75" s="240">
        <v>0.3</v>
      </c>
      <c r="M75" s="240">
        <v>0.7</v>
      </c>
      <c r="N75" s="38"/>
      <c r="O75" s="41">
        <v>0</v>
      </c>
      <c r="P75" s="241">
        <v>15500</v>
      </c>
      <c r="Q75" s="241">
        <v>15500</v>
      </c>
      <c r="R75" s="38"/>
      <c r="S75" s="41"/>
      <c r="T75" s="41"/>
      <c r="U75" s="41"/>
      <c r="V75" s="38"/>
      <c r="W75" s="41"/>
      <c r="X75" s="41"/>
      <c r="Y75" s="41"/>
      <c r="Z75" s="38"/>
      <c r="AA75" s="41"/>
      <c r="AB75" s="41"/>
      <c r="AC75" s="41"/>
      <c r="AD75" s="38"/>
      <c r="AE75" s="41"/>
      <c r="AF75" s="41"/>
      <c r="AG75" s="41"/>
      <c r="AH75" s="38"/>
      <c r="AI75" s="41"/>
      <c r="AJ75" s="41"/>
      <c r="AK75" s="41"/>
      <c r="AL75" s="38"/>
      <c r="AM75" s="41"/>
      <c r="AN75" s="41"/>
      <c r="AO75" s="41"/>
      <c r="AP75" s="14"/>
      <c r="AQ75" s="14"/>
      <c r="AR75" s="14"/>
      <c r="AS75" s="14"/>
      <c r="AT75" s="14"/>
      <c r="AU75" s="14"/>
      <c r="AV75" s="14"/>
      <c r="AW75" s="14"/>
      <c r="AX75" s="14"/>
      <c r="AY75" s="14"/>
      <c r="AZ75" s="14"/>
      <c r="BA75" s="14"/>
      <c r="BB75" s="14"/>
      <c r="BC75" s="14"/>
    </row>
    <row r="76" spans="1:55" s="8" customFormat="1" x14ac:dyDescent="0.15">
      <c r="A76" s="223"/>
      <c r="B76" s="38"/>
      <c r="C76" s="38"/>
      <c r="D76" s="38"/>
      <c r="E76" s="38"/>
      <c r="F76" s="37"/>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14"/>
      <c r="AQ76" s="14"/>
      <c r="AR76" s="14"/>
      <c r="AS76" s="14"/>
      <c r="AT76" s="14"/>
      <c r="AU76" s="14"/>
      <c r="AV76" s="14"/>
      <c r="AW76" s="14"/>
      <c r="AX76" s="14"/>
      <c r="AY76" s="14"/>
      <c r="AZ76" s="14"/>
      <c r="BA76" s="14"/>
      <c r="BB76" s="14"/>
      <c r="BC76" s="14"/>
    </row>
    <row r="77" spans="1:55" s="8" customFormat="1" x14ac:dyDescent="0.15">
      <c r="A77" s="223"/>
      <c r="B77" s="39" t="s">
        <v>83</v>
      </c>
      <c r="C77" s="180" t="s">
        <v>84</v>
      </c>
      <c r="D77" s="180"/>
      <c r="E77" s="180"/>
      <c r="F77" s="37"/>
      <c r="G77" s="180" t="s">
        <v>84</v>
      </c>
      <c r="H77" s="180"/>
      <c r="I77" s="180"/>
      <c r="J77" s="38"/>
      <c r="K77" s="180" t="s">
        <v>84</v>
      </c>
      <c r="L77" s="180"/>
      <c r="M77" s="180"/>
      <c r="N77" s="38"/>
      <c r="O77" s="180" t="s">
        <v>84</v>
      </c>
      <c r="P77" s="180"/>
      <c r="Q77" s="180"/>
      <c r="R77" s="38"/>
      <c r="S77" s="180" t="s">
        <v>84</v>
      </c>
      <c r="T77" s="180"/>
      <c r="U77" s="180"/>
      <c r="V77" s="38"/>
      <c r="W77" s="180" t="s">
        <v>84</v>
      </c>
      <c r="X77" s="180"/>
      <c r="Y77" s="180"/>
      <c r="Z77" s="38"/>
      <c r="AA77" s="180" t="s">
        <v>84</v>
      </c>
      <c r="AB77" s="180"/>
      <c r="AC77" s="180"/>
      <c r="AD77" s="38"/>
      <c r="AE77" s="180" t="s">
        <v>84</v>
      </c>
      <c r="AF77" s="180"/>
      <c r="AG77" s="180"/>
      <c r="AH77" s="38"/>
      <c r="AI77" s="180" t="s">
        <v>84</v>
      </c>
      <c r="AJ77" s="180"/>
      <c r="AK77" s="180"/>
      <c r="AL77" s="38"/>
      <c r="AM77" s="180" t="s">
        <v>84</v>
      </c>
      <c r="AN77" s="180"/>
      <c r="AO77" s="180"/>
      <c r="AP77" s="14"/>
      <c r="AQ77" s="14"/>
      <c r="AR77" s="14"/>
      <c r="AS77" s="14"/>
      <c r="AT77" s="14"/>
      <c r="AU77" s="14"/>
      <c r="AV77" s="14"/>
      <c r="AW77" s="14"/>
      <c r="AX77" s="14"/>
      <c r="AY77" s="14"/>
      <c r="AZ77" s="14"/>
      <c r="BA77" s="14"/>
      <c r="BB77" s="14"/>
      <c r="BC77" s="14"/>
    </row>
    <row r="78" spans="1:55" s="8" customFormat="1" x14ac:dyDescent="0.15">
      <c r="A78" s="223"/>
      <c r="B78" s="181"/>
      <c r="C78" s="180"/>
      <c r="D78" s="180"/>
      <c r="E78" s="180"/>
      <c r="F78" s="37"/>
      <c r="G78" s="180"/>
      <c r="H78" s="180"/>
      <c r="I78" s="180"/>
      <c r="J78" s="38"/>
      <c r="K78" s="180"/>
      <c r="L78" s="180"/>
      <c r="M78" s="180"/>
      <c r="N78" s="38"/>
      <c r="O78" s="180"/>
      <c r="P78" s="180"/>
      <c r="Q78" s="180"/>
      <c r="R78" s="38"/>
      <c r="S78" s="180"/>
      <c r="T78" s="180"/>
      <c r="U78" s="180"/>
      <c r="V78" s="38"/>
      <c r="W78" s="180"/>
      <c r="X78" s="180"/>
      <c r="Y78" s="180"/>
      <c r="Z78" s="38"/>
      <c r="AA78" s="180"/>
      <c r="AB78" s="180"/>
      <c r="AC78" s="180"/>
      <c r="AD78" s="38"/>
      <c r="AE78" s="180"/>
      <c r="AF78" s="180"/>
      <c r="AG78" s="180"/>
      <c r="AH78" s="38"/>
      <c r="AI78" s="180"/>
      <c r="AJ78" s="180"/>
      <c r="AK78" s="180"/>
      <c r="AL78" s="38"/>
      <c r="AM78" s="180"/>
      <c r="AN78" s="180"/>
      <c r="AO78" s="180"/>
      <c r="AP78" s="14"/>
      <c r="AQ78" s="14"/>
      <c r="AR78" s="14"/>
      <c r="AS78" s="14"/>
      <c r="AT78" s="14"/>
      <c r="AU78" s="14"/>
      <c r="AV78" s="14"/>
      <c r="AW78" s="14"/>
      <c r="AX78" s="14"/>
      <c r="AY78" s="14"/>
      <c r="AZ78" s="14"/>
      <c r="BA78" s="14"/>
      <c r="BB78" s="14"/>
      <c r="BC78" s="14"/>
    </row>
    <row r="79" spans="1:55" s="8" customFormat="1" x14ac:dyDescent="0.15">
      <c r="A79" s="223"/>
      <c r="B79" s="182"/>
      <c r="C79" s="180"/>
      <c r="D79" s="180"/>
      <c r="E79" s="180"/>
      <c r="F79" s="37"/>
      <c r="G79" s="180"/>
      <c r="H79" s="180"/>
      <c r="I79" s="180"/>
      <c r="J79" s="38"/>
      <c r="K79" s="180"/>
      <c r="L79" s="180"/>
      <c r="M79" s="180"/>
      <c r="N79" s="38"/>
      <c r="O79" s="180"/>
      <c r="P79" s="180"/>
      <c r="Q79" s="180"/>
      <c r="R79" s="38"/>
      <c r="S79" s="180"/>
      <c r="T79" s="180"/>
      <c r="U79" s="180"/>
      <c r="V79" s="38"/>
      <c r="W79" s="180"/>
      <c r="X79" s="180"/>
      <c r="Y79" s="180"/>
      <c r="Z79" s="38"/>
      <c r="AA79" s="180"/>
      <c r="AB79" s="180"/>
      <c r="AC79" s="180"/>
      <c r="AD79" s="38"/>
      <c r="AE79" s="180"/>
      <c r="AF79" s="180"/>
      <c r="AG79" s="180"/>
      <c r="AH79" s="38"/>
      <c r="AI79" s="180"/>
      <c r="AJ79" s="180"/>
      <c r="AK79" s="180"/>
      <c r="AL79" s="38"/>
      <c r="AM79" s="180"/>
      <c r="AN79" s="180"/>
      <c r="AO79" s="180"/>
      <c r="AP79" s="14"/>
      <c r="AQ79" s="14"/>
      <c r="AR79" s="14"/>
      <c r="AS79" s="14"/>
      <c r="AT79" s="14"/>
      <c r="AU79" s="14"/>
      <c r="AV79" s="14"/>
      <c r="AW79" s="14"/>
      <c r="AX79" s="14"/>
      <c r="AY79" s="14"/>
      <c r="AZ79" s="14"/>
      <c r="BA79" s="14"/>
      <c r="BB79" s="14"/>
      <c r="BC79" s="14"/>
    </row>
    <row r="80" spans="1:55" s="8" customFormat="1" x14ac:dyDescent="0.15">
      <c r="A80" s="223"/>
      <c r="B80" s="182"/>
      <c r="C80" s="180"/>
      <c r="D80" s="180"/>
      <c r="E80" s="180"/>
      <c r="F80" s="37"/>
      <c r="G80" s="180"/>
      <c r="H80" s="180"/>
      <c r="I80" s="180"/>
      <c r="J80" s="38"/>
      <c r="K80" s="180"/>
      <c r="L80" s="180"/>
      <c r="M80" s="180"/>
      <c r="N80" s="38"/>
      <c r="O80" s="180"/>
      <c r="P80" s="180"/>
      <c r="Q80" s="180"/>
      <c r="R80" s="38"/>
      <c r="S80" s="180"/>
      <c r="T80" s="180"/>
      <c r="U80" s="180"/>
      <c r="V80" s="38"/>
      <c r="W80" s="180"/>
      <c r="X80" s="180"/>
      <c r="Y80" s="180"/>
      <c r="Z80" s="38"/>
      <c r="AA80" s="180"/>
      <c r="AB80" s="180"/>
      <c r="AC80" s="180"/>
      <c r="AD80" s="38"/>
      <c r="AE80" s="180"/>
      <c r="AF80" s="180"/>
      <c r="AG80" s="180"/>
      <c r="AH80" s="38"/>
      <c r="AI80" s="180"/>
      <c r="AJ80" s="180"/>
      <c r="AK80" s="180"/>
      <c r="AL80" s="38"/>
      <c r="AM80" s="180"/>
      <c r="AN80" s="180"/>
      <c r="AO80" s="180"/>
      <c r="AP80" s="14"/>
      <c r="AQ80" s="14"/>
      <c r="AR80" s="14"/>
      <c r="AS80" s="14"/>
      <c r="AT80" s="14"/>
      <c r="AU80" s="14"/>
      <c r="AV80" s="14"/>
      <c r="AW80" s="14"/>
      <c r="AX80" s="14"/>
      <c r="AY80" s="14"/>
      <c r="AZ80" s="14"/>
      <c r="BA80" s="14"/>
      <c r="BB80" s="14"/>
      <c r="BC80" s="14"/>
    </row>
    <row r="81" spans="1:55" s="8" customFormat="1" x14ac:dyDescent="0.15">
      <c r="A81" s="223"/>
      <c r="B81" s="182"/>
      <c r="C81" s="180"/>
      <c r="D81" s="180"/>
      <c r="E81" s="180"/>
      <c r="F81" s="37"/>
      <c r="G81" s="180"/>
      <c r="H81" s="180"/>
      <c r="I81" s="180"/>
      <c r="J81" s="38"/>
      <c r="K81" s="180"/>
      <c r="L81" s="180"/>
      <c r="M81" s="180"/>
      <c r="N81" s="38"/>
      <c r="O81" s="180"/>
      <c r="P81" s="180"/>
      <c r="Q81" s="180"/>
      <c r="R81" s="38"/>
      <c r="S81" s="180"/>
      <c r="T81" s="180"/>
      <c r="U81" s="180"/>
      <c r="V81" s="38"/>
      <c r="W81" s="180"/>
      <c r="X81" s="180"/>
      <c r="Y81" s="180"/>
      <c r="Z81" s="38"/>
      <c r="AA81" s="180"/>
      <c r="AB81" s="180"/>
      <c r="AC81" s="180"/>
      <c r="AD81" s="38"/>
      <c r="AE81" s="180"/>
      <c r="AF81" s="180"/>
      <c r="AG81" s="180"/>
      <c r="AH81" s="38"/>
      <c r="AI81" s="180"/>
      <c r="AJ81" s="180"/>
      <c r="AK81" s="180"/>
      <c r="AL81" s="38"/>
      <c r="AM81" s="180"/>
      <c r="AN81" s="180"/>
      <c r="AO81" s="180"/>
      <c r="AP81" s="14"/>
      <c r="AQ81" s="14"/>
      <c r="AR81" s="14"/>
      <c r="AS81" s="14"/>
      <c r="AT81" s="14"/>
      <c r="AU81" s="14"/>
      <c r="AV81" s="14"/>
      <c r="AW81" s="14"/>
      <c r="AX81" s="14"/>
      <c r="AY81" s="14"/>
      <c r="AZ81" s="14"/>
      <c r="BA81" s="14"/>
      <c r="BB81" s="14"/>
      <c r="BC81" s="14"/>
    </row>
    <row r="82" spans="1:55" s="8" customFormat="1" x14ac:dyDescent="0.15">
      <c r="A82" s="223"/>
      <c r="B82" s="182"/>
      <c r="C82" s="180"/>
      <c r="D82" s="180"/>
      <c r="E82" s="180"/>
      <c r="F82" s="37"/>
      <c r="G82" s="180"/>
      <c r="H82" s="180"/>
      <c r="I82" s="180"/>
      <c r="J82" s="38"/>
      <c r="K82" s="180"/>
      <c r="L82" s="180"/>
      <c r="M82" s="180"/>
      <c r="N82" s="38"/>
      <c r="O82" s="180"/>
      <c r="P82" s="180"/>
      <c r="Q82" s="180"/>
      <c r="R82" s="38"/>
      <c r="S82" s="180"/>
      <c r="T82" s="180"/>
      <c r="U82" s="180"/>
      <c r="V82" s="38"/>
      <c r="W82" s="180"/>
      <c r="X82" s="180"/>
      <c r="Y82" s="180"/>
      <c r="Z82" s="38"/>
      <c r="AA82" s="180"/>
      <c r="AB82" s="180"/>
      <c r="AC82" s="180"/>
      <c r="AD82" s="38"/>
      <c r="AE82" s="180"/>
      <c r="AF82" s="180"/>
      <c r="AG82" s="180"/>
      <c r="AH82" s="38"/>
      <c r="AI82" s="180"/>
      <c r="AJ82" s="180"/>
      <c r="AK82" s="180"/>
      <c r="AL82" s="38"/>
      <c r="AM82" s="180"/>
      <c r="AN82" s="180"/>
      <c r="AO82" s="180"/>
      <c r="AP82" s="14"/>
      <c r="AQ82" s="14"/>
      <c r="AR82" s="14"/>
      <c r="AS82" s="14"/>
      <c r="AT82" s="14"/>
      <c r="AU82" s="14"/>
      <c r="AV82" s="14"/>
      <c r="AW82" s="14"/>
      <c r="AX82" s="14"/>
      <c r="AY82" s="14"/>
      <c r="AZ82" s="14"/>
      <c r="BA82" s="14"/>
      <c r="BB82" s="14"/>
      <c r="BC82" s="14"/>
    </row>
    <row r="83" spans="1:55" s="8" customFormat="1" x14ac:dyDescent="0.15">
      <c r="A83" s="223"/>
      <c r="B83" s="183"/>
      <c r="C83" s="180"/>
      <c r="D83" s="180"/>
      <c r="E83" s="180"/>
      <c r="F83" s="37"/>
      <c r="G83" s="180"/>
      <c r="H83" s="180"/>
      <c r="I83" s="180"/>
      <c r="J83" s="38"/>
      <c r="K83" s="180"/>
      <c r="L83" s="180"/>
      <c r="M83" s="180"/>
      <c r="N83" s="38"/>
      <c r="O83" s="180"/>
      <c r="P83" s="180"/>
      <c r="Q83" s="180"/>
      <c r="R83" s="38"/>
      <c r="S83" s="180"/>
      <c r="T83" s="180"/>
      <c r="U83" s="180"/>
      <c r="V83" s="38"/>
      <c r="W83" s="180"/>
      <c r="X83" s="180"/>
      <c r="Y83" s="180"/>
      <c r="Z83" s="38"/>
      <c r="AA83" s="180"/>
      <c r="AB83" s="180"/>
      <c r="AC83" s="180"/>
      <c r="AD83" s="38"/>
      <c r="AE83" s="180"/>
      <c r="AF83" s="180"/>
      <c r="AG83" s="180"/>
      <c r="AH83" s="38"/>
      <c r="AI83" s="180"/>
      <c r="AJ83" s="180"/>
      <c r="AK83" s="180"/>
      <c r="AL83" s="38"/>
      <c r="AM83" s="180"/>
      <c r="AN83" s="180"/>
      <c r="AO83" s="180"/>
      <c r="AP83" s="14"/>
      <c r="AQ83" s="14"/>
      <c r="AR83" s="14"/>
      <c r="AS83" s="14"/>
      <c r="AT83" s="14"/>
      <c r="AU83" s="14"/>
      <c r="AV83" s="14"/>
      <c r="AW83" s="14"/>
      <c r="AX83" s="14"/>
      <c r="AY83" s="14"/>
      <c r="AZ83" s="14"/>
      <c r="BA83" s="14"/>
      <c r="BB83" s="14"/>
      <c r="BC83" s="14"/>
    </row>
    <row r="84" spans="1:55" s="8" customFormat="1" x14ac:dyDescent="0.15">
      <c r="A84" s="223"/>
      <c r="F84" s="14"/>
      <c r="AP84" s="14"/>
      <c r="AQ84" s="14"/>
      <c r="AR84" s="14"/>
      <c r="AS84" s="14"/>
      <c r="AT84" s="14"/>
      <c r="AU84" s="14"/>
      <c r="AV84" s="14"/>
      <c r="AW84" s="14"/>
      <c r="AX84" s="14"/>
      <c r="AY84" s="14"/>
      <c r="AZ84" s="14"/>
      <c r="BA84" s="14"/>
      <c r="BB84" s="14"/>
      <c r="BC84" s="14"/>
    </row>
    <row r="85" spans="1:55" s="8" customFormat="1" x14ac:dyDescent="0.15">
      <c r="A85" s="223"/>
      <c r="F85" s="14"/>
      <c r="AP85" s="14"/>
      <c r="AQ85" s="14"/>
      <c r="AR85" s="14"/>
      <c r="AS85" s="14"/>
      <c r="AT85" s="14"/>
      <c r="AU85" s="14"/>
      <c r="AV85" s="14"/>
      <c r="AW85" s="14"/>
      <c r="AX85" s="14"/>
      <c r="AY85" s="14"/>
      <c r="AZ85" s="14"/>
      <c r="BA85" s="14"/>
      <c r="BB85" s="14"/>
      <c r="BC85" s="14"/>
    </row>
    <row r="86" spans="1:55" s="8" customFormat="1" x14ac:dyDescent="0.15">
      <c r="A86" s="223"/>
      <c r="F86" s="14"/>
      <c r="AP86" s="14"/>
      <c r="AQ86" s="14"/>
      <c r="AR86" s="14"/>
      <c r="AS86" s="14"/>
      <c r="AT86" s="14"/>
      <c r="AU86" s="14"/>
      <c r="AV86" s="14"/>
      <c r="AW86" s="14"/>
      <c r="AX86" s="14"/>
      <c r="AY86" s="14"/>
      <c r="AZ86" s="14"/>
      <c r="BA86" s="14"/>
      <c r="BB86" s="14"/>
      <c r="BC86" s="14"/>
    </row>
    <row r="87" spans="1:55" s="8" customFormat="1" x14ac:dyDescent="0.15">
      <c r="A87" s="223"/>
      <c r="F87" s="14"/>
      <c r="AP87" s="14"/>
      <c r="AQ87" s="14"/>
      <c r="AR87" s="14"/>
      <c r="AS87" s="14"/>
      <c r="AT87" s="14"/>
      <c r="AU87" s="14"/>
      <c r="AV87" s="14"/>
      <c r="AW87" s="14"/>
      <c r="AX87" s="14"/>
      <c r="AY87" s="14"/>
      <c r="AZ87" s="14"/>
      <c r="BA87" s="14"/>
      <c r="BB87" s="14"/>
      <c r="BC87" s="14"/>
    </row>
    <row r="88" spans="1:55" s="8" customFormat="1" x14ac:dyDescent="0.15">
      <c r="A88" s="223"/>
      <c r="F88" s="14"/>
      <c r="AP88" s="14"/>
      <c r="AQ88" s="14"/>
      <c r="AR88" s="14"/>
      <c r="AS88" s="14"/>
      <c r="AT88" s="14"/>
      <c r="AU88" s="14"/>
      <c r="AV88" s="14"/>
      <c r="AW88" s="14"/>
      <c r="AX88" s="14"/>
      <c r="AY88" s="14"/>
      <c r="AZ88" s="14"/>
      <c r="BA88" s="14"/>
      <c r="BB88" s="14"/>
      <c r="BC88" s="14"/>
    </row>
  </sheetData>
  <mergeCells count="326">
    <mergeCell ref="A71:A88"/>
    <mergeCell ref="A1:A2"/>
    <mergeCell ref="AM63:AO63"/>
    <mergeCell ref="AM64:AO64"/>
    <mergeCell ref="AM65:AO65"/>
    <mergeCell ref="AM66:AO66"/>
    <mergeCell ref="A68:A70"/>
    <mergeCell ref="AE63:AG63"/>
    <mergeCell ref="AE64:AG64"/>
    <mergeCell ref="AE65:AG65"/>
    <mergeCell ref="AE66:AG66"/>
    <mergeCell ref="AI61:AK61"/>
    <mergeCell ref="AI62:AK62"/>
    <mergeCell ref="AI63:AK63"/>
    <mergeCell ref="AI64:AK64"/>
    <mergeCell ref="AI65:AK65"/>
    <mergeCell ref="AI66:AK66"/>
    <mergeCell ref="K63:M63"/>
    <mergeCell ref="K64:M64"/>
    <mergeCell ref="K65:M65"/>
    <mergeCell ref="K66:M66"/>
    <mergeCell ref="O61:Q61"/>
    <mergeCell ref="O62:Q62"/>
    <mergeCell ref="O63:Q63"/>
    <mergeCell ref="O66:Q66"/>
    <mergeCell ref="A60:A66"/>
    <mergeCell ref="C61:E61"/>
    <mergeCell ref="C62:E62"/>
    <mergeCell ref="C63:E63"/>
    <mergeCell ref="C64:E64"/>
    <mergeCell ref="C65:E65"/>
    <mergeCell ref="C66:E66"/>
    <mergeCell ref="G61:I61"/>
    <mergeCell ref="G62:I62"/>
    <mergeCell ref="G63:I63"/>
    <mergeCell ref="G64:I64"/>
    <mergeCell ref="G65:I65"/>
    <mergeCell ref="G66:I66"/>
    <mergeCell ref="G43:I43"/>
    <mergeCell ref="C40:E40"/>
    <mergeCell ref="C41:E41"/>
    <mergeCell ref="C42:E42"/>
    <mergeCell ref="C43:E43"/>
    <mergeCell ref="C45:E45"/>
    <mergeCell ref="C44:E44"/>
    <mergeCell ref="G34:I34"/>
    <mergeCell ref="G33:I33"/>
    <mergeCell ref="C34:E34"/>
    <mergeCell ref="C33:E33"/>
    <mergeCell ref="C36:E36"/>
    <mergeCell ref="C37:E37"/>
    <mergeCell ref="C58:E58"/>
    <mergeCell ref="G58:I58"/>
    <mergeCell ref="C53:E53"/>
    <mergeCell ref="G53:I53"/>
    <mergeCell ref="C54:E54"/>
    <mergeCell ref="G54:I54"/>
    <mergeCell ref="C55:E55"/>
    <mergeCell ref="G55:I55"/>
    <mergeCell ref="G49:I49"/>
    <mergeCell ref="C49:E49"/>
    <mergeCell ref="C51:E51"/>
    <mergeCell ref="G51:I51"/>
    <mergeCell ref="C52:E52"/>
    <mergeCell ref="G52:I52"/>
    <mergeCell ref="C50:E50"/>
    <mergeCell ref="G50:I50"/>
    <mergeCell ref="K32:M32"/>
    <mergeCell ref="K33:M33"/>
    <mergeCell ref="K34:M34"/>
    <mergeCell ref="K36:M36"/>
    <mergeCell ref="K37:M37"/>
    <mergeCell ref="C56:E56"/>
    <mergeCell ref="G56:I56"/>
    <mergeCell ref="G57:I57"/>
    <mergeCell ref="C57:E57"/>
    <mergeCell ref="G44:I44"/>
    <mergeCell ref="G45:I45"/>
    <mergeCell ref="G46:I46"/>
    <mergeCell ref="G47:I47"/>
    <mergeCell ref="C47:E47"/>
    <mergeCell ref="C48:E48"/>
    <mergeCell ref="G48:I48"/>
    <mergeCell ref="C46:E46"/>
    <mergeCell ref="C32:E32"/>
    <mergeCell ref="G32:I32"/>
    <mergeCell ref="G37:I37"/>
    <mergeCell ref="G36:I36"/>
    <mergeCell ref="G40:I40"/>
    <mergeCell ref="G41:I41"/>
    <mergeCell ref="G42:I42"/>
    <mergeCell ref="AA33:AC33"/>
    <mergeCell ref="AA34:AC34"/>
    <mergeCell ref="AA36:AC36"/>
    <mergeCell ref="AA37:AC37"/>
    <mergeCell ref="AA32:AC32"/>
    <mergeCell ref="O32:Q32"/>
    <mergeCell ref="S32:U32"/>
    <mergeCell ref="W32:Y32"/>
    <mergeCell ref="W33:Y33"/>
    <mergeCell ref="W34:Y34"/>
    <mergeCell ref="W36:Y36"/>
    <mergeCell ref="O33:Q33"/>
    <mergeCell ref="O34:Q34"/>
    <mergeCell ref="O36:Q36"/>
    <mergeCell ref="O37:Q37"/>
    <mergeCell ref="S33:U33"/>
    <mergeCell ref="S34:U34"/>
    <mergeCell ref="S36:U36"/>
    <mergeCell ref="S37:U37"/>
    <mergeCell ref="AI33:AK33"/>
    <mergeCell ref="AI34:AK34"/>
    <mergeCell ref="AI36:AK36"/>
    <mergeCell ref="AI37:AK37"/>
    <mergeCell ref="AM33:AO33"/>
    <mergeCell ref="AM34:AO34"/>
    <mergeCell ref="AM36:AO36"/>
    <mergeCell ref="AM37:AO37"/>
    <mergeCell ref="AE32:AG32"/>
    <mergeCell ref="AI32:AK32"/>
    <mergeCell ref="AM32:AO32"/>
    <mergeCell ref="AE33:AG33"/>
    <mergeCell ref="AE34:AG34"/>
    <mergeCell ref="AE36:AG36"/>
    <mergeCell ref="K41:M41"/>
    <mergeCell ref="K42:M42"/>
    <mergeCell ref="K43:M43"/>
    <mergeCell ref="K44:M44"/>
    <mergeCell ref="O40:Q40"/>
    <mergeCell ref="S40:U40"/>
    <mergeCell ref="O43:Q43"/>
    <mergeCell ref="S43:U43"/>
    <mergeCell ref="AE37:AG37"/>
    <mergeCell ref="W37:Y37"/>
    <mergeCell ref="K40:M40"/>
    <mergeCell ref="W40:Y40"/>
    <mergeCell ref="AA40:AC40"/>
    <mergeCell ref="AE40:AG40"/>
    <mergeCell ref="O42:Q42"/>
    <mergeCell ref="S42:U42"/>
    <mergeCell ref="W42:Y42"/>
    <mergeCell ref="AA42:AC42"/>
    <mergeCell ref="AE42:AG42"/>
    <mergeCell ref="AI40:AK40"/>
    <mergeCell ref="AM40:AO40"/>
    <mergeCell ref="O41:Q41"/>
    <mergeCell ref="S41:U41"/>
    <mergeCell ref="W41:Y41"/>
    <mergeCell ref="AA41:AC41"/>
    <mergeCell ref="AE41:AG41"/>
    <mergeCell ref="AI41:AK41"/>
    <mergeCell ref="AM41:AO41"/>
    <mergeCell ref="AI42:AK42"/>
    <mergeCell ref="AM42:AO42"/>
    <mergeCell ref="W43:Y43"/>
    <mergeCell ref="AA43:AC43"/>
    <mergeCell ref="AE43:AG43"/>
    <mergeCell ref="AI43:AK43"/>
    <mergeCell ref="AM43:AO43"/>
    <mergeCell ref="O44:Q44"/>
    <mergeCell ref="S44:U44"/>
    <mergeCell ref="W44:Y44"/>
    <mergeCell ref="AA44:AC44"/>
    <mergeCell ref="AE44:AG44"/>
    <mergeCell ref="AI44:AK44"/>
    <mergeCell ref="AM44:AO44"/>
    <mergeCell ref="K45:M45"/>
    <mergeCell ref="O45:Q45"/>
    <mergeCell ref="S45:U45"/>
    <mergeCell ref="W45:Y45"/>
    <mergeCell ref="AA45:AC45"/>
    <mergeCell ref="AE45:AG45"/>
    <mergeCell ref="AI45:AK45"/>
    <mergeCell ref="AM45:AO45"/>
    <mergeCell ref="AI46:AK46"/>
    <mergeCell ref="AM46:AO46"/>
    <mergeCell ref="K47:M47"/>
    <mergeCell ref="O47:Q47"/>
    <mergeCell ref="S47:U47"/>
    <mergeCell ref="W47:Y47"/>
    <mergeCell ref="AA47:AC47"/>
    <mergeCell ref="AE47:AG47"/>
    <mergeCell ref="AI47:AK47"/>
    <mergeCell ref="AM47:AO47"/>
    <mergeCell ref="K46:M46"/>
    <mergeCell ref="O46:Q46"/>
    <mergeCell ref="S46:U46"/>
    <mergeCell ref="W46:Y46"/>
    <mergeCell ref="AA46:AC46"/>
    <mergeCell ref="AE46:AG46"/>
    <mergeCell ref="AI48:AK48"/>
    <mergeCell ref="AM48:AO48"/>
    <mergeCell ref="K49:M49"/>
    <mergeCell ref="O49:Q49"/>
    <mergeCell ref="S49:U49"/>
    <mergeCell ref="W49:Y49"/>
    <mergeCell ref="AA49:AC49"/>
    <mergeCell ref="AE49:AG49"/>
    <mergeCell ref="AI49:AK49"/>
    <mergeCell ref="AM49:AO49"/>
    <mergeCell ref="K48:M48"/>
    <mergeCell ref="O48:Q48"/>
    <mergeCell ref="S48:U48"/>
    <mergeCell ref="W48:Y48"/>
    <mergeCell ref="AA48:AC48"/>
    <mergeCell ref="AE48:AG48"/>
    <mergeCell ref="S50:U50"/>
    <mergeCell ref="S51:U51"/>
    <mergeCell ref="S52:U52"/>
    <mergeCell ref="W50:Y50"/>
    <mergeCell ref="W51:Y51"/>
    <mergeCell ref="W52:Y52"/>
    <mergeCell ref="K50:M50"/>
    <mergeCell ref="K51:M51"/>
    <mergeCell ref="K52:M52"/>
    <mergeCell ref="O50:Q50"/>
    <mergeCell ref="O51:Q51"/>
    <mergeCell ref="O52:Q52"/>
    <mergeCell ref="AI50:AK50"/>
    <mergeCell ref="AI51:AK51"/>
    <mergeCell ref="AI52:AK52"/>
    <mergeCell ref="AM50:AO50"/>
    <mergeCell ref="AM51:AO51"/>
    <mergeCell ref="AM52:AO52"/>
    <mergeCell ref="AA50:AC50"/>
    <mergeCell ref="AA51:AC51"/>
    <mergeCell ref="AA52:AC52"/>
    <mergeCell ref="AE50:AG50"/>
    <mergeCell ref="AE51:AG51"/>
    <mergeCell ref="AE52:AG52"/>
    <mergeCell ref="O53:Q53"/>
    <mergeCell ref="O54:Q54"/>
    <mergeCell ref="O55:Q55"/>
    <mergeCell ref="O56:Q56"/>
    <mergeCell ref="O57:Q57"/>
    <mergeCell ref="O58:Q58"/>
    <mergeCell ref="K53:M53"/>
    <mergeCell ref="K54:M54"/>
    <mergeCell ref="K55:M55"/>
    <mergeCell ref="K56:M56"/>
    <mergeCell ref="K57:M57"/>
    <mergeCell ref="K58:M58"/>
    <mergeCell ref="W53:Y53"/>
    <mergeCell ref="W54:Y54"/>
    <mergeCell ref="W55:Y55"/>
    <mergeCell ref="W56:Y56"/>
    <mergeCell ref="W57:Y57"/>
    <mergeCell ref="W58:Y58"/>
    <mergeCell ref="S53:U53"/>
    <mergeCell ref="S54:U54"/>
    <mergeCell ref="S55:U55"/>
    <mergeCell ref="S56:U56"/>
    <mergeCell ref="S57:U57"/>
    <mergeCell ref="S58:U58"/>
    <mergeCell ref="AE53:AG53"/>
    <mergeCell ref="AE54:AG54"/>
    <mergeCell ref="AE55:AG55"/>
    <mergeCell ref="AE56:AG56"/>
    <mergeCell ref="AE57:AG57"/>
    <mergeCell ref="AE58:AG58"/>
    <mergeCell ref="AA53:AC53"/>
    <mergeCell ref="AA54:AC54"/>
    <mergeCell ref="AA55:AC55"/>
    <mergeCell ref="AA56:AC56"/>
    <mergeCell ref="AA57:AC57"/>
    <mergeCell ref="AA58:AC58"/>
    <mergeCell ref="AM53:AO53"/>
    <mergeCell ref="AM54:AO54"/>
    <mergeCell ref="AM55:AO55"/>
    <mergeCell ref="AM56:AO56"/>
    <mergeCell ref="AM57:AO57"/>
    <mergeCell ref="AM58:AO58"/>
    <mergeCell ref="AI53:AK53"/>
    <mergeCell ref="AI54:AK54"/>
    <mergeCell ref="AI55:AK55"/>
    <mergeCell ref="AI56:AK56"/>
    <mergeCell ref="AI57:AK57"/>
    <mergeCell ref="AI58:AK58"/>
    <mergeCell ref="AA64:AC64"/>
    <mergeCell ref="AA65:AC65"/>
    <mergeCell ref="AA66:AC66"/>
    <mergeCell ref="AM60:AO60"/>
    <mergeCell ref="C60:E60"/>
    <mergeCell ref="G60:I60"/>
    <mergeCell ref="K60:M60"/>
    <mergeCell ref="O60:Q60"/>
    <mergeCell ref="S60:U60"/>
    <mergeCell ref="W60:Y60"/>
    <mergeCell ref="K61:M61"/>
    <mergeCell ref="K62:M62"/>
    <mergeCell ref="S61:U61"/>
    <mergeCell ref="S62:U62"/>
    <mergeCell ref="W61:Y61"/>
    <mergeCell ref="W62:Y62"/>
    <mergeCell ref="AA61:AC61"/>
    <mergeCell ref="AA62:AC62"/>
    <mergeCell ref="AE61:AG61"/>
    <mergeCell ref="AE62:AG62"/>
    <mergeCell ref="AM61:AO61"/>
    <mergeCell ref="AM62:AO62"/>
    <mergeCell ref="O64:Q64"/>
    <mergeCell ref="O65:Q65"/>
    <mergeCell ref="A30:A34"/>
    <mergeCell ref="AM77:AO83"/>
    <mergeCell ref="AE77:AG83"/>
    <mergeCell ref="AI77:AK83"/>
    <mergeCell ref="W77:Y83"/>
    <mergeCell ref="C77:E83"/>
    <mergeCell ref="B78:B83"/>
    <mergeCell ref="AA60:AC60"/>
    <mergeCell ref="AE60:AG60"/>
    <mergeCell ref="AI60:AK60"/>
    <mergeCell ref="G77:I83"/>
    <mergeCell ref="K77:M83"/>
    <mergeCell ref="O77:Q83"/>
    <mergeCell ref="S77:U83"/>
    <mergeCell ref="S63:U63"/>
    <mergeCell ref="S64:U64"/>
    <mergeCell ref="S65:U65"/>
    <mergeCell ref="S66:U66"/>
    <mergeCell ref="AA77:AC83"/>
    <mergeCell ref="W63:Y63"/>
    <mergeCell ref="W64:Y64"/>
    <mergeCell ref="W65:Y65"/>
    <mergeCell ref="W66:Y66"/>
    <mergeCell ref="AA63:AC63"/>
  </mergeCells>
  <phoneticPr fontId="5" type="noConversion"/>
  <dataValidations count="12">
    <dataValidation type="list" allowBlank="1" showInputMessage="1" showErrorMessage="1" sqref="AM37:AO37 C37:E37 G37:I37 K37:M37 O37:Q37 S37:U37 W37:Y37 AA37:AC37 AE37:AG37 AI37:AK37" xr:uid="{670A50C9-D2B8-4B46-AAA7-CF72AC63397D}">
      <formula1>_xlfn.IFS($C$28="Renewable",(INDEX(SREI,,MATCH(C34,SRE,0))),$C$28="CSA",(INDEX(SCSAI,,MATCH(C34,SCSA,0))),$C$28="Forestry",(INDEX(SFI,,MATCH(C34,SF,0))),$C$28="AGR",(INDEX(SAGRI,,MATCH(C34,SAGR,0))),$C$28="Waste Management",(INDEX(SWM,,MATCH(C34,SWMI,0))))</formula1>
    </dataValidation>
    <dataValidation type="list" allowBlank="1" showInputMessage="1" showErrorMessage="1" sqref="C36 E36" xr:uid="{5A498376-9D89-4C67-845F-B9F038FA47E9}">
      <formula1>_xlfn.IFS(C28="Renewable",(INDEX(RE,,MATCH(C33,REC,0))),C28="CSA",(INDEX(IMP_CSA,,MATCH(C33,IMP_CSAC,0))),C28="Forestry",(INDEX(AR,,MATCH(C33,ARC,0))),C28="AGR",(INDEX(AGR,,MATCH(C33,AGRC,0))),C28="Waste Management",(INDEX(WM,,MATCH(C33,WMC,0))))</formula1>
    </dataValidation>
    <dataValidation type="list" allowBlank="1" showInputMessage="1" showErrorMessage="1" sqref="D36" xr:uid="{CAF8860A-33F5-4BB3-84BE-A8A6B60C7B93}">
      <formula1>_xlfn.IFS(#REF!="Renewable",(INDEX(RE,,MATCH(D33,REC,0))),#REF!="CSA",(INDEX(IMP_CSA,,MATCH(D33,IMP_CSAC,0))),#REF!="Forestry",(INDEX(AR,,MATCH(D33,ARC,0))),#REF!="AGR",(INDEX(AGR,,MATCH(D33,AGRC,0))),#REF!="Waste Management",(INDEX(WM,,MATCH(D33,WMC,0))))</formula1>
    </dataValidation>
    <dataValidation type="list" allowBlank="1" showInputMessage="1" showErrorMessage="1" sqref="G36:I36" xr:uid="{A1ABE5A4-9298-44E2-A219-D04AAE4E27AB}">
      <formula1>_xlfn.IFS(C28="Renewable",(INDEX(RE,,MATCH(G33,REC,0))),C28="CSA",(INDEX(IMP_CSA,,MATCH(G33,IMP_CSAC,0))),C28="Forestry",(INDEX(AR,,MATCH(G33,ARC,0))),C28="AGR",(INDEX(AGR,,MATCH(G33,AGRC,0))),C28="Waste Management",(INDEX(WM,,MATCH(G33,WMC,0))))</formula1>
    </dataValidation>
    <dataValidation type="list" allowBlank="1" showInputMessage="1" showErrorMessage="1" sqref="K36:M36" xr:uid="{D0988FC5-7347-4B25-A037-CA0C602768EE}">
      <formula1>_xlfn.IFS(C28="Renewable",(INDEX(RE,,MATCH(K33,REC,0))),C28="CSA",(INDEX(IMP_CSA,,MATCH(K33,IMP_CSAC,0))),C28="Forestry",(INDEX(AR,,MATCH(K33,ARC,0))),C28="AGR",(INDEX(AGR,,MATCH(K33,AGRC,0))),C28="Waste Management",(INDEX(WM,,MATCH(K33,WMC,0))))</formula1>
    </dataValidation>
    <dataValidation type="list" allowBlank="1" showInputMessage="1" showErrorMessage="1" sqref="O36:Q36" xr:uid="{69580054-E570-4064-B090-263F65E36A89}">
      <formula1>_xlfn.IFS(C28="Renewable",(INDEX(RE,,MATCH(O33,REC,0))),C28="CSA",(INDEX(IMP_CSA,,MATCH(O33,IMP_CSAC,0))),C28="Forestry",(INDEX(AR,,MATCH(O33,ARC,0))),C28="AGR",(INDEX(AGR,,MATCH(O33,AGRC,0))),C28="Waste Management",(INDEX(WM,,MATCH(O33,WMC,0))))</formula1>
    </dataValidation>
    <dataValidation type="list" allowBlank="1" showInputMessage="1" showErrorMessage="1" sqref="S36:U36" xr:uid="{2851ADC8-3540-4829-95B5-BE3025648517}">
      <formula1>_xlfn.IFS(C28="Renewable",(INDEX(RE,,MATCH(S33,REC,0))),C28="CSA",(INDEX(IMP_CSA,,MATCH(S33,IMP_CSAC,0))),C28="Forestry",(INDEX(AR,,MATCH(S33,ARC,0))),C28="AGR",(INDEX(AGR,,MATCH(S33,AGRC,0))),C28="Waste Management",(INDEX(WM,,MATCH(S33,WMC,0))))</formula1>
    </dataValidation>
    <dataValidation type="list" allowBlank="1" showInputMessage="1" showErrorMessage="1" sqref="W36:Y36" xr:uid="{30F3A171-04EC-43F2-94B2-A784B14CD8B3}">
      <formula1>_xlfn.IFS(C28="Renewable",(INDEX(RE,,MATCH(W33,REC,0))),C28="CSA",(INDEX(IMP_CSA,,MATCH(W33,IMP_CSAC,0))),C28="Forestry",(INDEX(AR,,MATCH(W33,ARC,0))),C28="AGR",(INDEX(AGR,,MATCH(W33,AGRC,0))),C28="Waste Management",(INDEX(WM,,MATCH(W33,WMC,0))))</formula1>
    </dataValidation>
    <dataValidation type="list" allowBlank="1" showInputMessage="1" showErrorMessage="1" sqref="AA36:AC36" xr:uid="{D7950CED-C5F4-4D64-80E1-E37774485909}">
      <formula1>_xlfn.IFS(C28="Renewable",(INDEX(RE,,MATCH(AA33,REC,0))),C28="CSA",(INDEX(IMP_CSA,,MATCH(AA33,IMP_CSAC,0))),C28="Forestry",(INDEX(AR,,MATCH(AA33,ARC,0))),C28="AGR",(INDEX(AGR,,MATCH(AA33,AGRC,0))),C28="Waste Management",(INDEX(WM,,MATCH(AA33,WMC,0))))</formula1>
    </dataValidation>
    <dataValidation type="list" allowBlank="1" showInputMessage="1" showErrorMessage="1" sqref="AE36:AG36" xr:uid="{7075FA42-3E58-4715-BA6B-98DAF8E1B660}">
      <formula1>_xlfn.IFS(C28="Renewable",(INDEX(RE,,MATCH(AE33,REC,0))),C28="CSA",(INDEX(IMP_CSA,,MATCH(AE33,IMP_CSAC,0))),C28="Forestry",(INDEX(AR,,MATCH(AE33,ARC,0))),C28="AGR",(INDEX(AGR,,MATCH(AE33,AGRC,0))),C28="Waste Management",(INDEX(WM,,MATCH(AE33,WMC,0))))</formula1>
    </dataValidation>
    <dataValidation type="list" allowBlank="1" showInputMessage="1" showErrorMessage="1" sqref="AI36:AK36" xr:uid="{1A52C44D-25DB-417B-9ADA-B0BB927639CC}">
      <formula1>_xlfn.IFS(C28="Renewable",(INDEX(RE,,MATCH(AI33,REC,0))),C28="CSA",(INDEX(IMP_CSA,,MATCH(AI33,IMP_CSAC,0))),C28="Forestry",(INDEX(AR,,MATCH(AI33,ARC,0))),C28="AGR",(INDEX(AGR,,MATCH(AI33,AGRC,0))),C28="Waste Management",(INDEX(WM,,MATCH(AI33,WMC,0))))</formula1>
    </dataValidation>
    <dataValidation type="list" allowBlank="1" showInputMessage="1" showErrorMessage="1" sqref="AM36:AO36" xr:uid="{D0D6D25C-0DC4-4DA6-9A05-F353DD28673C}">
      <formula1>_xlfn.IFS(C28="Renewable",(INDEX(RE,,MATCH(AM33,REC,0))),C28="CSA",(INDEX(IMP_CSA,,MATCH(AM33,IMP_CSAC,0))),C28="Forestry",(INDEX(AR,,MATCH(AM33,ARC,0))),C28="AGR",(INDEX(AGR,,MATCH(AM33,AGRC,0))),C28="Waste Management",(INDEX(WM,,MATCH(AM33,WMC,0))))</formula1>
    </dataValidation>
  </dataValidations>
  <hyperlinks>
    <hyperlink ref="E28" location="Background!A3" display="&gt;&gt; Check the list of Technology types included in current version. " xr:uid="{68EF3EA0-1BDE-4BC6-A3E0-7540A5045867}"/>
    <hyperlink ref="E30" location="Background!L2" display="&gt;&gt; List of impact category" xr:uid="{E0D831B6-D389-4244-A8D3-CD3367014ED2}"/>
    <hyperlink ref="E29" location="Background!M3" display="&gt;&gt; SDGs" xr:uid="{84DDE4DA-04E0-45EE-8614-4767317B6F02}"/>
    <hyperlink ref="C38" location="Mapping!AA1" display="&gt;&gt; List of all monitoring indicators" xr:uid="{A9F07C41-9A8C-4376-83D7-F4B2A345F2CE}"/>
    <hyperlink ref="G38" location="Mapping!AA1" display="&gt;&gt; List of all monitoring indicators" xr:uid="{7CDEC738-B496-4D34-8B2C-E61CA8A67046}"/>
    <hyperlink ref="K38" location="Mapping!AA1" display="&gt;&gt; List of all monitoring indicators" xr:uid="{C9BF7183-D40C-40BD-B79B-D2C5588100D1}"/>
    <hyperlink ref="O38" location="Mapping!AA1" display="&gt;&gt; List of all monitoring indicators" xr:uid="{E3DD0027-E9B9-4488-A2CE-A5AB48278C58}"/>
    <hyperlink ref="S38" location="Mapping!AA1" display="&gt;&gt; List of all monitoring indicators" xr:uid="{7996BB6B-13CF-4413-81EE-19EC5D18AB85}"/>
    <hyperlink ref="W38" location="Mapping!AA1" display="&gt;&gt; List of all monitoring indicators" xr:uid="{F89227DF-BEEC-4AC7-8B1B-37BB595A9B15}"/>
    <hyperlink ref="AA38" location="Mapping!AA1" display="&gt;&gt; List of all monitoring indicators" xr:uid="{3C592965-5243-4B98-95FC-F37894DD8CE6}"/>
    <hyperlink ref="AE38" location="Mapping!AA1" display="&gt;&gt; List of all monitoring indicators" xr:uid="{91A63D54-D6F6-4663-988F-6C8116512BD8}"/>
    <hyperlink ref="AI38" location="Mapping!AA1" display="&gt;&gt; List of all monitoring indicators" xr:uid="{076F6FAE-202A-4CEA-83F1-04FF8A478FA0}"/>
    <hyperlink ref="AM38" location="Mapping!AA1" display="&gt;&gt; List of all monitoring indicators" xr:uid="{D61931CF-8129-47EA-A1A4-3196D0E45631}"/>
    <hyperlink ref="A46" location="BA!R3" display="For more details please refer to BA worksheet" xr:uid="{07C37663-6F83-48AC-A8DC-75C978164189}"/>
    <hyperlink ref="A60:A6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C28</xm:sqref>
        </x14:dataValidation>
        <x14:dataValidation type="list" allowBlank="1" showInputMessage="1" showErrorMessage="1" xr:uid="{8A58BB1E-3A7B-492C-85C4-1E5CA428AD4B}">
          <x14:formula1>
            <xm:f>Background!$N$5:$N$24</xm:f>
          </x14:formula1>
          <xm:sqref>AI34 AM34 AE34 AA34 W34 S34 O34 K34 C34 G34</xm:sqref>
        </x14:dataValidation>
        <x14:dataValidation type="list" allowBlank="1" showInputMessage="1" showErrorMessage="1" xr:uid="{7F06DE23-DF0C-4910-88C3-01E210B00257}">
          <x14:formula1>
            <xm:f>Background!$L$5:$L$29</xm:f>
          </x14:formula1>
          <xm:sqref>AI33 AM33 AE33 AA33 W33 S33 O33 K33 C33 G33</xm:sqref>
        </x14:dataValidation>
        <x14:dataValidation type="list" allowBlank="1" showInputMessage="1" showErrorMessage="1" xr:uid="{D21A8C46-5D0E-4021-893A-BB4C2A77D3DA}">
          <x14:formula1>
            <xm:f>Background!$L$28:$L$31</xm:f>
          </x14:formula1>
          <xm:sqref>C30:C31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sqref="A1:XFD1048576"/>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78"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x14ac:dyDescent="0.2"/>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x14ac:dyDescent="0.2"/>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x14ac:dyDescent="0.2"/>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x14ac:dyDescent="0.2"/>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E1" zoomScaleNormal="100" workbookViewId="0">
      <pane ySplit="3" topLeftCell="A4" activePane="bottomLeft" state="frozen"/>
      <selection pane="bottomLeft" activeCell="M148" sqref="M148"/>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2"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04"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8"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8"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6"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48"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27" t="s">
        <v>824</v>
      </c>
      <c r="D6" s="227" t="s">
        <v>825</v>
      </c>
    </row>
    <row r="7" spans="1:4" ht="36" x14ac:dyDescent="0.15">
      <c r="A7" s="45" t="s">
        <v>826</v>
      </c>
      <c r="B7" s="44" t="s">
        <v>827</v>
      </c>
      <c r="C7" s="227"/>
      <c r="D7" s="227"/>
    </row>
    <row r="8" spans="1:4" ht="36" x14ac:dyDescent="0.15">
      <c r="B8" s="44" t="s">
        <v>828</v>
      </c>
      <c r="C8" s="227"/>
      <c r="D8" s="227"/>
    </row>
    <row r="9" spans="1:4" ht="36" x14ac:dyDescent="0.15">
      <c r="B9" s="44" t="s">
        <v>829</v>
      </c>
      <c r="C9" s="227"/>
      <c r="D9" s="227"/>
    </row>
    <row r="10" spans="1:4" ht="38.25" customHeight="1" x14ac:dyDescent="0.15">
      <c r="B10" s="44" t="s">
        <v>830</v>
      </c>
      <c r="C10" s="1" t="s">
        <v>831</v>
      </c>
      <c r="D10" s="227"/>
    </row>
    <row r="12" spans="1:4" ht="12" x14ac:dyDescent="0.15">
      <c r="B12" s="44" t="s">
        <v>832</v>
      </c>
      <c r="D12" s="48"/>
    </row>
    <row r="13" spans="1:4" ht="24" x14ac:dyDescent="0.15">
      <c r="B13" s="44" t="s">
        <v>833</v>
      </c>
      <c r="C13" s="227" t="s">
        <v>834</v>
      </c>
      <c r="D13" s="193" t="s">
        <v>835</v>
      </c>
    </row>
    <row r="14" spans="1:4" ht="36" x14ac:dyDescent="0.15">
      <c r="B14" s="44" t="s">
        <v>836</v>
      </c>
      <c r="C14" s="227"/>
      <c r="D14" s="193"/>
    </row>
    <row r="15" spans="1:4" ht="36" x14ac:dyDescent="0.15">
      <c r="B15" s="44" t="s">
        <v>837</v>
      </c>
      <c r="C15" s="227"/>
      <c r="D15" s="193"/>
    </row>
    <row r="16" spans="1:4" ht="24" x14ac:dyDescent="0.15">
      <c r="B16" s="44" t="s">
        <v>838</v>
      </c>
      <c r="C16" s="227"/>
      <c r="D16" s="193"/>
    </row>
    <row r="17" spans="2:4" x14ac:dyDescent="0.15">
      <c r="B17" s="44"/>
      <c r="D17" s="48"/>
    </row>
    <row r="18" spans="2:4" ht="12" x14ac:dyDescent="0.15">
      <c r="B18" s="44" t="s">
        <v>839</v>
      </c>
      <c r="D18" s="48"/>
    </row>
    <row r="19" spans="2:4" ht="36" x14ac:dyDescent="0.15">
      <c r="B19" s="44" t="s">
        <v>840</v>
      </c>
      <c r="D19" s="193" t="s">
        <v>835</v>
      </c>
    </row>
    <row r="20" spans="2:4" ht="24" x14ac:dyDescent="0.15">
      <c r="B20" s="44" t="s">
        <v>841</v>
      </c>
      <c r="C20" s="46" t="s">
        <v>842</v>
      </c>
      <c r="D20" s="193"/>
    </row>
    <row r="21" spans="2:4" ht="36" x14ac:dyDescent="0.15">
      <c r="B21" s="44" t="s">
        <v>843</v>
      </c>
      <c r="C21" s="46" t="s">
        <v>844</v>
      </c>
      <c r="D21" s="193"/>
    </row>
    <row r="22" spans="2:4" ht="36" x14ac:dyDescent="0.15">
      <c r="B22" s="44" t="s">
        <v>845</v>
      </c>
      <c r="C22" s="46" t="s">
        <v>846</v>
      </c>
      <c r="D22" s="193"/>
    </row>
    <row r="23" spans="2:4" x14ac:dyDescent="0.15">
      <c r="B23" s="43"/>
      <c r="D23" s="48"/>
    </row>
    <row r="24" spans="2:4" ht="12" x14ac:dyDescent="0.15">
      <c r="B24" s="44" t="s">
        <v>847</v>
      </c>
      <c r="D24" s="48"/>
    </row>
    <row r="25" spans="2:4" ht="51" customHeight="1" x14ac:dyDescent="0.15">
      <c r="B25" s="44" t="s">
        <v>848</v>
      </c>
      <c r="C25" s="226" t="s">
        <v>849</v>
      </c>
      <c r="D25" s="226" t="s">
        <v>850</v>
      </c>
    </row>
    <row r="26" spans="2:4" ht="36" x14ac:dyDescent="0.15">
      <c r="B26" s="44" t="s">
        <v>851</v>
      </c>
      <c r="C26" s="226"/>
      <c r="D26" s="226"/>
    </row>
    <row r="27" spans="2:4" ht="36" x14ac:dyDescent="0.15">
      <c r="B27" s="44" t="s">
        <v>852</v>
      </c>
      <c r="C27" s="226"/>
      <c r="D27" s="226"/>
    </row>
    <row r="28" spans="2:4" ht="24" x14ac:dyDescent="0.15">
      <c r="B28" s="44" t="s">
        <v>853</v>
      </c>
      <c r="C28" s="226"/>
      <c r="D28" s="226"/>
    </row>
    <row r="29" spans="2:4" ht="36" x14ac:dyDescent="0.15">
      <c r="B29" s="44" t="s">
        <v>854</v>
      </c>
      <c r="C29" s="226"/>
      <c r="D29" s="226"/>
    </row>
    <row r="30" spans="2:4" ht="36" x14ac:dyDescent="0.15">
      <c r="B30" s="44" t="s">
        <v>855</v>
      </c>
      <c r="C30" s="226"/>
      <c r="D30" s="226"/>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3" activePane="bottomRight" state="frozen"/>
      <selection pane="topRight" activeCell="C1" sqref="C1"/>
      <selection pane="bottomLeft" activeCell="A3" sqref="A3"/>
      <selection pane="bottomRight" activeCell="A8" sqref="A8"/>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34" t="s">
        <v>13</v>
      </c>
      <c r="B1" s="71"/>
      <c r="C1" s="170"/>
      <c r="D1" s="170"/>
      <c r="E1" s="171"/>
    </row>
    <row r="2" spans="1:5" s="14" customFormat="1" ht="14" x14ac:dyDescent="0.2">
      <c r="A2" s="234"/>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179" t="s">
        <v>5</v>
      </c>
      <c r="B20" s="11" t="s">
        <v>42</v>
      </c>
      <c r="C20" s="102" t="s">
        <v>43</v>
      </c>
      <c r="E20" s="108" t="s">
        <v>44</v>
      </c>
      <c r="O20" s="69"/>
    </row>
    <row r="21" spans="1:41 16384:16384" s="14" customFormat="1" x14ac:dyDescent="0.15">
      <c r="A21" s="179"/>
      <c r="B21" s="17"/>
    </row>
    <row r="22" spans="1:41 16384:16384" x14ac:dyDescent="0.15">
      <c r="A22" s="179"/>
      <c r="C22" s="235" t="s">
        <v>45</v>
      </c>
      <c r="D22" s="236"/>
      <c r="E22" s="237"/>
      <c r="G22" s="231" t="s">
        <v>46</v>
      </c>
      <c r="H22" s="232"/>
      <c r="I22" s="233"/>
      <c r="K22" s="231" t="s">
        <v>46</v>
      </c>
      <c r="L22" s="232"/>
      <c r="M22" s="233"/>
      <c r="O22" s="231" t="s">
        <v>46</v>
      </c>
      <c r="P22" s="232"/>
      <c r="Q22" s="233"/>
      <c r="S22" s="231" t="s">
        <v>46</v>
      </c>
      <c r="T22" s="232"/>
      <c r="U22" s="233"/>
      <c r="W22" s="231" t="s">
        <v>46</v>
      </c>
      <c r="X22" s="232"/>
      <c r="Y22" s="233"/>
      <c r="AA22" s="231" t="s">
        <v>46</v>
      </c>
      <c r="AB22" s="232"/>
      <c r="AC22" s="233"/>
      <c r="AE22" s="231" t="s">
        <v>46</v>
      </c>
      <c r="AF22" s="232"/>
      <c r="AG22" s="233"/>
      <c r="AI22" s="231" t="s">
        <v>46</v>
      </c>
      <c r="AJ22" s="232"/>
      <c r="AK22" s="233"/>
      <c r="AM22" s="231" t="s">
        <v>46</v>
      </c>
      <c r="AN22" s="232"/>
      <c r="AO22" s="233"/>
    </row>
    <row r="23" spans="1:41 16384:16384" ht="12" x14ac:dyDescent="0.15">
      <c r="A23" s="179"/>
      <c r="B23" s="172" t="str">
        <f>IF(C20="Start with impact category","Select Impact category &gt;&gt;","")</f>
        <v/>
      </c>
      <c r="C23" s="198"/>
      <c r="D23" s="199"/>
      <c r="E23" s="200"/>
      <c r="F23" s="115" t="str">
        <f>IF($B$23="Select Impact category &gt;&gt;", "&gt;&gt;","")</f>
        <v/>
      </c>
      <c r="G23" s="198"/>
      <c r="H23" s="199"/>
      <c r="I23" s="200"/>
      <c r="J23" s="115" t="str">
        <f>IF($B$23="Select Impact category &gt;&gt;", "&gt;&gt;","")</f>
        <v/>
      </c>
      <c r="K23" s="198"/>
      <c r="L23" s="199"/>
      <c r="M23" s="200"/>
      <c r="N23" s="115" t="str">
        <f>IF($B$23="Select Impact category &gt;&gt;", "&gt;&gt;","")</f>
        <v/>
      </c>
      <c r="O23" s="198"/>
      <c r="P23" s="199"/>
      <c r="Q23" s="200"/>
      <c r="R23" s="115" t="str">
        <f>IF($B$23="Select Impact category &gt;&gt;", "&gt;&gt;","")</f>
        <v/>
      </c>
      <c r="S23" s="198"/>
      <c r="T23" s="199"/>
      <c r="U23" s="200"/>
      <c r="V23" s="115" t="str">
        <f>IF($B$23="Select Impact category &gt;&gt;", "&gt;&gt;","")</f>
        <v/>
      </c>
      <c r="W23" s="198"/>
      <c r="X23" s="199"/>
      <c r="Y23" s="200"/>
      <c r="Z23" s="115" t="str">
        <f>IF($B$23="Select Impact category &gt;&gt;", "&gt;&gt;","")</f>
        <v/>
      </c>
      <c r="AA23" s="198"/>
      <c r="AB23" s="199"/>
      <c r="AC23" s="200"/>
      <c r="AD23" s="115" t="str">
        <f>IF($B$23="Select Impact category &gt;&gt;", "&gt;&gt;","")</f>
        <v/>
      </c>
      <c r="AE23" s="198"/>
      <c r="AF23" s="199"/>
      <c r="AG23" s="200"/>
      <c r="AH23" s="115" t="str">
        <f>IF($B$23="Select Impact category &gt;&gt;", "&gt;&gt;","")</f>
        <v/>
      </c>
      <c r="AI23" s="198"/>
      <c r="AJ23" s="199"/>
      <c r="AK23" s="200"/>
      <c r="AL23" s="115" t="str">
        <f>IF($B$23="Select Impact category &gt;&gt;", "&gt;&gt;","")</f>
        <v/>
      </c>
      <c r="AM23" s="198"/>
      <c r="AN23" s="199"/>
      <c r="AO23" s="200"/>
    </row>
    <row r="24" spans="1:41 16384:16384" ht="12.75" customHeight="1" x14ac:dyDescent="0.15">
      <c r="A24" s="179"/>
      <c r="B24" s="172" t="str">
        <f>IF(C20="Start with SDG","Select SDG &gt;&gt;","")</f>
        <v>Select SDG &gt;&gt;</v>
      </c>
      <c r="C24" s="195" t="s">
        <v>133</v>
      </c>
      <c r="D24" s="196"/>
      <c r="E24" s="197"/>
      <c r="F24" s="115" t="str">
        <f>IF($B$24="Select SDG &gt;&gt;","&gt;&gt;","")</f>
        <v>&gt;&gt;</v>
      </c>
      <c r="G24" s="195" t="s">
        <v>128</v>
      </c>
      <c r="H24" s="196"/>
      <c r="I24" s="197"/>
      <c r="J24" s="115" t="str">
        <f>IF($B$24="Select SDG &gt;&gt;","&gt;&gt;","")</f>
        <v>&gt;&gt;</v>
      </c>
      <c r="K24" s="195" t="s">
        <v>126</v>
      </c>
      <c r="L24" s="196"/>
      <c r="M24" s="197"/>
      <c r="N24" s="115" t="str">
        <f>IF($B$24="Select SDG &gt;&gt;","&gt;&gt;","")</f>
        <v>&gt;&gt;</v>
      </c>
      <c r="O24" s="195"/>
      <c r="P24" s="196"/>
      <c r="Q24" s="197"/>
      <c r="R24" s="115" t="str">
        <f>IF($B$24="Select SDG &gt;&gt;","&gt;&gt;","")</f>
        <v>&gt;&gt;</v>
      </c>
      <c r="S24" s="195"/>
      <c r="T24" s="196"/>
      <c r="U24" s="197"/>
      <c r="V24" s="115" t="str">
        <f>IF($B$24="Select SDG &gt;&gt;","&gt;&gt;","")</f>
        <v>&gt;&gt;</v>
      </c>
      <c r="W24" s="195"/>
      <c r="X24" s="196"/>
      <c r="Y24" s="197"/>
      <c r="Z24" s="115" t="str">
        <f>IF($B$24="Select SDG &gt;&gt;","&gt;&gt;","")</f>
        <v>&gt;&gt;</v>
      </c>
      <c r="AA24" s="195"/>
      <c r="AB24" s="196"/>
      <c r="AC24" s="197"/>
      <c r="AD24" s="115" t="str">
        <f>IF($B$24="Select SDG &gt;&gt;","&gt;&gt;","")</f>
        <v>&gt;&gt;</v>
      </c>
      <c r="AE24" s="195"/>
      <c r="AF24" s="196"/>
      <c r="AG24" s="197"/>
      <c r="AH24" s="115" t="str">
        <f>IF($B$24="Select SDG &gt;&gt;","&gt;&gt;","")</f>
        <v>&gt;&gt;</v>
      </c>
      <c r="AI24" s="195"/>
      <c r="AJ24" s="196"/>
      <c r="AK24" s="197"/>
      <c r="AL24" s="115" t="str">
        <f>IF($B$24="Select SDG &gt;&gt;","&gt;&gt;","")</f>
        <v>&gt;&gt;</v>
      </c>
      <c r="AM24" s="195"/>
      <c r="AN24" s="196"/>
      <c r="AO24" s="197"/>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216"/>
      <c r="D26" s="217"/>
      <c r="E26" s="218"/>
      <c r="F26" s="115" t="str">
        <f>IF($B$26="Select Monitoring indicator &gt;&gt;", "&gt;&gt;","")</f>
        <v/>
      </c>
      <c r="G26" s="198"/>
      <c r="H26" s="199"/>
      <c r="I26" s="200"/>
      <c r="J26" s="115" t="str">
        <f>IF($B$26="Select Monitoring indicator &gt;&gt;","&gt;&gt;","")</f>
        <v/>
      </c>
      <c r="K26" s="198"/>
      <c r="L26" s="199"/>
      <c r="M26" s="200"/>
      <c r="N26" s="115" t="str">
        <f>IF($B$26="Select Monitoring indicator &gt;&gt;","&gt;&gt;","")</f>
        <v/>
      </c>
      <c r="O26" s="198"/>
      <c r="P26" s="199"/>
      <c r="Q26" s="200"/>
      <c r="R26" s="115" t="str">
        <f>IF($B$26="Select Monitoring indicator &gt;&gt;","&gt;&gt;","")</f>
        <v/>
      </c>
      <c r="S26" s="198"/>
      <c r="T26" s="199"/>
      <c r="U26" s="200"/>
      <c r="V26" s="115" t="str">
        <f>IF($B$26="Select Monitoring indicator &gt;&gt;","&gt;&gt;","")</f>
        <v/>
      </c>
      <c r="W26" s="198"/>
      <c r="X26" s="199"/>
      <c r="Y26" s="200"/>
      <c r="Z26" s="115" t="str">
        <f>IF($B$26="Select Monitoring indicator &gt;&gt;","&gt;&gt;","")</f>
        <v/>
      </c>
      <c r="AA26" s="198"/>
      <c r="AB26" s="199"/>
      <c r="AC26" s="200"/>
      <c r="AD26" s="115" t="str">
        <f>IF($B$26="Select Monitoring indicator &gt;&gt;","&gt;&gt;","")</f>
        <v/>
      </c>
      <c r="AE26" s="198"/>
      <c r="AF26" s="199"/>
      <c r="AG26" s="200"/>
      <c r="AH26" s="115" t="str">
        <f>IF($B$26="Select Monitoring indicator &gt;&gt;","&gt;&gt;","")</f>
        <v/>
      </c>
      <c r="AI26" s="198"/>
      <c r="AJ26" s="199"/>
      <c r="AK26" s="200"/>
      <c r="AL26" s="115" t="str">
        <f>IF($B$26="Select Monitoring indicator &gt;&gt;","&gt;&gt;","")</f>
        <v/>
      </c>
      <c r="AM26" s="198"/>
      <c r="AN26" s="199"/>
      <c r="AO26" s="200"/>
    </row>
    <row r="27" spans="1:41 16384:16384" ht="12.75" customHeight="1" x14ac:dyDescent="0.15">
      <c r="B27" s="173" t="str">
        <f>IF(C24&lt;&gt;"","Select Monitoring indicator &gt;&gt;","")</f>
        <v>Select Monitoring indicator &gt;&gt;</v>
      </c>
      <c r="C27" s="219" t="s">
        <v>215</v>
      </c>
      <c r="D27" s="220"/>
      <c r="E27" s="221"/>
      <c r="F27" s="115" t="str">
        <f>IF($B$27="Select Monitoring indicator &gt;&gt;","&gt;&gt;","")</f>
        <v>&gt;&gt;</v>
      </c>
      <c r="G27" s="195" t="s">
        <v>273</v>
      </c>
      <c r="H27" s="196"/>
      <c r="I27" s="197"/>
      <c r="J27" s="115" t="str">
        <f>IF($B$27="Select Monitoring indicator &gt;&gt;","&gt;&gt;","")</f>
        <v>&gt;&gt;</v>
      </c>
      <c r="K27" s="195" t="s">
        <v>1019</v>
      </c>
      <c r="L27" s="196"/>
      <c r="M27" s="197"/>
      <c r="N27" s="115" t="str">
        <f>IF($B$27="Select Monitoring indicator &gt;&gt;","&gt;&gt;","")</f>
        <v>&gt;&gt;</v>
      </c>
      <c r="O27" s="195"/>
      <c r="P27" s="196"/>
      <c r="Q27" s="197"/>
      <c r="R27" s="115" t="str">
        <f>IF($B$27="Select Monitoring indicator &gt;&gt;","&gt;&gt;","")</f>
        <v>&gt;&gt;</v>
      </c>
      <c r="S27" s="195"/>
      <c r="T27" s="196"/>
      <c r="U27" s="197"/>
      <c r="V27" s="115" t="str">
        <f>IF($B$27="Select Monitoring indicator &gt;&gt;","&gt;&gt;","")</f>
        <v>&gt;&gt;</v>
      </c>
      <c r="W27" s="195"/>
      <c r="X27" s="196"/>
      <c r="Y27" s="197"/>
      <c r="Z27" s="115" t="str">
        <f>IF($B$27="Select Monitoring indicator &gt;&gt;","&gt;&gt;","")</f>
        <v>&gt;&gt;</v>
      </c>
      <c r="AA27" s="195"/>
      <c r="AB27" s="196"/>
      <c r="AC27" s="197"/>
      <c r="AD27" s="115" t="str">
        <f>IF($B$27="Select Monitoring indicator &gt;&gt;","&gt;&gt;","")</f>
        <v>&gt;&gt;</v>
      </c>
      <c r="AE27" s="195"/>
      <c r="AF27" s="196"/>
      <c r="AG27" s="197"/>
      <c r="AH27" s="115" t="str">
        <f>IF($B$27="Select Monitoring indicator &gt;&gt;","&gt;&gt;","")</f>
        <v>&gt;&gt;</v>
      </c>
      <c r="AI27" s="195"/>
      <c r="AJ27" s="196"/>
      <c r="AK27" s="197"/>
      <c r="AL27" s="115" t="str">
        <f>IF($B$27="Select Monitoring indicator &gt;&gt;","&gt;&gt;","")</f>
        <v>&gt;&gt;</v>
      </c>
      <c r="AM27" s="195"/>
      <c r="AN27" s="196"/>
      <c r="AO27" s="197"/>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192" t="str" cm="1">
        <f t="array" ref="C30">IFERROR(_xlfn.IFS(C23&lt;&gt;"",IFERROR(INDEX(BA!$J$4:$J$952,MATCH(C26,BA!$P$4:$P$952,0)),""),C24&lt;&gt;"",IFERROR(INDEX(BA!$J$4:$J$952,MATCH(C27,BA!$P$4:$P$952,0)),"")),"")</f>
        <v>GSDM-I13.2.1</v>
      </c>
      <c r="D30" s="193"/>
      <c r="E30" s="194"/>
      <c r="G30" s="192" t="str" cm="1">
        <f t="array" ref="G30">IFERROR(_xlfn.IFS(G23&lt;&gt;"",IFERROR(INDEX(BA!$J$4:$J$952,MATCH(G26,BA!$P$4:$P$952,0)),""),G24&lt;&gt;"",IFERROR(INDEX(BA!$J$4:$J$952,MATCH(G27,BA!$P$4:$P$952,0)),"")),"")</f>
        <v>GSDM-I8.5.1</v>
      </c>
      <c r="H30" s="193"/>
      <c r="I30" s="194"/>
      <c r="K30" s="192" t="str" cm="1">
        <f t="array" ref="K30">IFERROR(_xlfn.IFS(K23&lt;&gt;"",IFERROR(INDEX(BA!$J$4:$J$952,MATCH(K26,BA!$P$4:$P$952,0)),""),K24&lt;&gt;"",IFERROR(INDEX(BA!$J$4:$J$952,MATCH(K27,BA!$P$4:$P$952,0)),"")),"")</f>
        <v>GSDG-I6.1.1</v>
      </c>
      <c r="L30" s="193"/>
      <c r="M30" s="194"/>
      <c r="O30" s="192" t="str" cm="1">
        <f t="array" ref="O30">IFERROR(_xlfn.IFS(O23&lt;&gt;"",IFERROR(INDEX(BA!$J$4:$J$952,MATCH(O26,BA!$P$4:$P$952,0)),""),O24&lt;&gt;"",IFERROR(INDEX(BA!$J$4:$J$952,MATCH(O27,BA!$P$4:$P$952,0)),"")),"")</f>
        <v/>
      </c>
      <c r="P30" s="193"/>
      <c r="Q30" s="194"/>
      <c r="S30" s="192" t="str" cm="1">
        <f t="array" ref="S30">IFERROR(_xlfn.IFS(S23&lt;&gt;"",IFERROR(INDEX(BA!$J$4:$J$952,MATCH(S26,BA!$P$4:$P$952,0)),""),S24&lt;&gt;"",IFERROR(INDEX(BA!$J$4:$J$952,MATCH(S27,BA!$P$4:$P$952,0)),"")),"")</f>
        <v/>
      </c>
      <c r="T30" s="193"/>
      <c r="U30" s="194"/>
      <c r="W30" s="192" t="str" cm="1">
        <f t="array" ref="W30">IFERROR(_xlfn.IFS(W23&lt;&gt;"",IFERROR(INDEX(BA!$J$4:$J$952,MATCH(W26,BA!$P$4:$P$952,0)),""),W24&lt;&gt;"",IFERROR(INDEX(BA!$J$4:$J$952,MATCH(W27,BA!$P$4:$P$952,0)),"")),"")</f>
        <v/>
      </c>
      <c r="X30" s="193"/>
      <c r="Y30" s="194"/>
      <c r="AA30" s="192" t="str" cm="1">
        <f t="array" ref="AA30">IFERROR(_xlfn.IFS(AA23&lt;&gt;"",IFERROR(INDEX(BA!$J$4:$J$952,MATCH(AA26,BA!$P$4:$P$952,0)),""),AA24&lt;&gt;"",IFERROR(INDEX(BA!$J$4:$J$952,MATCH(AA27,BA!$P$4:$P$952,0)),"")),"")</f>
        <v/>
      </c>
      <c r="AB30" s="193"/>
      <c r="AC30" s="194"/>
      <c r="AE30" s="192" t="str" cm="1">
        <f t="array" ref="AE30">IFERROR(_xlfn.IFS(AE23&lt;&gt;"",IFERROR(INDEX(BA!$J$4:$J$952,MATCH(AE26,BA!$P$4:$P$952,0)),""),AE24&lt;&gt;"",IFERROR(INDEX(BA!$J$4:$J$952,MATCH(AE27,BA!$P$4:$P$952,0)),"")),"")</f>
        <v/>
      </c>
      <c r="AF30" s="193"/>
      <c r="AG30" s="194"/>
      <c r="AI30" s="192" t="str" cm="1">
        <f t="array" ref="AI30">IFERROR(_xlfn.IFS(AI23&lt;&gt;"",IFERROR(INDEX(BA!$J$4:$J$952,MATCH(AI26,BA!$P$4:$P$952,0)),""),AI24&lt;&gt;"",IFERROR(INDEX(BA!$J$4:$J$952,MATCH(AI27,BA!$P$4:$P$952,0)),"")),"")</f>
        <v/>
      </c>
      <c r="AJ30" s="193"/>
      <c r="AK30" s="194"/>
      <c r="AM30" s="192" t="str" cm="1">
        <f t="array" ref="AM30">IFERROR(_xlfn.IFS(AM23&lt;&gt;"",IFERROR(INDEX(BA!$J$4:$J$952,MATCH(AM26,BA!$P$4:$P$952,0)),""),AM24&lt;&gt;"",IFERROR(INDEX(BA!$J$4:$J$952,MATCH(AM27,BA!$P$4:$P$952,0)),"")),"")</f>
        <v/>
      </c>
      <c r="AN30" s="193"/>
      <c r="AO30" s="194"/>
    </row>
    <row r="31" spans="1:41 16384:16384" x14ac:dyDescent="0.15">
      <c r="A31" s="14"/>
      <c r="B31" s="104" t="s">
        <v>56</v>
      </c>
      <c r="C31" s="192" t="str">
        <f>IFERROR(INDEX(BA!$O$4:$O$952,MATCH(C30,BA!$J$4:$J$952,0)),"")</f>
        <v xml:space="preserve">Reduction in GHGs emissions </v>
      </c>
      <c r="D31" s="193"/>
      <c r="E31" s="194"/>
      <c r="G31" s="192" t="str">
        <f>IFERROR(INDEX(BA!$O$4:$O$952,MATCH(G30,BA!$J$4:$J$952,0)),"")</f>
        <v>Increased employment opportunities</v>
      </c>
      <c r="H31" s="193"/>
      <c r="I31" s="194"/>
      <c r="K31" s="192" t="str">
        <f>IFERROR(INDEX(BA!$O$4:$O$952,MATCH(K30,BA!$J$4:$J$952,0)),"")</f>
        <v>Access to improved source of water</v>
      </c>
      <c r="L31" s="193"/>
      <c r="M31" s="194"/>
      <c r="O31" s="192" t="str">
        <f>IFERROR(INDEX(BA!$O$4:$O$952,MATCH(O30,BA!$J$4:$J$952,0)),"")</f>
        <v/>
      </c>
      <c r="P31" s="193"/>
      <c r="Q31" s="194"/>
      <c r="S31" s="192" t="str">
        <f>IFERROR(INDEX(BA!$O$4:$O$952,MATCH(S30,BA!$J$4:$J$952,0)),"")</f>
        <v/>
      </c>
      <c r="T31" s="193"/>
      <c r="U31" s="194"/>
      <c r="W31" s="192" t="str">
        <f>IFERROR(INDEX(BA!$O$4:$O$952,MATCH(W30,BA!$J$4:$J$952,0)),"")</f>
        <v/>
      </c>
      <c r="X31" s="193"/>
      <c r="Y31" s="194"/>
      <c r="AA31" s="192" t="str">
        <f>IFERROR(INDEX(BA!$O$4:$O$952,MATCH(AA30,BA!$J$4:$J$952,0)),"")</f>
        <v/>
      </c>
      <c r="AB31" s="193"/>
      <c r="AC31" s="194"/>
      <c r="AE31" s="192" t="str">
        <f>IFERROR(INDEX(BA!$O$4:$O$952,MATCH(AE30,BA!$J$4:$J$952,0)),"")</f>
        <v/>
      </c>
      <c r="AF31" s="193"/>
      <c r="AG31" s="194"/>
      <c r="AI31" s="192" t="str">
        <f>IFERROR(INDEX(BA!$O$4:$O$952,MATCH(AI30,BA!$J$4:$J$952,0)),"")</f>
        <v/>
      </c>
      <c r="AJ31" s="193"/>
      <c r="AK31" s="194"/>
      <c r="AM31" s="192" t="str">
        <f>IFERROR(INDEX(BA!$O$4:$O$952,MATCH(AM30,BA!$J$4:$J$952,0)),"")</f>
        <v/>
      </c>
      <c r="AN31" s="193"/>
      <c r="AO31" s="194"/>
    </row>
    <row r="32" spans="1:41 16384:16384" ht="15" customHeight="1" x14ac:dyDescent="0.15">
      <c r="A32" s="14"/>
      <c r="B32" s="104" t="s">
        <v>57</v>
      </c>
      <c r="C32" s="192" t="str">
        <f>IFERROR(INDEX(BA!$L$4:$L$952,MATCH(C30,BA!$J$4:$J$952,0)),"")</f>
        <v>Climate change mitigation</v>
      </c>
      <c r="D32" s="193"/>
      <c r="E32" s="194"/>
      <c r="G32" s="192" t="str">
        <f>IFERROR(INDEX(BA!$L$4:$L$952,MATCH(G30,BA!$J$4:$J$952,0)),"")</f>
        <v>Employment</v>
      </c>
      <c r="H32" s="193"/>
      <c r="I32" s="194"/>
      <c r="K32" s="192" t="str">
        <f>IFERROR(INDEX(BA!$L$4:$L$952,MATCH(K30,BA!$J$4:$J$952,0)),"")</f>
        <v>Access to basic services</v>
      </c>
      <c r="L32" s="193"/>
      <c r="M32" s="194"/>
      <c r="O32" s="192" t="str">
        <f>IFERROR(INDEX(BA!$L$4:$L$952,MATCH(O30,BA!$J$4:$J$952,0)),"")</f>
        <v/>
      </c>
      <c r="P32" s="193"/>
      <c r="Q32" s="194"/>
      <c r="S32" s="192" t="str">
        <f>IFERROR(INDEX(BA!$L$4:$L$952,MATCH(S30,BA!$J$4:$J$952,0)),"")</f>
        <v/>
      </c>
      <c r="T32" s="193"/>
      <c r="U32" s="194"/>
      <c r="W32" s="192" t="str">
        <f>IFERROR(INDEX(BA!$L$4:$L$952,MATCH(W30,BA!$J$4:$J$952,0)),"")</f>
        <v/>
      </c>
      <c r="X32" s="193"/>
      <c r="Y32" s="194"/>
      <c r="AA32" s="192" t="str">
        <f>IFERROR(INDEX(BA!$L$4:$L$952,MATCH(AA30,BA!$J$4:$J$952,0)),"")</f>
        <v/>
      </c>
      <c r="AB32" s="193"/>
      <c r="AC32" s="194"/>
      <c r="AE32" s="192" t="str">
        <f>IFERROR(INDEX(BA!$L$4:$L$952,MATCH(AE30,BA!$J$4:$J$952,0)),"")</f>
        <v/>
      </c>
      <c r="AF32" s="193"/>
      <c r="AG32" s="194"/>
      <c r="AI32" s="192" t="str">
        <f>IFERROR(INDEX(BA!$L$4:$L$952,MATCH(AI30,BA!$J$4:$J$952,0)),"")</f>
        <v/>
      </c>
      <c r="AJ32" s="193"/>
      <c r="AK32" s="194"/>
      <c r="AM32" s="192" t="str">
        <f>IFERROR(INDEX(BA!$L$4:$L$952,MATCH(AM30,BA!$J$4:$J$952,0)),"")</f>
        <v/>
      </c>
      <c r="AN32" s="193"/>
      <c r="AO32" s="194"/>
    </row>
    <row r="33" spans="1:41" ht="15" customHeight="1" x14ac:dyDescent="0.15">
      <c r="A33" s="14"/>
      <c r="B33" s="104" t="s">
        <v>58</v>
      </c>
      <c r="C33" s="192" t="str">
        <f>IFERROR(INDEX(BA!$M$4:$M$952,MATCH(C30,BA!$J$4:$J$952,0)),"")</f>
        <v>13. Climate action</v>
      </c>
      <c r="D33" s="193"/>
      <c r="E33" s="194"/>
      <c r="G33" s="192" t="str">
        <f>IFERROR(INDEX(BA!$M$4:$M$952,MATCH(G30,BA!$J$4:$J$952,0)),"")</f>
        <v>8. Decent work and economic growth</v>
      </c>
      <c r="H33" s="193"/>
      <c r="I33" s="194"/>
      <c r="K33" s="192" t="str">
        <f>IFERROR(INDEX(BA!$M$4:$M$952,MATCH(K30,BA!$J$4:$J$952,0)),"")</f>
        <v xml:space="preserve">6. Clean water and sanitation </v>
      </c>
      <c r="L33" s="193"/>
      <c r="M33" s="194"/>
      <c r="O33" s="192" t="str">
        <f>IFERROR(INDEX(BA!$M$4:$M$952,MATCH(O30,BA!$J$4:$J$952,0)),"")</f>
        <v/>
      </c>
      <c r="P33" s="193"/>
      <c r="Q33" s="194"/>
      <c r="S33" s="192" t="str">
        <f>IFERROR(INDEX(BA!$M$4:$M$952,MATCH(S30,BA!$J$4:$J$952,0)),"")</f>
        <v/>
      </c>
      <c r="T33" s="193"/>
      <c r="U33" s="194"/>
      <c r="W33" s="192" t="str">
        <f>IFERROR(INDEX(BA!$M$4:$M$952,MATCH(W30,BA!$J$4:$J$952,0)),"")</f>
        <v/>
      </c>
      <c r="X33" s="193"/>
      <c r="Y33" s="194"/>
      <c r="AA33" s="192" t="str">
        <f>IFERROR(INDEX(BA!$M$4:$M$952,MATCH(AA30,BA!$J$4:$J$952,0)),"")</f>
        <v/>
      </c>
      <c r="AB33" s="193"/>
      <c r="AC33" s="194"/>
      <c r="AE33" s="192" t="str">
        <f>IFERROR(INDEX(BA!$M$4:$M$952,MATCH(AE30,BA!$J$4:$J$952,0)),"")</f>
        <v/>
      </c>
      <c r="AF33" s="193"/>
      <c r="AG33" s="194"/>
      <c r="AI33" s="192" t="str">
        <f>IFERROR(INDEX(BA!$M$4:$M$952,MATCH(AI30,BA!$J$4:$J$952,0)),"")</f>
        <v/>
      </c>
      <c r="AJ33" s="193"/>
      <c r="AK33" s="194"/>
      <c r="AM33" s="192" t="str">
        <f>IFERROR(INDEX(BA!$M$4:$M$952,MATCH(AM30,BA!$J$4:$J$952,0)),"")</f>
        <v/>
      </c>
      <c r="AN33" s="193"/>
      <c r="AO33" s="194"/>
    </row>
    <row r="34" spans="1:41" ht="15" customHeight="1" x14ac:dyDescent="0.15">
      <c r="A34" s="14"/>
      <c r="B34" s="104" t="s">
        <v>59</v>
      </c>
      <c r="C34" s="192" t="str">
        <f>IFERROR(INDEX(BA!$N$4:$N$952,MATCH(C30,BA!$J$4:$J$952,0)),"")</f>
        <v>13.2 Integrate climate change measures into national policies, strategies and planning</v>
      </c>
      <c r="D34" s="193"/>
      <c r="E34" s="194"/>
      <c r="G34" s="192" t="str">
        <f>IFERROR(INDEX(BA!$N$4:$N$952,MATCH(G30,BA!$J$4:$J$952,0)),"")</f>
        <v>8.5 By 2030, achieve full and productive employment and decent work for all women and men, including for young people and persons with disabilities, and equal pay for work of equal value</v>
      </c>
      <c r="H34" s="193"/>
      <c r="I34" s="194"/>
      <c r="K34" s="192" t="str">
        <f>IFERROR(INDEX(BA!$N$4:$N$952,MATCH(K30,BA!$J$4:$J$952,0)),"")</f>
        <v>6.1 By 2030, achieve universal and equitable access to safe and affordable drinking water for all</v>
      </c>
      <c r="L34" s="193"/>
      <c r="M34" s="194"/>
      <c r="O34" s="192" t="str">
        <f>IFERROR(INDEX(BA!$N$4:$N$952,MATCH(O30,BA!$J$4:$J$952,0)),"")</f>
        <v/>
      </c>
      <c r="P34" s="193"/>
      <c r="Q34" s="194"/>
      <c r="S34" s="192" t="str">
        <f>IFERROR(INDEX(BA!$N$4:$N$952,MATCH(S30,BA!$J$4:$J$952,0)),"")</f>
        <v/>
      </c>
      <c r="T34" s="193"/>
      <c r="U34" s="194"/>
      <c r="W34" s="192" t="str">
        <f>IFERROR(INDEX(BA!$N$4:$N$952,MATCH(W30,BA!$J$4:$J$952,0)),"")</f>
        <v/>
      </c>
      <c r="X34" s="193"/>
      <c r="Y34" s="194"/>
      <c r="AA34" s="192" t="str">
        <f>IFERROR(INDEX(BA!$N$4:$N$952,MATCH(AA30,BA!$J$4:$J$952,0)),"")</f>
        <v/>
      </c>
      <c r="AB34" s="193"/>
      <c r="AC34" s="194"/>
      <c r="AE34" s="192" t="str">
        <f>IFERROR(INDEX(BA!$N$4:$N$952,MATCH(AE30,BA!$J$4:$J$952,0)),"")</f>
        <v/>
      </c>
      <c r="AF34" s="193"/>
      <c r="AG34" s="194"/>
      <c r="AI34" s="192" t="str">
        <f>IFERROR(INDEX(BA!$N$4:$N$952,MATCH(AI30,BA!$J$4:$J$952,0)),"")</f>
        <v/>
      </c>
      <c r="AJ34" s="193"/>
      <c r="AK34" s="194"/>
      <c r="AM34" s="192" t="str">
        <f>IFERROR(INDEX(BA!$N$4:$N$952,MATCH(AM30,BA!$J$4:$J$952,0)),"")</f>
        <v/>
      </c>
      <c r="AN34" s="193"/>
      <c r="AO34" s="194"/>
    </row>
    <row r="35" spans="1:41" ht="140.25" customHeight="1" x14ac:dyDescent="0.15">
      <c r="A35" s="14"/>
      <c r="B35" s="104" t="s">
        <v>60</v>
      </c>
      <c r="C35" s="192" t="str">
        <f>IFERROR(INDEX(BA!$Q$4:$Q$952,MATCH($C$30,BA!$J$4:$J$952,0)),"")</f>
        <v>Refers to total amount of greenhouse gases avoided or sequestered during the reporting period.</v>
      </c>
      <c r="D35" s="193"/>
      <c r="E35" s="194"/>
      <c r="G35" s="192" t="str">
        <f>IFERROR(INDEX(BA!$Q$4:$Q$952,MATCH($G$30,BA!$J$4:$J$952,0)),"")</f>
        <v>Refers to total jobs generated as a result of the project.</v>
      </c>
      <c r="H35" s="193"/>
      <c r="I35" s="194"/>
      <c r="K35" s="192"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3"/>
      <c r="M35" s="194"/>
      <c r="O35" s="192" t="str">
        <f>IFERROR(INDEX(BA!$Q$4:$Q$952,MATCH($O$30,BA!$J$4:$J$952,0)),"")</f>
        <v/>
      </c>
      <c r="P35" s="193"/>
      <c r="Q35" s="194"/>
      <c r="S35" s="192" t="str">
        <f>IFERROR(INDEX(BA!$Q$4:$Q$952,MATCH($S$30,BA!$J$4:$J$952,0)),"")</f>
        <v/>
      </c>
      <c r="T35" s="193"/>
      <c r="U35" s="194"/>
      <c r="W35" s="192" t="str">
        <f>IFERROR(INDEX(BA!$Q$4:$Q$952,MATCH($W$30,BA!$J$4:$J$952,0)),"")</f>
        <v/>
      </c>
      <c r="X35" s="193"/>
      <c r="Y35" s="194"/>
      <c r="AA35" s="192" t="str">
        <f>IFERROR(INDEX(BA!$Q$4:$Q$952,MATCH($AA$30,BA!$J$4:$J$952,0)),"")</f>
        <v/>
      </c>
      <c r="AB35" s="193"/>
      <c r="AC35" s="194"/>
      <c r="AE35" s="192" t="str">
        <f>IFERROR(INDEX(BA!$Q$4:$Q$952,MATCH($AE$30,BA!$J$4:$J$952,0)),"")</f>
        <v/>
      </c>
      <c r="AF35" s="193"/>
      <c r="AG35" s="194"/>
      <c r="AI35" s="192" t="str">
        <f>IFERROR(INDEX(BA!$Q$4:$Q$952,MATCH($AI$30,BA!$J$4:$J$952,0)),"")</f>
        <v/>
      </c>
      <c r="AJ35" s="193"/>
      <c r="AK35" s="194"/>
      <c r="AM35" s="192" t="str">
        <f>IFERROR(INDEX(BA!$Q$4:$Q$952,MATCH($AM$30,BA!$J$4:$J$952,0)),"")</f>
        <v/>
      </c>
      <c r="AN35" s="193"/>
      <c r="AO35" s="194"/>
    </row>
    <row r="36" spans="1:41" ht="187.5" customHeight="1" x14ac:dyDescent="0.15">
      <c r="A36" s="114" t="s">
        <v>61</v>
      </c>
      <c r="B36" s="105" t="str">
        <f>BA!R3</f>
        <v>Guidance, calculation method and other considerations</v>
      </c>
      <c r="C36" s="19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3"/>
      <c r="E36" s="194"/>
      <c r="G36" s="192"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3"/>
      <c r="I36" s="194"/>
      <c r="K36" s="192"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3"/>
      <c r="M36" s="194"/>
      <c r="O36" s="192" t="str">
        <f>IFERROR(INDEX(BA!$R$4:$R$952,MATCH($O$30,BA!$J$4:$J$952,0)),"")</f>
        <v/>
      </c>
      <c r="P36" s="193"/>
      <c r="Q36" s="194"/>
      <c r="S36" s="192" t="str">
        <f>IFERROR(INDEX(BA!$R$4:$R$952,MATCH($S$30,BA!$J$4:$J$952,0)),"")</f>
        <v/>
      </c>
      <c r="T36" s="193"/>
      <c r="U36" s="194"/>
      <c r="W36" s="192" t="str">
        <f>IFERROR(INDEX(BA!$R$4:$R$952,MATCH($W$30,BA!$J$4:$J$952,0)),"")</f>
        <v/>
      </c>
      <c r="X36" s="193"/>
      <c r="Y36" s="194"/>
      <c r="AA36" s="192" t="str">
        <f>IFERROR(INDEX(BA!$R$4:$R$952,MATCH($AA$30,BA!$J$4:$J$952,0)),"")</f>
        <v/>
      </c>
      <c r="AB36" s="193"/>
      <c r="AC36" s="194"/>
      <c r="AE36" s="192" t="str">
        <f>IFERROR(INDEX(BA!$R$4:$R$952,MATCH($AE$30,BA!$J$4:$J$952,0)),"")</f>
        <v/>
      </c>
      <c r="AF36" s="193"/>
      <c r="AG36" s="194"/>
      <c r="AI36" s="192" t="str">
        <f>IFERROR(INDEX(BA!$R$4:$R$952,MATCH($AI$30,BA!$J$4:$J$952,0)),"")</f>
        <v/>
      </c>
      <c r="AJ36" s="193"/>
      <c r="AK36" s="194"/>
      <c r="AM36" s="192" t="str">
        <f>IFERROR(INDEX(BA!$R$4:$R$952,MATCH($AM$30,BA!$J$4:$J$952,0)),"")</f>
        <v/>
      </c>
      <c r="AN36" s="193"/>
      <c r="AO36" s="194"/>
    </row>
    <row r="37" spans="1:41" ht="15" customHeight="1" x14ac:dyDescent="0.15">
      <c r="A37" s="14"/>
      <c r="B37" s="106" t="s">
        <v>62</v>
      </c>
      <c r="C37" s="189" t="str">
        <f>IFERROR(INDEX(BA!$S$4:$S$952,MATCH(C30,BA!$J$4:$J$952,0)),"")</f>
        <v>tCO2eq</v>
      </c>
      <c r="D37" s="190"/>
      <c r="E37" s="191"/>
      <c r="G37" s="189" t="str">
        <f>IFERROR(INDEX(BA!$S$4:$S$952,MATCH(G30,BA!$J$4:$J$952,0)),"")</f>
        <v>Number</v>
      </c>
      <c r="H37" s="190"/>
      <c r="I37" s="191"/>
      <c r="K37" s="189" t="str">
        <f>IFERROR(INDEX(BA!$S$4:$S$952,MATCH(K30,BA!$J$4:$J$952,0)),"")</f>
        <v>% or Number</v>
      </c>
      <c r="L37" s="190"/>
      <c r="M37" s="191"/>
      <c r="O37" s="189" t="str">
        <f>IFERROR(INDEX(BA!$S$4:$S$952,MATCH(O30,BA!$J$4:$J$952,0)),"")</f>
        <v/>
      </c>
      <c r="P37" s="190"/>
      <c r="Q37" s="191"/>
      <c r="S37" s="189" t="str">
        <f>IFERROR(INDEX(BA!$S$4:$S$952,MATCH(S30,BA!$J$4:$J$952,0)),"")</f>
        <v/>
      </c>
      <c r="T37" s="190"/>
      <c r="U37" s="191"/>
      <c r="W37" s="189" t="str">
        <f>IFERROR(INDEX(BA!$S$4:$S$952,MATCH(W30,BA!$J$4:$J$952,0)),"")</f>
        <v/>
      </c>
      <c r="X37" s="190"/>
      <c r="Y37" s="191"/>
      <c r="AA37" s="189" t="str">
        <f>IFERROR(INDEX(BA!$S$4:$S$952,MATCH(AA30,BA!$J$4:$J$952,0)),"")</f>
        <v/>
      </c>
      <c r="AB37" s="190"/>
      <c r="AC37" s="191"/>
      <c r="AE37" s="189" t="str">
        <f>IFERROR(INDEX(BA!$S$4:$S$952,MATCH(AE30,BA!$J$4:$J$952,0)),"")</f>
        <v/>
      </c>
      <c r="AF37" s="190"/>
      <c r="AG37" s="191"/>
      <c r="AI37" s="189" t="str">
        <f>IFERROR(INDEX(BA!$S$4:$S$952,MATCH(AI30,BA!$J$4:$J$952,0)),"")</f>
        <v/>
      </c>
      <c r="AJ37" s="190"/>
      <c r="AK37" s="191"/>
      <c r="AM37" s="189" t="str">
        <f>IFERROR(INDEX(BA!$S$4:$S$952,MATCH(AM30,BA!$J$4:$J$952,0)),"")</f>
        <v/>
      </c>
      <c r="AN37" s="190"/>
      <c r="AO37" s="191"/>
    </row>
    <row r="38" spans="1:41" ht="15" customHeight="1" x14ac:dyDescent="0.15">
      <c r="A38" s="14"/>
      <c r="B38" s="106" t="s">
        <v>63</v>
      </c>
      <c r="C38" s="189" t="str">
        <f>IFERROR(INDEX(BA!$T$4:$T$952,MATCH(C30,BA!$J$4:$J$952,0)),"")</f>
        <v>Project activity</v>
      </c>
      <c r="D38" s="190"/>
      <c r="E38" s="191"/>
      <c r="G38" s="189" t="str">
        <f>IFERROR(INDEX(BA!$T$4:$T$952,MATCH(G30,BA!$J$4:$J$952,0)),"")</f>
        <v>Project activity</v>
      </c>
      <c r="H38" s="190"/>
      <c r="I38" s="191"/>
      <c r="K38" s="189" t="str">
        <f>IFERROR(INDEX(BA!$T$4:$T$952,MATCH(K30,BA!$J$4:$J$952,0)),"")</f>
        <v>Project activity</v>
      </c>
      <c r="L38" s="190"/>
      <c r="M38" s="191"/>
      <c r="O38" s="189" t="str">
        <f>IFERROR(INDEX(BA!$T$4:$T$952,MATCH(O30,BA!$J$4:$J$952,0)),"")</f>
        <v/>
      </c>
      <c r="P38" s="190"/>
      <c r="Q38" s="191"/>
      <c r="S38" s="189" t="str">
        <f>IFERROR(INDEX(BA!$T$4:$T$952,MATCH(S30,BA!$J$4:$J$952,0)),"")</f>
        <v/>
      </c>
      <c r="T38" s="190"/>
      <c r="U38" s="191"/>
      <c r="W38" s="189" t="str">
        <f>IFERROR(INDEX(BA!$T$4:$T$952,MATCH(W30,BA!$J$4:$J$952,0)),"")</f>
        <v/>
      </c>
      <c r="X38" s="190"/>
      <c r="Y38" s="191"/>
      <c r="AA38" s="189" t="str">
        <f>IFERROR(INDEX(BA!$T$4:$T$952,MATCH(AA30,BA!$J$4:$J$952,0)),"")</f>
        <v/>
      </c>
      <c r="AB38" s="190"/>
      <c r="AC38" s="191"/>
      <c r="AE38" s="189" t="str">
        <f>IFERROR(INDEX(BA!$T$4:$T$952,MATCH(AE30,BA!$J$4:$J$952,0)),"")</f>
        <v/>
      </c>
      <c r="AF38" s="190"/>
      <c r="AG38" s="191"/>
      <c r="AI38" s="189" t="str">
        <f>IFERROR(INDEX(BA!$T$4:$T$952,MATCH(AI30,BA!$J$4:$J$952,0)),"")</f>
        <v/>
      </c>
      <c r="AJ38" s="190"/>
      <c r="AK38" s="191"/>
      <c r="AM38" s="189" t="str">
        <f>IFERROR(INDEX(BA!$T$4:$T$952,MATCH(AM30,BA!$J$4:$J$952,0)),"")</f>
        <v/>
      </c>
      <c r="AN38" s="190"/>
      <c r="AO38" s="191"/>
    </row>
    <row r="39" spans="1:41" ht="15" customHeight="1" x14ac:dyDescent="0.15">
      <c r="A39" s="14"/>
      <c r="B39" s="106" t="s">
        <v>64</v>
      </c>
      <c r="C39" s="189" t="str">
        <f>IFERROR(INDEX(BA!$U$4:$U$952,MATCH(C30,BA!$J$4:$J$952,0)),"")</f>
        <v>Calculation</v>
      </c>
      <c r="D39" s="190"/>
      <c r="E39" s="191"/>
      <c r="G39" s="189" t="str">
        <f>IFERROR(INDEX(BA!$U$4:$U$952,MATCH(G30,BA!$J$4:$J$952,0)),"")</f>
        <v>Either head count or Full Time Equivalent (FTE), with the chosen
approach stated and applied consistently
Use numbers as at the end of the reporting period, unless there has been a material change during the reporting period;</v>
      </c>
      <c r="H39" s="190"/>
      <c r="I39" s="191"/>
      <c r="K39" s="189" t="str">
        <f>IFERROR(INDEX(BA!$U$4:$U$952,MATCH(K30,BA!$J$4:$J$952,0)),"")</f>
        <v>Household surveys</v>
      </c>
      <c r="L39" s="190"/>
      <c r="M39" s="191"/>
      <c r="O39" s="189" t="str">
        <f>IFERROR(INDEX(BA!$U$4:$U$952,MATCH(O30,BA!$J$4:$J$952,0)),"")</f>
        <v/>
      </c>
      <c r="P39" s="190"/>
      <c r="Q39" s="191"/>
      <c r="S39" s="189" t="str">
        <f>IFERROR(INDEX(BA!$U$4:$U$952,MATCH(S30,BA!$J$4:$J$952,0)),"")</f>
        <v/>
      </c>
      <c r="T39" s="190"/>
      <c r="U39" s="191"/>
      <c r="W39" s="189" t="str">
        <f>IFERROR(INDEX(BA!$U$4:$U$952,MATCH(W30,BA!$J$4:$J$952,0)),"")</f>
        <v/>
      </c>
      <c r="X39" s="190"/>
      <c r="Y39" s="191"/>
      <c r="AA39" s="189" t="str">
        <f>IFERROR(INDEX(BA!$U$4:$U$952,MATCH(AA30,BA!$J$4:$J$952,0)),"")</f>
        <v/>
      </c>
      <c r="AB39" s="190"/>
      <c r="AC39" s="191"/>
      <c r="AE39" s="189" t="str">
        <f>IFERROR(INDEX(BA!$U$4:$U$952,MATCH(AE30,BA!$J$4:$J$952,0)),"")</f>
        <v/>
      </c>
      <c r="AF39" s="190"/>
      <c r="AG39" s="191"/>
      <c r="AI39" s="189" t="str">
        <f>IFERROR(INDEX(BA!$U$4:$U$952,MATCH(AI30,BA!$J$4:$J$952,0)),"")</f>
        <v/>
      </c>
      <c r="AJ39" s="190"/>
      <c r="AK39" s="191"/>
      <c r="AM39" s="189" t="str">
        <f>IFERROR(INDEX(BA!$U$4:$U$952,MATCH(AM30,BA!$J$4:$J$952,0)),"")</f>
        <v/>
      </c>
      <c r="AN39" s="190"/>
      <c r="AO39" s="191"/>
    </row>
    <row r="40" spans="1:41" ht="15" customHeight="1" x14ac:dyDescent="0.15">
      <c r="A40" s="14"/>
      <c r="B40" s="106" t="s">
        <v>65</v>
      </c>
      <c r="C40" s="189" t="str">
        <f>IFERROR(INDEX(BA!$V$4:$V$952,MATCH(C30,BA!$J$4:$J$952,0)),"")</f>
        <v>Annual</v>
      </c>
      <c r="D40" s="190"/>
      <c r="E40" s="191"/>
      <c r="G40" s="189" t="str">
        <f>IFERROR(INDEX(BA!$V$4:$V$952,MATCH(G30,BA!$J$4:$J$952,0)),"")</f>
        <v>Annual</v>
      </c>
      <c r="H40" s="190"/>
      <c r="I40" s="191"/>
      <c r="K40" s="189" t="str">
        <f>IFERROR(INDEX(BA!$V$4:$V$952,MATCH(K30,BA!$J$4:$J$952,0)),"")</f>
        <v>Annual</v>
      </c>
      <c r="L40" s="190"/>
      <c r="M40" s="191"/>
      <c r="O40" s="189" t="str">
        <f>IFERROR(INDEX(BA!$V$4:$V$952,MATCH(O30,BA!$J$4:$J$952,0)),"")</f>
        <v/>
      </c>
      <c r="P40" s="190"/>
      <c r="Q40" s="191"/>
      <c r="S40" s="189" t="str">
        <f>IFERROR(INDEX(BA!$V$4:$V$952,MATCH(S30,BA!$J$4:$J$952,0)),"")</f>
        <v/>
      </c>
      <c r="T40" s="190"/>
      <c r="U40" s="191"/>
      <c r="W40" s="189" t="str">
        <f>IFERROR(INDEX(BA!$V$4:$V$952,MATCH(W30,BA!$J$4:$J$952,0)),"")</f>
        <v/>
      </c>
      <c r="X40" s="190"/>
      <c r="Y40" s="191"/>
      <c r="AA40" s="189" t="str">
        <f>IFERROR(INDEX(BA!$V$4:$V$952,MATCH(AA30,BA!$J$4:$J$952,0)),"")</f>
        <v/>
      </c>
      <c r="AB40" s="190"/>
      <c r="AC40" s="191"/>
      <c r="AE40" s="189" t="str">
        <f>IFERROR(INDEX(BA!$V$4:$V$952,MATCH(AE30,BA!$J$4:$J$952,0)),"")</f>
        <v/>
      </c>
      <c r="AF40" s="190"/>
      <c r="AG40" s="191"/>
      <c r="AI40" s="189" t="str">
        <f>IFERROR(INDEX(BA!$V$4:$V$952,MATCH(AI30,BA!$J$4:$J$952,0)),"")</f>
        <v/>
      </c>
      <c r="AJ40" s="190"/>
      <c r="AK40" s="191"/>
      <c r="AM40" s="189" t="str">
        <f>IFERROR(INDEX(BA!$V$4:$V$952,MATCH(AM30,BA!$J$4:$J$952,0)),"")</f>
        <v/>
      </c>
      <c r="AN40" s="190"/>
      <c r="AO40" s="191"/>
    </row>
    <row r="41" spans="1:41" ht="15" customHeight="1" x14ac:dyDescent="0.15">
      <c r="A41" s="14"/>
      <c r="B41" s="106" t="s">
        <v>66</v>
      </c>
      <c r="C41" s="189" t="str">
        <f>IFERROR(INDEX(BA!$X$4:$X$952,MATCH(C30,BA!$J$4:$J$952,0 )),"")</f>
        <v>NA</v>
      </c>
      <c r="D41" s="190"/>
      <c r="E41" s="191"/>
      <c r="G41" s="189" t="str">
        <f>IFERROR(INDEX(BA!$X$4:$X$952,MATCH(G30,BA!$J$4:$J$952,0 )),"")</f>
        <v>NA</v>
      </c>
      <c r="H41" s="190"/>
      <c r="I41" s="191"/>
      <c r="K41" s="189">
        <f>IFERROR(INDEX(BA!$X$4:$X$952,MATCH(K30,BA!$J$4:$J$952,0 )),"")</f>
        <v>0</v>
      </c>
      <c r="L41" s="190"/>
      <c r="M41" s="191"/>
      <c r="O41" s="189" t="str">
        <f>IFERROR(INDEX(BA!$X$4:$X$952,MATCH(O30,BA!$J$4:$J$952,0 )),"")</f>
        <v/>
      </c>
      <c r="P41" s="190"/>
      <c r="Q41" s="191"/>
      <c r="S41" s="189" t="str">
        <f>IFERROR(INDEX(BA!$X$4:$X$952,MATCH(S30,BA!$J$4:$J$952,0 )),"")</f>
        <v/>
      </c>
      <c r="T41" s="190"/>
      <c r="U41" s="191"/>
      <c r="W41" s="189" t="str">
        <f>IFERROR(INDEX(BA!$X$4:$X$952,MATCH(W30,BA!$J$4:$J$952,0 )),"")</f>
        <v/>
      </c>
      <c r="X41" s="190"/>
      <c r="Y41" s="191"/>
      <c r="AA41" s="189" t="str">
        <f>IFERROR(INDEX(BA!$X$4:$X$952,MATCH(AA30,BA!$J$4:$J$952,0 )),"")</f>
        <v/>
      </c>
      <c r="AB41" s="190"/>
      <c r="AC41" s="191"/>
      <c r="AE41" s="189" t="str">
        <f>IFERROR(INDEX(BA!$X$4:$X$952,MATCH(AE30,BA!$J$4:$J$952,0 )),"")</f>
        <v/>
      </c>
      <c r="AF41" s="190"/>
      <c r="AG41" s="191"/>
      <c r="AI41" s="189" t="str">
        <f>IFERROR(INDEX(BA!$X$4:$X$952,MATCH(AI30,BA!$J$4:$J$952,0 )),"")</f>
        <v/>
      </c>
      <c r="AJ41" s="190"/>
      <c r="AK41" s="191"/>
      <c r="AM41" s="189" t="str">
        <f>IFERROR(INDEX(BA!$X$4:$X$952,MATCH(AM30,BA!$J$4:$J$952,0 )),"")</f>
        <v/>
      </c>
      <c r="AN41" s="190"/>
      <c r="AO41" s="191"/>
    </row>
    <row r="42" spans="1:41" ht="28.5" customHeight="1" x14ac:dyDescent="0.15">
      <c r="A42" s="14"/>
      <c r="B42" s="106" t="s">
        <v>67</v>
      </c>
      <c r="C42" s="189" t="str">
        <f>IFERROR(INDEX(BA!$Y$4:$Y$952,MATCH(C30,BA!$J$4:$J$952,0 )),"NA")</f>
        <v>Gold Standard approved SDG Impact Quantification methodologies are available at https://globalgoals.goldstandard.org/</v>
      </c>
      <c r="D42" s="190"/>
      <c r="E42" s="191"/>
      <c r="G42" s="189" t="str">
        <f>IFERROR(INDEX(BA!$Y$4:$Y$952,MATCH(G30,BA!$J$4:$J$952,0)),"")</f>
        <v>GRI 102: General Disclosures</v>
      </c>
      <c r="H42" s="190"/>
      <c r="I42" s="191"/>
      <c r="K42" s="189" t="str">
        <f>IFERROR(INDEX(BA!$Y$4:$Y$952,MATCH(K30,BA!$J$4:$J$952,0 )),"")</f>
        <v>Drinking water: https://washdata.org/monitoring/drinking-water</v>
      </c>
      <c r="L42" s="190"/>
      <c r="M42" s="191"/>
      <c r="O42" s="189" t="str">
        <f>IFERROR(INDEX(BA!$Y$4:$Y$952,MATCH(O30,BA!$J$4:$J$952,0 )),"")</f>
        <v/>
      </c>
      <c r="P42" s="190"/>
      <c r="Q42" s="191"/>
      <c r="S42" s="189" t="str">
        <f>IFERROR(INDEX(BA!$Y$4:$Y$952,MATCH(S30,BA!$J$4:$J$952,0 )),"")</f>
        <v/>
      </c>
      <c r="T42" s="190"/>
      <c r="U42" s="191"/>
      <c r="W42" s="189" t="str">
        <f>IFERROR(INDEX(BA!$Y$4:$Y$952,MATCH(W30,BA!$J$4:$J$952,0 )),"")</f>
        <v/>
      </c>
      <c r="X42" s="190"/>
      <c r="Y42" s="191"/>
      <c r="AA42" s="189" t="str">
        <f>IFERROR(INDEX(BA!$Y$4:$Y$952,MATCH(AA30,BA!$J$4:$J$952,0 )),"")</f>
        <v/>
      </c>
      <c r="AB42" s="190"/>
      <c r="AC42" s="191"/>
      <c r="AE42" s="189" t="str">
        <f>IFERROR(INDEX(BA!$Y$4:$Y$952,MATCH(AE30,BA!$J$4:$J$952,0 )),"")</f>
        <v/>
      </c>
      <c r="AF42" s="190"/>
      <c r="AG42" s="191"/>
      <c r="AI42" s="189" t="str">
        <f>IFERROR(INDEX(BA!$Y$4:$Y$952,MATCH(AI30,BA!$J$4:$J$952,0 )),"")</f>
        <v/>
      </c>
      <c r="AJ42" s="190"/>
      <c r="AK42" s="191"/>
      <c r="AM42" s="189" t="str">
        <f>IFERROR(INDEX(BA!$Y$4:$Y$952,MATCH(AM30,BA!$J$4:$J$952,0 )),"")</f>
        <v/>
      </c>
      <c r="AN42" s="190"/>
      <c r="AO42" s="191"/>
    </row>
    <row r="43" spans="1:41" ht="15" customHeight="1" x14ac:dyDescent="0.15">
      <c r="A43" s="14"/>
      <c r="B43" s="30"/>
      <c r="C43" s="189"/>
      <c r="D43" s="190"/>
      <c r="E43" s="191"/>
      <c r="G43" s="204"/>
      <c r="H43" s="205"/>
      <c r="I43" s="206"/>
      <c r="K43" s="189"/>
      <c r="L43" s="190"/>
      <c r="M43" s="191"/>
      <c r="O43" s="189"/>
      <c r="P43" s="190"/>
      <c r="Q43" s="191"/>
      <c r="S43" s="189"/>
      <c r="T43" s="190"/>
      <c r="U43" s="191"/>
      <c r="W43" s="189"/>
      <c r="X43" s="190"/>
      <c r="Y43" s="191"/>
      <c r="AA43" s="189"/>
      <c r="AB43" s="190"/>
      <c r="AC43" s="191"/>
      <c r="AE43" s="189"/>
      <c r="AF43" s="190"/>
      <c r="AG43" s="191"/>
      <c r="AI43" s="189"/>
      <c r="AJ43" s="190"/>
      <c r="AK43" s="191"/>
      <c r="AM43" s="189"/>
      <c r="AN43" s="190"/>
      <c r="AO43" s="191"/>
    </row>
    <row r="44" spans="1:41" ht="15" customHeight="1" x14ac:dyDescent="0.15">
      <c r="A44" s="14"/>
      <c r="B44" s="30"/>
      <c r="C44" s="204"/>
      <c r="D44" s="205"/>
      <c r="E44" s="206"/>
      <c r="G44" s="204"/>
      <c r="H44" s="205"/>
      <c r="I44" s="206"/>
      <c r="K44" s="189"/>
      <c r="L44" s="190"/>
      <c r="M44" s="191"/>
      <c r="O44" s="189"/>
      <c r="P44" s="190"/>
      <c r="Q44" s="191"/>
      <c r="S44" s="189"/>
      <c r="T44" s="190"/>
      <c r="U44" s="191"/>
      <c r="W44" s="189"/>
      <c r="X44" s="190"/>
      <c r="Y44" s="191"/>
      <c r="AA44" s="189"/>
      <c r="AB44" s="190"/>
      <c r="AC44" s="191"/>
      <c r="AE44" s="189"/>
      <c r="AF44" s="190"/>
      <c r="AG44" s="191"/>
      <c r="AI44" s="189"/>
      <c r="AJ44" s="190"/>
      <c r="AK44" s="191"/>
      <c r="AM44" s="189"/>
      <c r="AN44" s="190"/>
      <c r="AO44" s="191"/>
    </row>
    <row r="45" spans="1:41" ht="15" customHeight="1" x14ac:dyDescent="0.15">
      <c r="A45" s="14"/>
      <c r="B45" s="30"/>
      <c r="C45" s="204"/>
      <c r="D45" s="205"/>
      <c r="E45" s="206"/>
      <c r="G45" s="204"/>
      <c r="H45" s="205"/>
      <c r="I45" s="206"/>
      <c r="K45" s="189"/>
      <c r="L45" s="190"/>
      <c r="M45" s="191"/>
      <c r="O45" s="189"/>
      <c r="P45" s="190"/>
      <c r="Q45" s="191"/>
      <c r="S45" s="189"/>
      <c r="T45" s="190"/>
      <c r="U45" s="191"/>
      <c r="W45" s="189"/>
      <c r="X45" s="190"/>
      <c r="Y45" s="191"/>
      <c r="AA45" s="189"/>
      <c r="AB45" s="190"/>
      <c r="AC45" s="191"/>
      <c r="AE45" s="189"/>
      <c r="AF45" s="190"/>
      <c r="AG45" s="191"/>
      <c r="AI45" s="189"/>
      <c r="AJ45" s="190"/>
      <c r="AK45" s="191"/>
      <c r="AM45" s="189"/>
      <c r="AN45" s="190"/>
      <c r="AO45" s="191"/>
    </row>
    <row r="46" spans="1:41" ht="15" customHeight="1" x14ac:dyDescent="0.15">
      <c r="A46" s="14"/>
      <c r="B46" s="30"/>
      <c r="C46" s="204"/>
      <c r="D46" s="205"/>
      <c r="E46" s="206"/>
      <c r="G46" s="204"/>
      <c r="H46" s="205"/>
      <c r="I46" s="206"/>
      <c r="K46" s="189"/>
      <c r="L46" s="190"/>
      <c r="M46" s="191"/>
      <c r="O46" s="189"/>
      <c r="P46" s="190"/>
      <c r="Q46" s="191"/>
      <c r="S46" s="189"/>
      <c r="T46" s="190"/>
      <c r="U46" s="191"/>
      <c r="W46" s="189"/>
      <c r="X46" s="190"/>
      <c r="Y46" s="191"/>
      <c r="AA46" s="189"/>
      <c r="AB46" s="190"/>
      <c r="AC46" s="191"/>
      <c r="AE46" s="189"/>
      <c r="AF46" s="190"/>
      <c r="AG46" s="191"/>
      <c r="AI46" s="189"/>
      <c r="AJ46" s="190"/>
      <c r="AK46" s="191"/>
      <c r="AM46" s="189"/>
      <c r="AN46" s="190"/>
      <c r="AO46" s="191"/>
    </row>
    <row r="47" spans="1:41" ht="15" customHeight="1" x14ac:dyDescent="0.15">
      <c r="A47" s="14"/>
      <c r="B47" s="30"/>
      <c r="C47" s="207"/>
      <c r="D47" s="208"/>
      <c r="E47" s="209"/>
      <c r="G47" s="207"/>
      <c r="H47" s="208"/>
      <c r="I47" s="209"/>
      <c r="K47" s="189"/>
      <c r="L47" s="190"/>
      <c r="M47" s="191"/>
      <c r="O47" s="189"/>
      <c r="P47" s="190"/>
      <c r="Q47" s="191"/>
      <c r="S47" s="189"/>
      <c r="T47" s="190"/>
      <c r="U47" s="191"/>
      <c r="W47" s="189"/>
      <c r="X47" s="190"/>
      <c r="Y47" s="191"/>
      <c r="AA47" s="189"/>
      <c r="AB47" s="190"/>
      <c r="AC47" s="191"/>
      <c r="AE47" s="189"/>
      <c r="AF47" s="190"/>
      <c r="AG47" s="191"/>
      <c r="AI47" s="189"/>
      <c r="AJ47" s="190"/>
      <c r="AK47" s="191"/>
      <c r="AM47" s="189"/>
      <c r="AN47" s="190"/>
      <c r="AO47" s="191"/>
    </row>
    <row r="48" spans="1:41" ht="15" customHeight="1" x14ac:dyDescent="0.15">
      <c r="A48" s="14"/>
      <c r="B48" s="30"/>
      <c r="C48" s="213"/>
      <c r="D48" s="214"/>
      <c r="E48" s="215"/>
      <c r="G48" s="213"/>
      <c r="H48" s="214"/>
      <c r="I48" s="215"/>
      <c r="K48" s="189"/>
      <c r="L48" s="190"/>
      <c r="M48" s="191"/>
      <c r="O48" s="189"/>
      <c r="P48" s="190"/>
      <c r="Q48" s="191"/>
      <c r="S48" s="189"/>
      <c r="T48" s="190"/>
      <c r="U48" s="191"/>
      <c r="W48" s="189"/>
      <c r="X48" s="190"/>
      <c r="Y48" s="191"/>
      <c r="AA48" s="189"/>
      <c r="AB48" s="190"/>
      <c r="AC48" s="191"/>
      <c r="AE48" s="189"/>
      <c r="AF48" s="190"/>
      <c r="AG48" s="191"/>
      <c r="AI48" s="189"/>
      <c r="AJ48" s="190"/>
      <c r="AK48" s="191"/>
      <c r="AM48" s="189"/>
      <c r="AN48" s="190"/>
      <c r="AO48" s="191"/>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22" t="s">
        <v>70</v>
      </c>
      <c r="B50" s="160" t="s">
        <v>71</v>
      </c>
      <c r="C50" s="184" t="str" cm="1">
        <f t="array" ref="C50">IFERROR(_xlfn.IFS(B26&lt;&gt;"",C26,B27&lt;&gt;"",C27),"")</f>
        <v>Amount of GHGs emissions avoided or sequestered</v>
      </c>
      <c r="D50" s="185"/>
      <c r="E50" s="186"/>
      <c r="F50" s="37"/>
      <c r="G50" s="184" t="str" cm="1">
        <f t="array" ref="G50">IFERROR(_xlfn.IFS(F26&lt;&gt;"",G26,F27&lt;&gt;"",G27),"")</f>
        <v>Total number of jobs</v>
      </c>
      <c r="H50" s="185"/>
      <c r="I50" s="186"/>
      <c r="J50" s="38"/>
      <c r="K50" s="184" t="str" cm="1">
        <f t="array" ref="K50">IFERROR(_xlfn.IFS(J26&lt;&gt;"",K26,J27&lt;&gt;"",K27),"")</f>
        <v>6.1.1 Proportion of population using safely managed drinking water services</v>
      </c>
      <c r="L50" s="185"/>
      <c r="M50" s="186"/>
      <c r="N50" s="38"/>
      <c r="O50" s="184" cm="1">
        <f t="array" ref="O50">IFERROR(_xlfn.IFS(N26&lt;&gt;"",O26,N27&lt;&gt;"",O27),"")</f>
        <v>0</v>
      </c>
      <c r="P50" s="185"/>
      <c r="Q50" s="186"/>
      <c r="R50" s="38"/>
      <c r="S50" s="184" cm="1">
        <f t="array" ref="S50">IFERROR(_xlfn.IFS(R26&lt;&gt;"",S26,R27&lt;&gt;"",S27),"")</f>
        <v>0</v>
      </c>
      <c r="T50" s="185"/>
      <c r="U50" s="186"/>
      <c r="V50" s="38"/>
      <c r="W50" s="184" cm="1">
        <f t="array" ref="W50">IFERROR(_xlfn.IFS(V26&lt;&gt;"",W26,V27&lt;&gt;"",W27),"")</f>
        <v>0</v>
      </c>
      <c r="X50" s="185"/>
      <c r="Y50" s="186"/>
      <c r="Z50" s="38"/>
      <c r="AA50" s="184" cm="1">
        <f t="array" ref="AA50">IFERROR(_xlfn.IFS(Z26&lt;&gt;"",AA26,Z27&lt;&gt;"",AA27),"")</f>
        <v>0</v>
      </c>
      <c r="AB50" s="185"/>
      <c r="AC50" s="186"/>
      <c r="AD50" s="38"/>
      <c r="AE50" s="184" cm="1">
        <f t="array" ref="AE50">IFERROR(_xlfn.IFS(AD26&lt;&gt;"",AE26,AD27&lt;&gt;"",AE27),"")</f>
        <v>0</v>
      </c>
      <c r="AF50" s="185"/>
      <c r="AG50" s="186"/>
      <c r="AH50" s="38"/>
      <c r="AI50" s="184" cm="1">
        <f t="array" ref="AI50">IFERROR(_xlfn.IFS(AH26&lt;&gt;"",AI26,AH27&lt;&gt;"",AI27),"")</f>
        <v>0</v>
      </c>
      <c r="AJ50" s="185"/>
      <c r="AK50" s="186"/>
      <c r="AL50" s="38"/>
      <c r="AM50" s="184" cm="1">
        <f t="array" ref="AM50">IFERROR(_xlfn.IFS(AL26&lt;&gt;"",AM26,AL27&lt;&gt;"",AM27),"")</f>
        <v>0</v>
      </c>
      <c r="AN50" s="185"/>
      <c r="AO50" s="186"/>
    </row>
    <row r="51" spans="1:41" x14ac:dyDescent="0.15">
      <c r="A51" s="222"/>
      <c r="B51" s="106" t="s">
        <v>62</v>
      </c>
      <c r="C51" s="187" t="s">
        <v>218</v>
      </c>
      <c r="D51" s="188"/>
      <c r="E51" s="188"/>
      <c r="F51" s="37"/>
      <c r="G51" s="187" t="s">
        <v>1293</v>
      </c>
      <c r="H51" s="188"/>
      <c r="I51" s="188"/>
      <c r="J51" s="38"/>
      <c r="K51" s="187" t="s">
        <v>276</v>
      </c>
      <c r="L51" s="188"/>
      <c r="M51" s="188"/>
      <c r="N51" s="38"/>
      <c r="O51" s="187" t="s">
        <v>72</v>
      </c>
      <c r="P51" s="188"/>
      <c r="Q51" s="188"/>
      <c r="R51" s="38"/>
      <c r="S51" s="187" t="s">
        <v>72</v>
      </c>
      <c r="T51" s="188"/>
      <c r="U51" s="188"/>
      <c r="V51" s="38"/>
      <c r="W51" s="187" t="s">
        <v>72</v>
      </c>
      <c r="X51" s="188"/>
      <c r="Y51" s="188"/>
      <c r="Z51" s="38"/>
      <c r="AA51" s="187" t="s">
        <v>72</v>
      </c>
      <c r="AB51" s="188"/>
      <c r="AC51" s="188"/>
      <c r="AD51" s="38"/>
      <c r="AE51" s="187" t="s">
        <v>72</v>
      </c>
      <c r="AF51" s="188"/>
      <c r="AG51" s="188"/>
      <c r="AH51" s="38"/>
      <c r="AI51" s="187" t="s">
        <v>72</v>
      </c>
      <c r="AJ51" s="188"/>
      <c r="AK51" s="188"/>
      <c r="AL51" s="38"/>
      <c r="AM51" s="187" t="s">
        <v>72</v>
      </c>
      <c r="AN51" s="188"/>
      <c r="AO51" s="188"/>
    </row>
    <row r="52" spans="1:41" x14ac:dyDescent="0.15">
      <c r="A52" s="222"/>
      <c r="B52" s="106" t="s">
        <v>63</v>
      </c>
      <c r="C52" s="187" t="s">
        <v>1294</v>
      </c>
      <c r="D52" s="188"/>
      <c r="E52" s="188"/>
      <c r="F52" s="37"/>
      <c r="G52" s="187" t="s">
        <v>1295</v>
      </c>
      <c r="H52" s="188"/>
      <c r="I52" s="188"/>
      <c r="J52" s="38"/>
      <c r="K52" s="187" t="s">
        <v>1296</v>
      </c>
      <c r="L52" s="188"/>
      <c r="M52" s="188"/>
      <c r="N52" s="38"/>
      <c r="O52" s="187" t="s">
        <v>72</v>
      </c>
      <c r="P52" s="188"/>
      <c r="Q52" s="188"/>
      <c r="R52" s="38"/>
      <c r="S52" s="187" t="s">
        <v>72</v>
      </c>
      <c r="T52" s="188"/>
      <c r="U52" s="188"/>
      <c r="V52" s="38"/>
      <c r="W52" s="187" t="s">
        <v>72</v>
      </c>
      <c r="X52" s="188"/>
      <c r="Y52" s="188"/>
      <c r="Z52" s="38"/>
      <c r="AA52" s="187" t="s">
        <v>72</v>
      </c>
      <c r="AB52" s="188"/>
      <c r="AC52" s="188"/>
      <c r="AD52" s="38"/>
      <c r="AE52" s="187" t="s">
        <v>72</v>
      </c>
      <c r="AF52" s="188"/>
      <c r="AG52" s="188"/>
      <c r="AH52" s="38"/>
      <c r="AI52" s="187" t="s">
        <v>72</v>
      </c>
      <c r="AJ52" s="188"/>
      <c r="AK52" s="188"/>
      <c r="AL52" s="38"/>
      <c r="AM52" s="187" t="s">
        <v>72</v>
      </c>
      <c r="AN52" s="188"/>
      <c r="AO52" s="188"/>
    </row>
    <row r="53" spans="1:41" x14ac:dyDescent="0.15">
      <c r="A53" s="222"/>
      <c r="B53" s="106" t="s">
        <v>65</v>
      </c>
      <c r="C53" s="187" t="s">
        <v>220</v>
      </c>
      <c r="D53" s="188"/>
      <c r="E53" s="188"/>
      <c r="F53" s="37"/>
      <c r="G53" s="187" t="s">
        <v>220</v>
      </c>
      <c r="H53" s="188"/>
      <c r="I53" s="188"/>
      <c r="J53" s="38"/>
      <c r="K53" s="187" t="s">
        <v>205</v>
      </c>
      <c r="L53" s="188"/>
      <c r="M53" s="188"/>
      <c r="N53" s="38"/>
      <c r="O53" s="187" t="s">
        <v>72</v>
      </c>
      <c r="P53" s="188"/>
      <c r="Q53" s="188"/>
      <c r="R53" s="38"/>
      <c r="S53" s="187" t="s">
        <v>72</v>
      </c>
      <c r="T53" s="188"/>
      <c r="U53" s="188"/>
      <c r="V53" s="38"/>
      <c r="W53" s="187" t="s">
        <v>72</v>
      </c>
      <c r="X53" s="188"/>
      <c r="Y53" s="188"/>
      <c r="Z53" s="38"/>
      <c r="AA53" s="187" t="s">
        <v>72</v>
      </c>
      <c r="AB53" s="188"/>
      <c r="AC53" s="188"/>
      <c r="AD53" s="38"/>
      <c r="AE53" s="187" t="s">
        <v>72</v>
      </c>
      <c r="AF53" s="188"/>
      <c r="AG53" s="188"/>
      <c r="AH53" s="38"/>
      <c r="AI53" s="187" t="s">
        <v>72</v>
      </c>
      <c r="AJ53" s="188"/>
      <c r="AK53" s="188"/>
      <c r="AL53" s="38"/>
      <c r="AM53" s="187" t="s">
        <v>72</v>
      </c>
      <c r="AN53" s="188"/>
      <c r="AO53" s="188"/>
    </row>
    <row r="54" spans="1:41" x14ac:dyDescent="0.15">
      <c r="A54" s="222"/>
      <c r="B54" s="106" t="s">
        <v>64</v>
      </c>
      <c r="C54" s="187"/>
      <c r="D54" s="188"/>
      <c r="E54" s="188"/>
      <c r="F54" s="37"/>
      <c r="G54" s="229" t="s">
        <v>1297</v>
      </c>
      <c r="H54" s="230"/>
      <c r="I54" s="230"/>
      <c r="J54" s="38"/>
      <c r="K54" s="187" t="s">
        <v>1298</v>
      </c>
      <c r="L54" s="188"/>
      <c r="M54" s="188"/>
      <c r="N54" s="38"/>
      <c r="O54" s="187" t="s">
        <v>72</v>
      </c>
      <c r="P54" s="188"/>
      <c r="Q54" s="188"/>
      <c r="R54" s="38"/>
      <c r="S54" s="187" t="s">
        <v>72</v>
      </c>
      <c r="T54" s="188"/>
      <c r="U54" s="188"/>
      <c r="V54" s="38"/>
      <c r="W54" s="187" t="s">
        <v>72</v>
      </c>
      <c r="X54" s="188"/>
      <c r="Y54" s="188"/>
      <c r="Z54" s="38"/>
      <c r="AA54" s="187" t="s">
        <v>72</v>
      </c>
      <c r="AB54" s="188"/>
      <c r="AC54" s="188"/>
      <c r="AD54" s="38"/>
      <c r="AE54" s="187" t="s">
        <v>72</v>
      </c>
      <c r="AF54" s="188"/>
      <c r="AG54" s="188"/>
      <c r="AH54" s="38"/>
      <c r="AI54" s="187" t="s">
        <v>72</v>
      </c>
      <c r="AJ54" s="188"/>
      <c r="AK54" s="188"/>
      <c r="AL54" s="38"/>
      <c r="AM54" s="187" t="s">
        <v>72</v>
      </c>
      <c r="AN54" s="188"/>
      <c r="AO54" s="188"/>
    </row>
    <row r="55" spans="1:41" x14ac:dyDescent="0.15">
      <c r="A55" s="222"/>
      <c r="B55" s="106" t="s">
        <v>73</v>
      </c>
      <c r="C55" s="187" t="s">
        <v>72</v>
      </c>
      <c r="D55" s="188"/>
      <c r="E55" s="188"/>
      <c r="F55" s="37"/>
      <c r="G55" s="187" t="s">
        <v>1299</v>
      </c>
      <c r="H55" s="188"/>
      <c r="I55" s="188"/>
      <c r="J55" s="38"/>
      <c r="K55" s="187" t="s">
        <v>206</v>
      </c>
      <c r="L55" s="188"/>
      <c r="M55" s="188"/>
      <c r="N55" s="38"/>
      <c r="O55" s="187" t="s">
        <v>72</v>
      </c>
      <c r="P55" s="188"/>
      <c r="Q55" s="188"/>
      <c r="R55" s="38"/>
      <c r="S55" s="187" t="s">
        <v>72</v>
      </c>
      <c r="T55" s="188"/>
      <c r="U55" s="188"/>
      <c r="V55" s="38"/>
      <c r="W55" s="187" t="s">
        <v>72</v>
      </c>
      <c r="X55" s="188"/>
      <c r="Y55" s="188"/>
      <c r="Z55" s="38"/>
      <c r="AA55" s="187" t="s">
        <v>72</v>
      </c>
      <c r="AB55" s="188"/>
      <c r="AC55" s="188"/>
      <c r="AD55" s="38"/>
      <c r="AE55" s="187" t="s">
        <v>72</v>
      </c>
      <c r="AF55" s="188"/>
      <c r="AG55" s="188"/>
      <c r="AH55" s="38"/>
      <c r="AI55" s="187" t="s">
        <v>72</v>
      </c>
      <c r="AJ55" s="188"/>
      <c r="AK55" s="188"/>
      <c r="AL55" s="38"/>
      <c r="AM55" s="187" t="s">
        <v>72</v>
      </c>
      <c r="AN55" s="188"/>
      <c r="AO55" s="188"/>
    </row>
    <row r="56" spans="1:41" x14ac:dyDescent="0.15">
      <c r="A56" s="222"/>
      <c r="B56" s="106" t="s">
        <v>74</v>
      </c>
      <c r="C56" s="187" t="s">
        <v>72</v>
      </c>
      <c r="D56" s="188"/>
      <c r="E56" s="188"/>
      <c r="F56" s="37"/>
      <c r="G56" s="187"/>
      <c r="H56" s="188"/>
      <c r="I56" s="188"/>
      <c r="J56" s="38"/>
      <c r="K56" s="187"/>
      <c r="L56" s="188"/>
      <c r="M56" s="188"/>
      <c r="N56" s="38"/>
      <c r="O56" s="187" t="s">
        <v>72</v>
      </c>
      <c r="P56" s="188"/>
      <c r="Q56" s="188"/>
      <c r="R56" s="38"/>
      <c r="S56" s="187" t="s">
        <v>72</v>
      </c>
      <c r="T56" s="188"/>
      <c r="U56" s="188"/>
      <c r="V56" s="38"/>
      <c r="W56" s="187" t="s">
        <v>72</v>
      </c>
      <c r="X56" s="188"/>
      <c r="Y56" s="188"/>
      <c r="Z56" s="38"/>
      <c r="AA56" s="187" t="s">
        <v>72</v>
      </c>
      <c r="AB56" s="188"/>
      <c r="AC56" s="188"/>
      <c r="AD56" s="38"/>
      <c r="AE56" s="187" t="s">
        <v>72</v>
      </c>
      <c r="AF56" s="188"/>
      <c r="AG56" s="188"/>
      <c r="AH56" s="38"/>
      <c r="AI56" s="187" t="s">
        <v>72</v>
      </c>
      <c r="AJ56" s="188"/>
      <c r="AK56" s="188"/>
      <c r="AL56" s="38"/>
      <c r="AM56" s="187" t="s">
        <v>72</v>
      </c>
      <c r="AN56" s="188"/>
      <c r="AO56" s="188"/>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225"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25"/>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25"/>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23"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23"/>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23"/>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23"/>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23"/>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23"/>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23"/>
      <c r="B67" s="39" t="s">
        <v>83</v>
      </c>
      <c r="C67" s="228" t="s">
        <v>1300</v>
      </c>
      <c r="D67" s="228"/>
      <c r="E67" s="228"/>
      <c r="F67" s="37"/>
      <c r="G67" s="180" t="s">
        <v>1301</v>
      </c>
      <c r="H67" s="180"/>
      <c r="I67" s="180"/>
      <c r="J67" s="38"/>
      <c r="K67" s="180" t="s">
        <v>84</v>
      </c>
      <c r="L67" s="180"/>
      <c r="M67" s="180"/>
      <c r="N67" s="38"/>
      <c r="O67" s="180" t="s">
        <v>84</v>
      </c>
      <c r="P67" s="180"/>
      <c r="Q67" s="180"/>
      <c r="R67" s="38"/>
      <c r="S67" s="180" t="s">
        <v>84</v>
      </c>
      <c r="T67" s="180"/>
      <c r="U67" s="180"/>
      <c r="V67" s="38"/>
      <c r="W67" s="180" t="s">
        <v>84</v>
      </c>
      <c r="X67" s="180"/>
      <c r="Y67" s="180"/>
      <c r="Z67" s="38"/>
      <c r="AA67" s="180" t="s">
        <v>84</v>
      </c>
      <c r="AB67" s="180"/>
      <c r="AC67" s="180"/>
      <c r="AD67" s="38"/>
      <c r="AE67" s="180" t="s">
        <v>84</v>
      </c>
      <c r="AF67" s="180"/>
      <c r="AG67" s="180"/>
      <c r="AH67" s="38"/>
      <c r="AI67" s="180" t="s">
        <v>84</v>
      </c>
      <c r="AJ67" s="180"/>
      <c r="AK67" s="180"/>
      <c r="AL67" s="38"/>
      <c r="AM67" s="180" t="s">
        <v>84</v>
      </c>
      <c r="AN67" s="180"/>
      <c r="AO67" s="180"/>
    </row>
    <row r="68" spans="1:41" x14ac:dyDescent="0.15">
      <c r="A68" s="223"/>
      <c r="B68" s="181"/>
      <c r="C68" s="228"/>
      <c r="D68" s="228"/>
      <c r="E68" s="228"/>
      <c r="F68" s="37"/>
      <c r="G68" s="180"/>
      <c r="H68" s="180"/>
      <c r="I68" s="180"/>
      <c r="J68" s="38"/>
      <c r="K68" s="180"/>
      <c r="L68" s="180"/>
      <c r="M68" s="180"/>
      <c r="N68" s="38"/>
      <c r="O68" s="180"/>
      <c r="P68" s="180"/>
      <c r="Q68" s="180"/>
      <c r="R68" s="38"/>
      <c r="S68" s="180"/>
      <c r="T68" s="180"/>
      <c r="U68" s="180"/>
      <c r="V68" s="38"/>
      <c r="W68" s="180"/>
      <c r="X68" s="180"/>
      <c r="Y68" s="180"/>
      <c r="Z68" s="38"/>
      <c r="AA68" s="180"/>
      <c r="AB68" s="180"/>
      <c r="AC68" s="180"/>
      <c r="AD68" s="38"/>
      <c r="AE68" s="180"/>
      <c r="AF68" s="180"/>
      <c r="AG68" s="180"/>
      <c r="AH68" s="38"/>
      <c r="AI68" s="180"/>
      <c r="AJ68" s="180"/>
      <c r="AK68" s="180"/>
      <c r="AL68" s="38"/>
      <c r="AM68" s="180"/>
      <c r="AN68" s="180"/>
      <c r="AO68" s="180"/>
    </row>
    <row r="69" spans="1:41" x14ac:dyDescent="0.15">
      <c r="A69" s="223"/>
      <c r="B69" s="182"/>
      <c r="C69" s="228"/>
      <c r="D69" s="228"/>
      <c r="E69" s="228"/>
      <c r="F69" s="37"/>
      <c r="G69" s="180"/>
      <c r="H69" s="180"/>
      <c r="I69" s="180"/>
      <c r="J69" s="38"/>
      <c r="K69" s="180"/>
      <c r="L69" s="180"/>
      <c r="M69" s="180"/>
      <c r="N69" s="38"/>
      <c r="O69" s="180"/>
      <c r="P69" s="180"/>
      <c r="Q69" s="180"/>
      <c r="R69" s="38"/>
      <c r="S69" s="180"/>
      <c r="T69" s="180"/>
      <c r="U69" s="180"/>
      <c r="V69" s="38"/>
      <c r="W69" s="180"/>
      <c r="X69" s="180"/>
      <c r="Y69" s="180"/>
      <c r="Z69" s="38"/>
      <c r="AA69" s="180"/>
      <c r="AB69" s="180"/>
      <c r="AC69" s="180"/>
      <c r="AD69" s="38"/>
      <c r="AE69" s="180"/>
      <c r="AF69" s="180"/>
      <c r="AG69" s="180"/>
      <c r="AH69" s="38"/>
      <c r="AI69" s="180"/>
      <c r="AJ69" s="180"/>
      <c r="AK69" s="180"/>
      <c r="AL69" s="38"/>
      <c r="AM69" s="180"/>
      <c r="AN69" s="180"/>
      <c r="AO69" s="180"/>
    </row>
    <row r="70" spans="1:41" x14ac:dyDescent="0.15">
      <c r="A70" s="223"/>
      <c r="B70" s="182"/>
      <c r="C70" s="228"/>
      <c r="D70" s="228"/>
      <c r="E70" s="228"/>
      <c r="F70" s="37"/>
      <c r="G70" s="180"/>
      <c r="H70" s="180"/>
      <c r="I70" s="180"/>
      <c r="J70" s="38"/>
      <c r="K70" s="180"/>
      <c r="L70" s="180"/>
      <c r="M70" s="180"/>
      <c r="N70" s="38"/>
      <c r="O70" s="180"/>
      <c r="P70" s="180"/>
      <c r="Q70" s="180"/>
      <c r="R70" s="38"/>
      <c r="S70" s="180"/>
      <c r="T70" s="180"/>
      <c r="U70" s="180"/>
      <c r="V70" s="38"/>
      <c r="W70" s="180"/>
      <c r="X70" s="180"/>
      <c r="Y70" s="180"/>
      <c r="Z70" s="38"/>
      <c r="AA70" s="180"/>
      <c r="AB70" s="180"/>
      <c r="AC70" s="180"/>
      <c r="AD70" s="38"/>
      <c r="AE70" s="180"/>
      <c r="AF70" s="180"/>
      <c r="AG70" s="180"/>
      <c r="AH70" s="38"/>
      <c r="AI70" s="180"/>
      <c r="AJ70" s="180"/>
      <c r="AK70" s="180"/>
      <c r="AL70" s="38"/>
      <c r="AM70" s="180"/>
      <c r="AN70" s="180"/>
      <c r="AO70" s="180"/>
    </row>
    <row r="71" spans="1:41" x14ac:dyDescent="0.15">
      <c r="A71" s="223"/>
      <c r="B71" s="182"/>
      <c r="C71" s="228"/>
      <c r="D71" s="228"/>
      <c r="E71" s="228"/>
      <c r="F71" s="37"/>
      <c r="G71" s="180"/>
      <c r="H71" s="180"/>
      <c r="I71" s="180"/>
      <c r="J71" s="38"/>
      <c r="K71" s="180"/>
      <c r="L71" s="180"/>
      <c r="M71" s="180"/>
      <c r="N71" s="38"/>
      <c r="O71" s="180"/>
      <c r="P71" s="180"/>
      <c r="Q71" s="180"/>
      <c r="R71" s="38"/>
      <c r="S71" s="180"/>
      <c r="T71" s="180"/>
      <c r="U71" s="180"/>
      <c r="V71" s="38"/>
      <c r="W71" s="180"/>
      <c r="X71" s="180"/>
      <c r="Y71" s="180"/>
      <c r="Z71" s="38"/>
      <c r="AA71" s="180"/>
      <c r="AB71" s="180"/>
      <c r="AC71" s="180"/>
      <c r="AD71" s="38"/>
      <c r="AE71" s="180"/>
      <c r="AF71" s="180"/>
      <c r="AG71" s="180"/>
      <c r="AH71" s="38"/>
      <c r="AI71" s="180"/>
      <c r="AJ71" s="180"/>
      <c r="AK71" s="180"/>
      <c r="AL71" s="38"/>
      <c r="AM71" s="180"/>
      <c r="AN71" s="180"/>
      <c r="AO71" s="180"/>
    </row>
    <row r="72" spans="1:41" x14ac:dyDescent="0.15">
      <c r="A72" s="223"/>
      <c r="B72" s="182"/>
      <c r="C72" s="228"/>
      <c r="D72" s="228"/>
      <c r="E72" s="228"/>
      <c r="F72" s="37"/>
      <c r="G72" s="180"/>
      <c r="H72" s="180"/>
      <c r="I72" s="180"/>
      <c r="J72" s="38"/>
      <c r="K72" s="180"/>
      <c r="L72" s="180"/>
      <c r="M72" s="180"/>
      <c r="N72" s="38"/>
      <c r="O72" s="180"/>
      <c r="P72" s="180"/>
      <c r="Q72" s="180"/>
      <c r="R72" s="38"/>
      <c r="S72" s="180"/>
      <c r="T72" s="180"/>
      <c r="U72" s="180"/>
      <c r="V72" s="38"/>
      <c r="W72" s="180"/>
      <c r="X72" s="180"/>
      <c r="Y72" s="180"/>
      <c r="Z72" s="38"/>
      <c r="AA72" s="180"/>
      <c r="AB72" s="180"/>
      <c r="AC72" s="180"/>
      <c r="AD72" s="38"/>
      <c r="AE72" s="180"/>
      <c r="AF72" s="180"/>
      <c r="AG72" s="180"/>
      <c r="AH72" s="38"/>
      <c r="AI72" s="180"/>
      <c r="AJ72" s="180"/>
      <c r="AK72" s="180"/>
      <c r="AL72" s="38"/>
      <c r="AM72" s="180"/>
      <c r="AN72" s="180"/>
      <c r="AO72" s="180"/>
    </row>
    <row r="73" spans="1:41" x14ac:dyDescent="0.15">
      <c r="A73" s="223"/>
      <c r="B73" s="183"/>
      <c r="C73" s="228"/>
      <c r="D73" s="228"/>
      <c r="E73" s="228"/>
      <c r="F73" s="37"/>
      <c r="G73" s="180"/>
      <c r="H73" s="180"/>
      <c r="I73" s="180"/>
      <c r="J73" s="38"/>
      <c r="K73" s="180"/>
      <c r="L73" s="180"/>
      <c r="M73" s="180"/>
      <c r="N73" s="38"/>
      <c r="O73" s="180"/>
      <c r="P73" s="180"/>
      <c r="Q73" s="180"/>
      <c r="R73" s="38"/>
      <c r="S73" s="180"/>
      <c r="T73" s="180"/>
      <c r="U73" s="180"/>
      <c r="V73" s="38"/>
      <c r="W73" s="180"/>
      <c r="X73" s="180"/>
      <c r="Y73" s="180"/>
      <c r="Z73" s="38"/>
      <c r="AA73" s="180"/>
      <c r="AB73" s="180"/>
      <c r="AC73" s="180"/>
      <c r="AD73" s="38"/>
      <c r="AE73" s="180"/>
      <c r="AF73" s="180"/>
      <c r="AG73" s="180"/>
      <c r="AH73" s="38"/>
      <c r="AI73" s="180"/>
      <c r="AJ73" s="180"/>
      <c r="AK73" s="180"/>
      <c r="AL73" s="38"/>
      <c r="AM73" s="180"/>
      <c r="AN73" s="180"/>
      <c r="AO73" s="180"/>
    </row>
    <row r="74" spans="1:41" x14ac:dyDescent="0.15">
      <c r="A74" s="223"/>
    </row>
    <row r="75" spans="1:41" x14ac:dyDescent="0.15">
      <c r="A75" s="223"/>
    </row>
    <row r="76" spans="1:41" x14ac:dyDescent="0.15">
      <c r="A76" s="223"/>
    </row>
    <row r="77" spans="1:41" x14ac:dyDescent="0.15">
      <c r="A77" s="223"/>
    </row>
    <row r="78" spans="1:41" x14ac:dyDescent="0.15">
      <c r="A78" s="223"/>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Shelly Debbarma</cp:lastModifiedBy>
  <cp:revision/>
  <dcterms:created xsi:type="dcterms:W3CDTF">2020-07-30T17:29:20Z</dcterms:created>
  <dcterms:modified xsi:type="dcterms:W3CDTF">2023-03-04T03:12:29Z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