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d.docs.live.net/0dfd1c160fee3e40/Desktop/biogas/biogas/GS 11655/MR/GS^N4/"/>
    </mc:Choice>
  </mc:AlternateContent>
  <xr:revisionPtr revIDLastSave="6" documentId="8_{FC16588B-7CA3-4EF7-A5FD-389695442CB7}" xr6:coauthVersionLast="47" xr6:coauthVersionMax="47" xr10:uidLastSave="{418ABB38-1FA9-470F-B498-D165BA7F3D86}"/>
  <bookViews>
    <workbookView xWindow="-108" yWindow="-108" windowWidth="23256" windowHeight="1245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3" i="5" l="1"/>
  <c r="D63" i="5"/>
  <c r="E63" i="5"/>
  <c r="I59" i="5" l="1"/>
  <c r="I60" i="5"/>
  <c r="I58" i="5"/>
  <c r="M59" i="5" l="1"/>
  <c r="M60" i="5"/>
  <c r="M58" i="5"/>
  <c r="B24" i="11"/>
  <c r="V24" i="11" s="1"/>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AD23" i="11"/>
  <c r="Z23" i="11"/>
  <c r="J23" i="11"/>
  <c r="B23" i="11"/>
  <c r="V23" i="11" s="1"/>
  <c r="XFD19" i="11" a="1"/>
  <c r="XFD19" i="11" s="1"/>
  <c r="N24" i="11" l="1"/>
  <c r="R24" i="11"/>
  <c r="C50" i="1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<sst xmlns="http://schemas.openxmlformats.org/spreadsheetml/2006/main" count="3271" uniqueCount="1313">
  <si>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</si>
  <si>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</si>
  <si>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</si>
  <si>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</si>
  <si>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</si>
  <si>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</si>
  <si>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</si>
  <si>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</si>
  <si>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</si>
  <si>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</si>
  <si>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</si>
  <si>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</si>
  <si>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</si>
  <si>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</si>
  <si>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</si>
  <si>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</si>
  <si>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</si>
  <si>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</si>
  <si>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</si>
  <si>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</si>
  <si>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</si>
  <si>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</si>
  <si>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</si>
  <si>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</si>
  <si>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</si>
  <si>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</si>
  <si>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</si>
  <si>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</si>
  <si>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</si>
  <si>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</si>
  <si>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</si>
  <si>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</si>
  <si>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</si>
  <si>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</si>
  <si>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</si>
  <si>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</si>
  <si>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</si>
  <si>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</si>
  <si>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</si>
  <si>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</si>
  <si>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</si>
  <si>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</si>
  <si>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</si>
  <si>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</si>
  <si>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</si>
  <si>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</si>
  <si>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</si>
  <si>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</si>
  <si>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</si>
  <si>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</si>
  <si>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</si>
  <si>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</si>
  <si>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</si>
  <si>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</si>
  <si>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</si>
  <si>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</si>
  <si>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</si>
  <si>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</si>
  <si>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</si>
  <si>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</si>
  <si>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</si>
  <si>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</si>
  <si>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</si>
  <si>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</si>
  <si>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</si>
  <si>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</si>
  <si>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</si>
  <si>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</si>
  <si>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</si>
  <si>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</si>
  <si>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</si>
  <si>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</si>
  <si>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</si>
  <si>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</si>
  <si>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</si>
  <si>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</si>
  <si>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</si>
  <si>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</si>
  <si>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</si>
  <si>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</si>
  <si>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</si>
  <si>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</si>
  <si>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</si>
  <si>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</si>
  <si>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</si>
  <si>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</si>
  <si>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</si>
  <si>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</si>
  <si>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</si>
  <si>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</si>
  <si>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</si>
  <si>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</si>
  <si>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</si>
  <si>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</si>
  <si>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</si>
  <si>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</si>
  <si>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</si>
  <si>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</si>
  <si>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</si>
  <si>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</si>
  <si>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</si>
  <si>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</si>
  <si>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</si>
  <si>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</si>
  <si>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</si>
  <si>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</si>
  <si>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</si>
  <si>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</si>
  <si>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</si>
  <si>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</si>
  <si>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</si>
  <si>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</si>
  <si>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</si>
  <si>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</si>
  <si>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</si>
  <si>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</si>
  <si>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</si>
  <si>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</si>
  <si>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</si>
  <si>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</si>
  <si>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</si>
  <si>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</si>
  <si>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</si>
  <si>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</si>
  <si>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</si>
  <si>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</si>
  <si>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</si>
  <si>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</si>
  <si>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</si>
  <si>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</si>
  <si>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</si>
  <si>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</si>
  <si>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</si>
  <si>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</si>
  <si>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</si>
  <si>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</si>
  <si>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</si>
  <si>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</si>
  <si>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</si>
  <si>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</si>
  <si>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</si>
  <si>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</si>
  <si>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</si>
  <si>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</si>
  <si>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</si>
  <si>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</si>
  <si>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</si>
  <si>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</si>
  <si>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</si>
  <si>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</si>
  <si>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</si>
  <si>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</si>
  <si>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</si>
  <si>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</si>
  <si>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</si>
  <si>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</si>
  <si>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</si>
  <si>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</si>
  <si>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</si>
  <si>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</si>
  <si>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</si>
  <si>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</si>
  <si>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</si>
  <si>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</si>
  <si>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</si>
  <si>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</si>
  <si>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</si>
  <si>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</si>
  <si>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</si>
  <si>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</si>
  <si>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</si>
  <si>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</si>
  <si>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</si>
  <si>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</si>
  <si>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</si>
  <si>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</si>
  <si>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</si>
  <si>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</si>
  <si>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</si>
  <si>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</si>
  <si>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</si>
  <si>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</si>
  <si>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</si>
  <si>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</si>
  <si>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</si>
  <si>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</si>
  <si>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</si>
  <si>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</si>
  <si>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</si>
  <si>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</si>
  <si>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</si>
  <si>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</si>
  <si>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</si>
  <si>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</si>
  <si>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</si>
  <si>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</si>
  <si>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</si>
  <si>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</si>
  <si>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</si>
  <si>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</si>
  <si>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</si>
  <si>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</si>
  <si>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</si>
  <si>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</si>
  <si>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</si>
  <si>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</si>
  <si>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</si>
  <si>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</si>
  <si>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</si>
  <si>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</si>
  <si>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</si>
  <si>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</si>
  <si>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</si>
  <si>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</si>
  <si>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</si>
  <si>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</si>
  <si>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</si>
  <si>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</si>
  <si>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</si>
  <si>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</si>
  <si>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</si>
  <si>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</si>
  <si>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</si>
  <si>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</si>
  <si>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</si>
  <si>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</si>
  <si>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</si>
  <si>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</si>
  <si>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</si>
  <si>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</si>
  <si>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</si>
  <si>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</si>
  <si>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</si>
  <si>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</si>
  <si>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</si>
  <si>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</si>
  <si>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</si>
  <si>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</si>
  <si>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</si>
  <si>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</si>
  <si>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</si>
  <si>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</si>
  <si>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</si>
  <si>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</si>
  <si>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</si>
  <si>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</si>
  <si>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</si>
  <si>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</si>
  <si>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</si>
  <si>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</si>
  <si>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</si>
  <si>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</si>
  <si>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</si>
  <si>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</si>
  <si>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</si>
  <si>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</si>
  <si>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</si>
  <si>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</si>
  <si>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</si>
  <si>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</si>
  <si>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</si>
  <si>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</si>
  <si>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</si>
  <si>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</si>
  <si>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</si>
  <si>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</si>
  <si>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</si>
  <si>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</si>
  <si>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</si>
  <si>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</si>
  <si>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</si>
  <si>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</si>
  <si>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</si>
  <si>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</si>
  <si>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</si>
  <si>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</si>
  <si>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</si>
  <si>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</si>
  <si>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</si>
  <si>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</si>
  <si>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</si>
  <si>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</si>
  <si>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</si>
  <si>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</si>
  <si>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</si>
  <si>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</si>
  <si>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</si>
  <si>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</si>
  <si>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</si>
  <si>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</si>
  <si>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</si>
  <si>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</si>
  <si>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</si>
  <si>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</si>
  <si>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</si>
  <si>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</si>
  <si>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</si>
  <si>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</si>
  <si>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</si>
  <si>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</si>
  <si>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</si>
  <si>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</si>
  <si>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</si>
  <si>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</si>
  <si>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</si>
  <si>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</si>
  <si>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</si>
  <si>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</si>
  <si>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</si>
  <si>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</si>
  <si>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</si>
  <si>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</si>
  <si>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</si>
  <si>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</si>
  <si>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</si>
  <si>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</si>
  <si>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</si>
  <si>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</si>
  <si>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</si>
  <si>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</si>
  <si>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</si>
  <si>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</si>
  <si>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</si>
  <si>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</si>
  <si>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</si>
  <si>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</si>
  <si>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</si>
  <si>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</si>
  <si>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</si>
  <si>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</si>
  <si>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</si>
  <si>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</si>
  <si>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</si>
  <si>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</si>
  <si>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</si>
  <si>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</si>
  <si>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</si>
  <si>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</si>
  <si>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</si>
  <si>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</si>
  <si>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</si>
  <si>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</si>
  <si>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</si>
  <si>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</si>
  <si>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</si>
  <si>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</si>
  <si>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</si>
  <si>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</si>
  <si>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</si>
  <si>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</si>
  <si>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</si>
  <si>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</si>
  <si>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</si>
  <si>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</si>
  <si>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</si>
  <si>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</si>
  <si>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</si>
  <si>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</si>
  <si>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</si>
  <si>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</si>
  <si>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</si>
  <si>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</si>
  <si>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</si>
  <si>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</si>
  <si>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</si>
  <si>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</si>
  <si>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</si>
  <si>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</si>
  <si>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</si>
  <si>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</si>
  <si>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</si>
  <si>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</si>
  <si>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</si>
  <si>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</si>
  <si>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</si>
  <si>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</si>
  <si>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</si>
  <si>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</si>
  <si>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</si>
  <si>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</si>
  <si>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</si>
  <si>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</si>
  <si>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</si>
  <si>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</si>
  <si>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</si>
  <si>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</si>
  <si>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</si>
  <si>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</si>
  <si>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</si>
  <si>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</si>
  <si>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</si>
  <si>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</si>
  <si>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</si>
  <si>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</si>
  <si>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</si>
  <si>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</si>
  <si>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</si>
  <si>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</si>
  <si>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</si>
  <si>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</si>
  <si>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</si>
  <si>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</si>
  <si>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</si>
  <si>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</si>
  <si>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</si>
  <si>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</si>
  <si>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</si>
  <si>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</si>
  <si>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</si>
  <si>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</si>
  <si>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</si>
  <si>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</si>
  <si>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</si>
  <si>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</si>
  <si>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</si>
  <si>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</si>
  <si>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</si>
  <si>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</si>
  <si>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</si>
  <si>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</si>
  <si>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</si>
  <si>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</si>
  <si>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</si>
  <si>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</si>
  <si>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</si>
  <si>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</si>
  <si>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</si>
  <si>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</si>
  <si>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</si>
  <si>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</si>
  <si>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</si>
  <si>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</si>
  <si>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</si>
  <si>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</si>
  <si>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</si>
  <si>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</si>
  <si>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</si>
  <si>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</si>
  <si>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</si>
  <si>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</si>
  <si>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</si>
  <si>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</si>
  <si>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</si>
  <si>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</si>
  <si>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</si>
  <si>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</si>
  <si>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</si>
  <si>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</si>
  <si>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</si>
  <si>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</si>
  <si>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</si>
  <si>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</si>
  <si>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</si>
  <si>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</si>
  <si>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</si>
  <si>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</si>
  <si>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</si>
  <si>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</si>
  <si>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</si>
  <si>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</si>
  <si>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</si>
  <si>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</si>
  <si>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</si>
  <si>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</si>
  <si>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</si>
  <si>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</si>
  <si>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</si>
  <si>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</si>
  <si>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</si>
  <si>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</si>
  <si>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</si>
  <si>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</si>
  <si>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</si>
  <si>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</si>
  <si>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</si>
  <si>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</si>
  <si>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</si>
  <si>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</si>
  <si>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</si>
  <si>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</si>
  <si>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</si>
  <si>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</si>
  <si>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</si>
  <si>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</si>
  <si>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</si>
  <si>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</si>
  <si>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</si>
  <si>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</si>
  <si>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</si>
  <si>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</si>
  <si>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</si>
  <si>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</si>
  <si>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</si>
  <si>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</si>
  <si>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</si>
  <si>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</si>
  <si>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</si>
  <si>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</si>
  <si>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</si>
  <si>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</si>
  <si>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</si>
  <si>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</si>
  <si>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</si>
  <si>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</si>
  <si>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</si>
  <si>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</si>
  <si>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</si>
  <si>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</si>
  <si>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</si>
  <si>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</si>
  <si>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</si>
  <si>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</si>
  <si>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</si>
  <si>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</si>
  <si>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</si>
  <si>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</si>
  <si>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</si>
  <si>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</si>
  <si>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</si>
  <si>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</si>
  <si>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</si>
  <si>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</si>
  <si>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</si>
  <si>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</si>
  <si>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</si>
  <si>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</si>
  <si>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</si>
  <si>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</si>
  <si>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</si>
  <si>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</si>
  <si>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</si>
  <si>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</si>
  <si>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</si>
  <si>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</si>
  <si>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</si>
  <si>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</si>
  <si>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</si>
  <si>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</si>
  <si>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</si>
  <si>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</si>
  <si>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</si>
  <si>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</si>
  <si>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</si>
  <si>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</si>
  <si>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</si>
  <si>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</si>
  <si>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</si>
  <si>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</si>
  <si>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</si>
  <si>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</si>
  <si>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</si>
  <si>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</si>
  <si>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</si>
  <si>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</si>
  <si>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</si>
  <si>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</si>
  <si>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</si>
  <si>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</si>
  <si>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</si>
  <si>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</si>
  <si>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</si>
  <si>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</si>
  <si>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</si>
  <si>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</si>
  <si>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</si>
  <si>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</si>
  <si>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</si>
  <si>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</si>
  <si>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</si>
  <si>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</si>
  <si>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</si>
  <si>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</si>
  <si>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</si>
  <si>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</si>
  <si>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</si>
  <si>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</si>
  <si>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</si>
  <si>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</si>
  <si>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</si>
  <si>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</si>
  <si>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</si>
  <si>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</si>
  <si>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</si>
  <si>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</si>
  <si>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</si>
  <si>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</si>
  <si>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</si>
  <si>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</si>
  <si>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</si>
  <si>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</si>
  <si>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</si>
  <si>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</si>
  <si>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</si>
  <si>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</si>
  <si>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</si>
  <si>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</si>
  <si>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</si>
  <si>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</si>
  <si>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</si>
  <si>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</si>
  <si>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</si>
  <si>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</si>
  <si>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</si>
  <si>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</si>
  <si>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</si>
  <si>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</si>
  <si>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</si>
  <si>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</si>
  <si>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</si>
  <si>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</si>
  <si>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</si>
  <si>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</si>
  <si>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</si>
  <si>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</si>
  <si>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</si>
  <si>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</si>
  <si>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</si>
  <si>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</si>
  <si>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</si>
  <si>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</si>
  <si>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</si>
  <si>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</si>
  <si>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</si>
  <si>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</si>
  <si>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</si>
  <si>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</si>
  <si>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</si>
  <si>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</si>
  <si>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</si>
  <si>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</si>
  <si>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</si>
  <si>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</si>
  <si>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</si>
  <si>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</si>
  <si>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</si>
  <si>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</si>
  <si>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</si>
  <si>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</si>
  <si>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</si>
  <si>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</si>
  <si>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</si>
  <si>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</si>
  <si>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</si>
  <si>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</si>
  <si>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</si>
  <si>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</si>
  <si>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</si>
  <si>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</si>
  <si>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</si>
  <si>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</si>
  <si>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</si>
  <si>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</si>
  <si>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</si>
  <si>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</si>
  <si>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</si>
  <si>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</si>
  <si>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</si>
  <si>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</si>
  <si>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</si>
  <si>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</si>
  <si>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</si>
  <si>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</si>
  <si>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</si>
  <si>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</si>
  <si>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</si>
  <si>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</si>
  <si>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</si>
  <si>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</si>
  <si>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</si>
  <si>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</si>
  <si>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</si>
  <si>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</si>
  <si>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</si>
  <si>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</si>
  <si>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</si>
  <si>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</si>
  <si>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</si>
  <si>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</si>
  <si>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</si>
  <si>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</si>
  <si>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</si>
  <si>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</si>
  <si>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</si>
  <si>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</si>
  <si>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</si>
  <si>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</si>
  <si>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</si>
  <si>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</si>
  <si>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</si>
  <si>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</si>
  <si>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</si>
  <si>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</si>
  <si>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</si>
  <si>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</si>
  <si>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</si>
  <si>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</si>
  <si>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</si>
  <si>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</si>
  <si>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</si>
  <si>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</si>
  <si>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</si>
  <si>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</si>
  <si>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</si>
  <si>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</si>
  <si>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</si>
  <si>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</si>
  <si>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</si>
  <si>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</si>
  <si>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</si>
  <si>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</si>
  <si>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</si>
  <si>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</si>
  <si>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</si>
  <si>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</si>
  <si>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</si>
  <si>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</si>
  <si>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</si>
  <si>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</si>
  <si>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</si>
  <si>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</si>
  <si>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</si>
  <si>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</si>
  <si>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</si>
  <si>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</si>
  <si>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</si>
  <si>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</si>
  <si>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</si>
  <si>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</si>
  <si>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</si>
  <si>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</si>
  <si>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</si>
  <si>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</si>
  <si>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</si>
  <si>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</si>
  <si>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</si>
  <si>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</si>
  <si>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</si>
  <si>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</si>
  <si>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</si>
  <si>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</si>
  <si>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</si>
  <si>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</si>
  <si>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</si>
  <si>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</si>
  <si>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</si>
  <si>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</si>
  <si>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</si>
  <si>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</si>
  <si>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</si>
  <si>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</si>
  <si>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</si>
  <si>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</si>
  <si>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</si>
  <si>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</si>
  <si>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</si>
  <si>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</si>
  <si>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</si>
  <si>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</si>
  <si>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</si>
  <si>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</si>
  <si>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</si>
  <si>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</si>
  <si>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</si>
  <si>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</si>
  <si>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</si>
  <si>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</si>
  <si>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</si>
  <si>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</si>
  <si>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</si>
  <si>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</si>
  <si>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</si>
  <si>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</si>
  <si>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</si>
  <si>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</si>
  <si>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</si>
  <si>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</si>
  <si>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</si>
  <si>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</si>
  <si>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</si>
  <si>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</si>
  <si>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</si>
  <si>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</si>
  <si>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</si>
  <si>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</si>
  <si>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</si>
  <si>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</si>
  <si>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</si>
  <si>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</si>
  <si>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</si>
  <si>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</si>
  <si>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</si>
  <si>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</si>
  <si>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</si>
  <si>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</si>
  <si>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</si>
  <si>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</si>
  <si>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</si>
  <si>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</si>
  <si>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</si>
  <si>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</si>
  <si>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</si>
  <si>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</si>
  <si>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</si>
  <si>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</si>
  <si>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</si>
  <si>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</si>
  <si>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</si>
  <si>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</si>
  <si>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</si>
  <si>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</si>
  <si>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</si>
  <si>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</si>
  <si>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</si>
  <si>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</si>
  <si>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</si>
  <si>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</si>
  <si>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</si>
  <si>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</si>
  <si>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</si>
  <si>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</si>
  <si>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</si>
  <si>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</si>
  <si>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</si>
  <si>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</si>
  <si>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</si>
  <si>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</si>
  <si>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</si>
  <si>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</si>
  <si>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</si>
  <si>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</si>
  <si>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</si>
  <si>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</si>
  <si>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</si>
  <si>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</si>
  <si>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</si>
  <si>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</si>
  <si>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</si>
  <si>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</si>
  <si>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</si>
  <si>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</si>
  <si>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</si>
  <si>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</si>
  <si>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</si>
  <si>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</si>
  <si>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</si>
  <si>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</si>
  <si>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</si>
  <si>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</si>
  <si>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</si>
  <si>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</si>
  <si>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</si>
  <si>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</si>
  <si>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</si>
  <si>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</si>
  <si>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</si>
  <si>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</si>
  <si>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</si>
  <si>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</si>
  <si>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</si>
  <si>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</si>
  <si>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</si>
  <si>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</si>
  <si>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</si>
  <si>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</si>
  <si>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</si>
  <si>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</si>
  <si>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</si>
  <si>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</si>
  <si>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</si>
  <si>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</si>
  <si>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</si>
  <si>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</si>
  <si>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</si>
  <si>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</si>
  <si>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</si>
  <si>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</si>
  <si>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</si>
  <si>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</si>
  <si>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</si>
  <si>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</si>
  <si>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</si>
  <si>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</si>
  <si>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</si>
  <si>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</si>
  <si>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</si>
  <si>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</si>
  <si>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</si>
  <si>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</si>
  <si>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</si>
  <si>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</si>
  <si>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</si>
  <si>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</si>
  <si>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</si>
  <si>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</si>
  <si>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</si>
  <si>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</si>
  <si>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</si>
  <si>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</si>
  <si>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</si>
  <si>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</si>
  <si>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</si>
  <si>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</si>
  <si>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</si>
  <si>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</si>
  <si>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</si>
  <si>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</si>
  <si>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</si>
  <si>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</si>
  <si>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</si>
  <si>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</si>
  <si>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</si>
  <si>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</si>
  <si>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</si>
  <si>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</si>
  <si>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</si>
  <si>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</si>
  <si>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</si>
  <si>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</si>
  <si>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</si>
  <si>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</si>
  <si>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</si>
  <si>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</si>
  <si>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</si>
  <si>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</si>
  <si>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</si>
  <si>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</si>
  <si>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</si>
  <si>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</si>
  <si>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</si>
  <si>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</si>
  <si>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</si>
  <si>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</si>
  <si>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</si>
  <si>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</si>
  <si>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</si>
  <si>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</si>
  <si>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</si>
  <si>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</si>
  <si>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</si>
  <si>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</si>
  <si>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</si>
  <si>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</si>
  <si>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</si>
  <si>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</si>
  <si>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</si>
  <si>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</si>
  <si>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</si>
  <si>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</si>
  <si>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</si>
  <si>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</si>
  <si>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</si>
  <si>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</si>
  <si>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</si>
  <si>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</si>
  <si>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</si>
  <si>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</si>
  <si>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</si>
  <si>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</si>
  <si>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</si>
  <si>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</si>
  <si>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</si>
  <si>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</si>
  <si>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</si>
  <si>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</si>
  <si>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</si>
  <si>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</si>
  <si>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</si>
  <si>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</si>
  <si>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</si>
  <si>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</si>
  <si>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</si>
  <si>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</si>
  <si>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</si>
  <si>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</si>
  <si>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</si>
  <si>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</si>
  <si>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</si>
  <si>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</si>
  <si>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</si>
  <si>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</si>
  <si>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</si>
  <si>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</si>
  <si>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</si>
  <si>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</si>
  <si>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</si>
  <si>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</si>
  <si>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</si>
  <si>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</si>
  <si>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</si>
  <si>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</si>
  <si>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</si>
  <si>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</si>
  <si>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</si>
  <si>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</si>
  <si>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</si>
  <si>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</si>
  <si>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</si>
  <si>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</si>
  <si>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</si>
  <si>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</si>
  <si>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</si>
  <si>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</si>
  <si>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</si>
  <si>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</si>
  <si>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</si>
  <si>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</si>
  <si>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</si>
  <si>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</si>
  <si>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</si>
  <si>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</si>
  <si>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</si>
  <si>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</si>
  <si>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</si>
  <si>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</si>
  <si>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</si>
  <si>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</si>
  <si>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</si>
  <si>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</si>
  <si>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</si>
  <si>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</si>
  <si>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</si>
  <si>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</si>
  <si>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</si>
  <si>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</si>
  <si>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</si>
  <si>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</si>
  <si>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</si>
  <si>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</si>
  <si>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</si>
  <si>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</si>
  <si>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</si>
  <si>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</si>
  <si>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</si>
  <si>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</si>
  <si>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</si>
  <si>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</si>
  <si>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</si>
  <si>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</si>
  <si>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</si>
  <si>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</si>
  <si>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</si>
  <si>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</si>
  <si>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</si>
  <si>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</si>
  <si>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</si>
  <si>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</si>
  <si>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</si>
  <si>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</si>
  <si>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</si>
  <si>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</si>
  <si>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</si>
  <si>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</si>
  <si>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</si>
  <si>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</si>
  <si>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</si>
  <si>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</si>
  <si>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</si>
  <si>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</si>
  <si>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</si>
  <si>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</si>
  <si>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</si>
  <si>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</si>
  <si>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</si>
  <si>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</si>
  <si>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</si>
  <si>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</si>
  <si>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</si>
  <si>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</si>
  <si>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</si>
  <si>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</si>
  <si>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</si>
  <si>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</si>
  <si>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</si>
  <si>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</si>
  <si>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</si>
  <si>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</si>
  <si>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</si>
  <si>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</si>
  <si>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</si>
  <si>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</si>
  <si>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</si>
  <si>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</si>
  <si>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</si>
  <si>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</si>
  <si>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</si>
  <si>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</si>
  <si>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</si>
  <si>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</si>
  <si>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</si>
  <si>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</si>
  <si>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</si>
  <si>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</si>
  <si>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</si>
  <si>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</si>
  <si>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</si>
  <si>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</si>
  <si>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</si>
  <si>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</si>
  <si>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</si>
  <si>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</si>
  <si>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</si>
  <si>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</si>
  <si>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</si>
  <si>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</si>
  <si>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</si>
  <si>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</si>
  <si>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</si>
  <si>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</si>
  <si>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</si>
  <si>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</si>
  <si>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</si>
  <si>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</si>
  <si>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</si>
  <si>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</si>
  <si>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</si>
  <si>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</si>
  <si>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</si>
  <si>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</si>
  <si>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</si>
  <si>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</si>
  <si>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</si>
  <si>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</si>
  <si>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</si>
  <si>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</si>
  <si>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</si>
  <si>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</si>
  <si>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</si>
  <si>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</si>
  <si>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</si>
  <si>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</si>
  <si>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</si>
  <si>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</si>
  <si>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</si>
  <si>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</si>
  <si>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</si>
  <si>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</si>
  <si>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</si>
  <si>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</si>
  <si>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</si>
  <si>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</si>
  <si>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</si>
  <si>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</si>
  <si>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</si>
  <si>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</si>
  <si>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</si>
  <si>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</si>
  <si>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</si>
  <si>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</si>
  <si>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</si>
  <si>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</si>
  <si>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</si>
  <si>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</si>
  <si>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</si>
  <si>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</si>
  <si>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</si>
  <si>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</si>
  <si>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</si>
  <si>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</si>
  <si>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</si>
  <si>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</si>
  <si>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</si>
  <si>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</si>
  <si>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</si>
  <si>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</si>
  <si>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</si>
  <si>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</si>
  <si>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</si>
  <si>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</si>
  <si>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</si>
  <si>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</si>
  <si>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</si>
  <si>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</si>
  <si>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</si>
  <si>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</si>
  <si>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</si>
  <si>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</si>
  <si>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</si>
  <si>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</si>
  <si>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</si>
  <si>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</si>
  <si>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</si>
  <si>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</si>
  <si>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</si>
  <si>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</si>
  <si>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</si>
  <si>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</si>
  <si>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</si>
  <si>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</si>
  <si>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</si>
  <si>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</si>
  <si>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</si>
  <si>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</si>
  <si>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</si>
  <si>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</si>
  <si>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</si>
  <si>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</si>
  <si>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</si>
  <si>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</si>
  <si>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</si>
  <si>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</si>
  <si>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</si>
  <si>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</si>
  <si>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</si>
  <si>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</si>
  <si>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</si>
  <si>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</si>
  <si>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</si>
  <si>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</si>
  <si>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</si>
  <si>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</si>
  <si>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</si>
  <si>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</si>
  <si>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</si>
  <si>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</si>
  <si>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</si>
  <si>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</si>
  <si>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</si>
  <si>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</si>
  <si>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</si>
  <si>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</si>
  <si>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</si>
  <si>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</si>
  <si>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</si>
  <si>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</si>
  <si>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</si>
  <si>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</si>
  <si>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</si>
  <si>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</si>
  <si>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</si>
  <si>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</si>
  <si>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</si>
  <si>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</si>
  <si>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</si>
  <si>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</si>
  <si>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</si>
  <si>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</si>
  <si>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</si>
  <si>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</si>
  <si>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</si>
  <si>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</si>
  <si>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</si>
  <si>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</si>
  <si>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</si>
  <si>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</si>
  <si>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</si>
  <si>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</si>
  <si>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</si>
  <si>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</si>
  <si>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</si>
  <si>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</si>
  <si>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</si>
  <si>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</si>
  <si>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</si>
  <si>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</si>
  <si>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</si>
  <si>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</si>
  <si>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</si>
  <si>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</si>
  <si>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</si>
  <si>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</si>
  <si>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</si>
  <si>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</si>
  <si>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</si>
  <si>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</si>
  <si>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</si>
  <si>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</si>
  <si>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</si>
  <si>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</si>
  <si>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</si>
  <si>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</si>
  <si>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</si>
  <si>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</si>
  <si>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</si>
  <si>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</si>
  <si>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</si>
  <si>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</si>
  <si>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</si>
  <si>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</si>
  <si>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</si>
  <si>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</si>
  <si>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</si>
  <si>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</si>
  <si>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</si>
  <si>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</si>
  <si>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</si>
  <si>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</si>
  <si>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</si>
  <si>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</si>
  <si>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</si>
  <si>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</si>
  <si>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</si>
  <si>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</si>
  <si>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</si>
  <si>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</si>
  <si>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</si>
  <si>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</si>
  <si>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</si>
  <si>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</si>
  <si>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</si>
  <si>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</si>
  <si>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</si>
  <si>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</si>
  <si>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</si>
  <si>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</si>
  <si>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</si>
  <si>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tCO2e</t>
  </si>
  <si>
    <t>employment records</t>
  </si>
  <si>
    <t>annual</t>
  </si>
  <si>
    <t>database</t>
  </si>
  <si>
    <t>Survey</t>
  </si>
  <si>
    <t>GS11655</t>
  </si>
  <si>
    <t>10/06/2021-31/12/2021</t>
  </si>
  <si>
    <t>01/01/2022-31/08/2022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</si>
</sst>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4" fontId="1" fillId="2" borderId="0" xfId="0" applyNumberFormat="1" applyFont="1" applyFill="1"/>
    <xf numFmtId="2" fontId="19" fillId="0" borderId="1" xfId="0" applyNumberFormat="1" applyFont="1" applyBorder="1" applyAlignment="1">
      <alignment horizontal="center"/>
    </xf>
    <xf numFmtId="1"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row r="2" spans="1:8" ht="19.95" customHeight="1">
      <c r="A2" s="50"/>
      <c r="B2" s="180" t="s">
        <v>1302</v>
      </c>
      <c r="C2" s="181"/>
      <c r="D2" s="50"/>
      <c r="E2" s="50"/>
      <c r="F2" s="50"/>
    </row>
    <row r="3" spans="1:8" ht="19.95" customHeight="1">
      <c r="A3" s="50"/>
      <c r="B3" s="180" t="s">
        <v>1303</v>
      </c>
      <c r="C3" s="181"/>
      <c r="D3" s="50"/>
      <c r="E3" s="50"/>
      <c r="F3" s="50"/>
    </row>
    <row r="4" spans="1:8" ht="55.95" customHeight="1">
      <c r="A4" s="50"/>
      <c r="B4" s="179" t="s">
        <v>0</v>
      </c>
      <c r="C4" s="179"/>
      <c r="D4" s="179"/>
      <c r="E4" s="179"/>
      <c r="F4" s="179"/>
      <c r="G4" s="179"/>
      <c r="H4" s="179"/>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7"/>
  <sheetViews>
    <sheetView tabSelected="1" zoomScale="85" zoomScaleNormal="85" workbookViewId="0">
      <pane xSplit="2" ySplit="2" topLeftCell="K43" activePane="bottomRight" state="frozen"/>
      <selection pane="topRight" activeCell="C1" sqref="C1"/>
      <selection pane="bottomLeft" activeCell="A3" sqref="A3"/>
      <selection pane="bottomRight" activeCell="D11" sqref="D11"/>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3" t="s">
        <v>13</v>
      </c>
      <c r="B1" s="71"/>
      <c r="C1" s="170"/>
      <c r="D1" s="170"/>
      <c r="E1" s="171"/>
    </row>
    <row r="2" spans="1:5" s="14" customFormat="1" ht="15">
      <c r="A2" s="183"/>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1310</v>
      </c>
      <c r="D5" s="14" t="s">
        <v>20</v>
      </c>
      <c r="E5" s="101"/>
    </row>
    <row r="6" spans="1:5" s="14" customFormat="1">
      <c r="B6" s="71" t="s">
        <v>21</v>
      </c>
      <c r="C6" s="101"/>
      <c r="D6" s="14" t="s">
        <v>22</v>
      </c>
      <c r="E6" s="101"/>
    </row>
    <row r="7" spans="1:5" s="14" customFormat="1">
      <c r="B7" s="71" t="s">
        <v>23</v>
      </c>
      <c r="C7" s="102" t="s">
        <v>884</v>
      </c>
    </row>
    <row r="8" spans="1:5" s="14" customFormat="1">
      <c r="B8" s="71" t="s">
        <v>25</v>
      </c>
      <c r="C8" s="176">
        <v>44348</v>
      </c>
      <c r="D8" s="176">
        <v>46173</v>
      </c>
    </row>
    <row r="9" spans="1:5" s="14" customFormat="1">
      <c r="B9" s="71"/>
      <c r="C9" s="169"/>
      <c r="D9" s="169"/>
      <c r="E9" s="14" t="s">
        <v>28</v>
      </c>
    </row>
    <row r="10" spans="1:5" s="14" customFormat="1">
      <c r="B10" s="71" t="s">
        <v>29</v>
      </c>
      <c r="C10" s="14" t="s">
        <v>26</v>
      </c>
      <c r="D10" s="14" t="s">
        <v>27</v>
      </c>
    </row>
    <row r="11" spans="1:5" s="14" customFormat="1">
      <c r="B11" s="71" t="s">
        <v>30</v>
      </c>
      <c r="C11" s="169">
        <v>44357</v>
      </c>
      <c r="D11" s="169">
        <v>44804</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138</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4" t="s">
        <v>5</v>
      </c>
      <c r="B20" s="11" t="s">
        <v>42</v>
      </c>
      <c r="C20" s="102" t="s">
        <v>43</v>
      </c>
      <c r="E20" s="108" t="s">
        <v>44</v>
      </c>
      <c r="O20" s="69"/>
    </row>
    <row r="21" spans="1:55 16384:16384" s="14" customFormat="1">
      <c r="A21" s="224"/>
      <c r="B21" s="17"/>
    </row>
    <row r="22" spans="1:55 16384:16384" s="174" customFormat="1" ht="13.95" customHeight="1">
      <c r="A22" s="224"/>
      <c r="C22" s="218" t="s">
        <v>1304</v>
      </c>
      <c r="D22" s="219"/>
      <c r="E22" s="220"/>
      <c r="F22" s="175"/>
      <c r="G22" s="212" t="s">
        <v>46</v>
      </c>
      <c r="H22" s="213"/>
      <c r="I22" s="214"/>
      <c r="K22" s="212" t="s">
        <v>46</v>
      </c>
      <c r="L22" s="213"/>
      <c r="M22" s="214"/>
      <c r="O22" s="212" t="s">
        <v>46</v>
      </c>
      <c r="P22" s="213"/>
      <c r="Q22" s="214"/>
      <c r="S22" s="212" t="s">
        <v>46</v>
      </c>
      <c r="T22" s="213"/>
      <c r="U22" s="214"/>
      <c r="W22" s="212" t="s">
        <v>46</v>
      </c>
      <c r="X22" s="213"/>
      <c r="Y22" s="214"/>
      <c r="AA22" s="212" t="s">
        <v>46</v>
      </c>
      <c r="AB22" s="213"/>
      <c r="AC22" s="214"/>
      <c r="AE22" s="212" t="s">
        <v>46</v>
      </c>
      <c r="AF22" s="213"/>
      <c r="AG22" s="214"/>
      <c r="AI22" s="212" t="s">
        <v>46</v>
      </c>
      <c r="AJ22" s="213"/>
      <c r="AK22" s="214"/>
      <c r="AM22" s="212" t="s">
        <v>46</v>
      </c>
      <c r="AN22" s="213"/>
      <c r="AO22" s="214"/>
      <c r="AP22" s="175"/>
      <c r="AQ22" s="175"/>
      <c r="AR22" s="175"/>
      <c r="AS22" s="175"/>
      <c r="AT22" s="175"/>
      <c r="AU22" s="175"/>
      <c r="AV22" s="175"/>
      <c r="AW22" s="175"/>
      <c r="AX22" s="175"/>
      <c r="AY22" s="175"/>
      <c r="AZ22" s="175"/>
      <c r="BA22" s="175"/>
      <c r="BB22" s="175"/>
      <c r="BC22" s="175"/>
    </row>
    <row r="23" spans="1:55 16384:16384">
      <c r="A23" s="224"/>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55 16384:16384" ht="12.75" customHeight="1">
      <c r="A24" s="224"/>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127</v>
      </c>
      <c r="L24" s="192"/>
      <c r="M24" s="193"/>
      <c r="N24" s="115" t="str">
        <f>IF($B$24="Select SDG &gt;&gt;","&gt;&gt;","")</f>
        <v>&gt;&gt;</v>
      </c>
      <c r="O24" s="191" t="s">
        <v>232</v>
      </c>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55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200</v>
      </c>
      <c r="L27" s="192"/>
      <c r="M27" s="193"/>
      <c r="N27" s="115" t="str">
        <f>IF($B$27="Select Monitoring indicator &gt;&gt;","&gt;&gt;","")</f>
        <v>&gt;&gt;</v>
      </c>
      <c r="O27" s="191" t="s">
        <v>235</v>
      </c>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GSDM-I7.1.1</v>
      </c>
      <c r="L30" s="189"/>
      <c r="M30" s="190"/>
      <c r="O30" s="188" t="str" cm="1">
        <f t="array" ref="O30">IFERROR(_xlfn.IFS(O23&lt;&gt;"",IFERROR(INDEX(BA!$J$4:$J$952,MATCH(O26,BA!$P$4:$P$952,0)),""),O24&lt;&gt;"",IFERROR(INDEX(BA!$J$4:$J$952,MATCH(O27,BA!$P$4:$P$952,0)),"")),"")</f>
        <v>GSDM-I3.9.1</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55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Increased access to energy</v>
      </c>
      <c r="L31" s="189"/>
      <c r="M31" s="190"/>
      <c r="O31" s="188" t="str">
        <f>IFERROR(INDEX(BA!$O$4:$O$952,MATCH(O30,BA!$J$4:$J$952,0)),"")</f>
        <v>Reduced indoor air pollution</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55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Energy generation, efficiency &amp; access</v>
      </c>
      <c r="L32" s="189"/>
      <c r="M32" s="190"/>
      <c r="O32" s="188" t="str">
        <f>IFERROR(INDEX(BA!$L$4:$L$952,MATCH(O30,BA!$J$4:$J$952,0)),"")</f>
        <v>Air quality</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7. Affordable and clean energy </v>
      </c>
      <c r="L33" s="189"/>
      <c r="M33" s="190"/>
      <c r="O33" s="188" t="str">
        <f>IFERROR(INDEX(BA!$M$4:$M$952,MATCH(O30,BA!$J$4:$J$952,0)),"")</f>
        <v>3. Good health and well being</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7.1 By 2030, ensure universal access to affordable, reliable and modern energy services</v>
      </c>
      <c r="L34" s="189"/>
      <c r="M34" s="190"/>
      <c r="O34" s="188" t="str">
        <f>IFERROR(INDEX(BA!$N$4:$N$952,MATCH(O30,BA!$J$4:$J$952,0)),"")</f>
        <v>3.9 By 2030, substantially reduce the number of deaths and illnesses from hazardous chemicals and air, water and soil pollution and contamination</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L35" s="189"/>
      <c r="M35" s="190"/>
      <c r="O35" s="188" t="str">
        <f>IFERROR(INDEX(BA!$Q$4:$Q$952,MATCH($O$30,BA!$J$4:$J$952,0)),"")</f>
        <v xml:space="preserve">Refers to the PM2.5 and carbon monoxide (CO) concentrations in the households that are considered key marker pollutants for exposure to HAP.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L36" s="189"/>
      <c r="M36" s="190"/>
      <c r="O36" s="188" t="str">
        <f>IFERROR(INDEX(BA!$R$4:$R$952,MATCH($O$30,BA!$J$4:$J$952,0)),"")</f>
        <v>The project should conduct 24 or 48 hr monitoring in the sample households for baseline and project scenario. The field test should be conducted for a representative cooking setting.</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Number of households</v>
      </c>
      <c r="L37" s="207"/>
      <c r="M37" s="208"/>
      <c r="O37" s="206" t="str">
        <f>IFERROR(INDEX(BA!$S$4:$S$952,MATCH(O30,BA!$J$4:$J$952,0)),"")</f>
        <v>PM 2.5 micro-gram/m3 and CO (mg per m3)</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Project activity</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Direct measurement and or surveys following methodology requirements</v>
      </c>
      <c r="L39" s="207"/>
      <c r="M39" s="208"/>
      <c r="O39" s="206" t="str">
        <f>IFERROR(INDEX(BA!$U$4:$U$952,MATCH(O30,BA!$J$4:$J$952,0)),"")</f>
        <v>Measure indoor pollution in kitchens among a representative group of households participating in the project.</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 xml:space="preserve">Annual </v>
      </c>
      <c r="L40" s="207"/>
      <c r="M40" s="208"/>
      <c r="O40" s="206" t="str">
        <f>IFERROR(INDEX(BA!$V$4:$V$952,MATCH(O30,BA!$J$4:$J$952,0)),"")</f>
        <v>Annual</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t="str">
        <f>IFERROR(INDEX(BA!$X$4:$X$952,MATCH(K30,BA!$J$4:$J$952,0 )),"")</f>
        <v>NA</v>
      </c>
      <c r="L41" s="207"/>
      <c r="M41" s="208"/>
      <c r="O41" s="206" t="str">
        <f>IFERROR(INDEX(BA!$X$4:$X$952,MATCH(O30,BA!$J$4:$J$952,0 )),"")</f>
        <v>NA</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NA</v>
      </c>
      <c r="L42" s="207"/>
      <c r="M42" s="208"/>
      <c r="O42" s="206" t="str">
        <f>IFERROR(INDEX(BA!$Y$4:$Y$952,MATCH(O30,BA!$J$4:$J$952,0 )),"")</f>
        <v>Indoor air quality guidelines: household fuel combustion
https://www.who.int/publications/i/item/9789241548878</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Number of beneficiaries: Households</v>
      </c>
      <c r="L50" s="222"/>
      <c r="M50" s="223"/>
      <c r="N50" s="38"/>
      <c r="O50" s="221" t="str" cm="1">
        <f t="array" ref="O50">IFERROR(_xlfn.IFS(N26&lt;&gt;"",O26,N27&lt;&gt;"",O27),"")</f>
        <v>Number of households that observed reduction in PM2.5 &amp; carbon monoxide (CO) concentration reductions</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4" t="s">
        <v>1305</v>
      </c>
      <c r="D51" s="185"/>
      <c r="E51" s="185"/>
      <c r="F51" s="37"/>
      <c r="G51" s="184" t="s">
        <v>510</v>
      </c>
      <c r="H51" s="185"/>
      <c r="I51" s="185"/>
      <c r="J51" s="38"/>
      <c r="K51" s="184" t="s">
        <v>200</v>
      </c>
      <c r="L51" s="185"/>
      <c r="M51" s="185"/>
      <c r="N51" s="38"/>
      <c r="O51" s="184" t="s">
        <v>399</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7"/>
      <c r="B52" s="106" t="s">
        <v>63</v>
      </c>
      <c r="C52" s="184" t="s">
        <v>219</v>
      </c>
      <c r="D52" s="185"/>
      <c r="E52" s="185"/>
      <c r="F52" s="37"/>
      <c r="G52" s="184" t="s">
        <v>1306</v>
      </c>
      <c r="H52" s="185"/>
      <c r="I52" s="185"/>
      <c r="J52" s="38"/>
      <c r="K52" s="184" t="s">
        <v>1308</v>
      </c>
      <c r="L52" s="185"/>
      <c r="M52" s="185"/>
      <c r="N52" s="38"/>
      <c r="O52" s="184" t="s">
        <v>1309</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7"/>
      <c r="B53" s="106" t="s">
        <v>65</v>
      </c>
      <c r="C53" s="184" t="s">
        <v>220</v>
      </c>
      <c r="D53" s="185"/>
      <c r="E53" s="185"/>
      <c r="F53" s="37"/>
      <c r="G53" s="184" t="s">
        <v>1307</v>
      </c>
      <c r="H53" s="185"/>
      <c r="I53" s="185"/>
      <c r="J53" s="38"/>
      <c r="K53" s="184" t="s">
        <v>1307</v>
      </c>
      <c r="L53" s="185"/>
      <c r="M53" s="185"/>
      <c r="N53" s="38"/>
      <c r="O53" s="184" t="s">
        <v>1307</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7"/>
      <c r="B54" s="106" t="s">
        <v>64</v>
      </c>
      <c r="C54" s="184"/>
      <c r="D54" s="185"/>
      <c r="E54" s="185"/>
      <c r="F54" s="37"/>
      <c r="G54" s="184" t="s">
        <v>72</v>
      </c>
      <c r="H54" s="185"/>
      <c r="I54" s="185"/>
      <c r="J54" s="38"/>
      <c r="K54" s="184" t="s">
        <v>72</v>
      </c>
      <c r="L54" s="185"/>
      <c r="M54" s="185"/>
      <c r="N54" s="38"/>
      <c r="O54" s="184" t="s">
        <v>72</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7"/>
      <c r="B55" s="106" t="s">
        <v>73</v>
      </c>
      <c r="C55" s="184"/>
      <c r="D55" s="185"/>
      <c r="E55" s="185"/>
      <c r="F55" s="37"/>
      <c r="G55" s="184" t="s">
        <v>72</v>
      </c>
      <c r="H55" s="185"/>
      <c r="I55" s="185"/>
      <c r="J55" s="38"/>
      <c r="K55" s="184" t="s">
        <v>72</v>
      </c>
      <c r="L55" s="185"/>
      <c r="M55" s="185"/>
      <c r="N55" s="38"/>
      <c r="O55" s="184" t="s">
        <v>72</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7"/>
      <c r="B56" s="106" t="s">
        <v>74</v>
      </c>
      <c r="C56" s="184"/>
      <c r="D56" s="185"/>
      <c r="E56" s="185"/>
      <c r="F56" s="37"/>
      <c r="G56" s="184" t="s">
        <v>72</v>
      </c>
      <c r="H56" s="185"/>
      <c r="I56" s="185"/>
      <c r="J56" s="38"/>
      <c r="K56" s="184" t="s">
        <v>72</v>
      </c>
      <c r="L56" s="185"/>
      <c r="M56" s="185"/>
      <c r="N56" s="38"/>
      <c r="O56" s="184" t="s">
        <v>72</v>
      </c>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06" t="s">
        <v>1311</v>
      </c>
      <c r="C58" s="177">
        <v>20566</v>
      </c>
      <c r="D58" s="177">
        <v>1029</v>
      </c>
      <c r="E58" s="177">
        <v>19537</v>
      </c>
      <c r="F58" s="37"/>
      <c r="G58" s="41">
        <v>0</v>
      </c>
      <c r="H58" s="41">
        <v>10</v>
      </c>
      <c r="I58" s="41">
        <f>H58-G58</f>
        <v>10</v>
      </c>
      <c r="J58" s="38"/>
      <c r="K58" s="41">
        <v>0</v>
      </c>
      <c r="L58" s="41">
        <v>11000</v>
      </c>
      <c r="M58" s="41">
        <f>L58-K58</f>
        <v>11000</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06" t="s">
        <v>1312</v>
      </c>
      <c r="C59" s="177">
        <v>36784</v>
      </c>
      <c r="D59" s="177">
        <v>1839</v>
      </c>
      <c r="E59" s="177">
        <v>34945</v>
      </c>
      <c r="F59" s="37"/>
      <c r="G59" s="41">
        <v>0</v>
      </c>
      <c r="H59" s="41">
        <v>10</v>
      </c>
      <c r="I59" s="41">
        <f t="shared" ref="I59:I60" si="0">H59-G59</f>
        <v>10</v>
      </c>
      <c r="J59" s="38"/>
      <c r="K59" s="41">
        <v>0</v>
      </c>
      <c r="L59" s="41">
        <v>11000</v>
      </c>
      <c r="M59" s="41">
        <f t="shared" ref="M59:M60" si="1">L59-K59</f>
        <v>11000</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06"/>
      <c r="C60" s="177"/>
      <c r="D60" s="177"/>
      <c r="E60" s="177"/>
      <c r="F60" s="37"/>
      <c r="G60" s="41">
        <v>0</v>
      </c>
      <c r="H60" s="41">
        <v>10</v>
      </c>
      <c r="I60" s="41">
        <f t="shared" si="0"/>
        <v>10</v>
      </c>
      <c r="J60" s="38"/>
      <c r="K60" s="41">
        <v>0</v>
      </c>
      <c r="L60" s="41">
        <v>11000</v>
      </c>
      <c r="M60" s="41">
        <f t="shared" si="1"/>
        <v>11000</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06"/>
      <c r="E61" s="177"/>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2"/>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2.75" customHeight="1">
      <c r="A63" s="182"/>
      <c r="B63" s="106" t="s">
        <v>81</v>
      </c>
      <c r="C63" s="177">
        <f>C58+C59</f>
        <v>57350</v>
      </c>
      <c r="D63" s="177">
        <f>D58+D59</f>
        <v>2868</v>
      </c>
      <c r="E63" s="178">
        <f>E58+E59</f>
        <v>54482</v>
      </c>
      <c r="F63" s="37"/>
      <c r="G63" s="41"/>
      <c r="H63" s="41"/>
      <c r="I63" s="41"/>
      <c r="J63" s="38"/>
      <c r="K63" s="41"/>
      <c r="L63" s="41">
        <v>1100</v>
      </c>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c r="A64" s="182"/>
      <c r="B64" s="106" t="s">
        <v>82</v>
      </c>
      <c r="C64" s="41"/>
      <c r="D64" s="41"/>
      <c r="E64" s="41"/>
      <c r="F64" s="37"/>
      <c r="G64" s="41"/>
      <c r="H64" s="41">
        <v>10</v>
      </c>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38"/>
      <c r="C65" s="38"/>
      <c r="D65" s="38"/>
      <c r="E65" s="38"/>
      <c r="F65" s="37"/>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row>
    <row r="66" spans="1:41">
      <c r="A66" s="182"/>
      <c r="B66" s="39" t="s">
        <v>83</v>
      </c>
      <c r="C66" s="225" t="s">
        <v>84</v>
      </c>
      <c r="D66" s="225"/>
      <c r="E66" s="225"/>
      <c r="F66" s="37"/>
      <c r="G66" s="225" t="s">
        <v>84</v>
      </c>
      <c r="H66" s="225"/>
      <c r="I66" s="225"/>
      <c r="J66" s="38"/>
      <c r="K66" s="225" t="s">
        <v>84</v>
      </c>
      <c r="L66" s="225"/>
      <c r="M66" s="225"/>
      <c r="N66" s="38"/>
      <c r="O66" s="225" t="s">
        <v>84</v>
      </c>
      <c r="P66" s="225"/>
      <c r="Q66" s="225"/>
      <c r="R66" s="38"/>
      <c r="S66" s="225" t="s">
        <v>84</v>
      </c>
      <c r="T66" s="225"/>
      <c r="U66" s="225"/>
      <c r="V66" s="38"/>
      <c r="W66" s="225" t="s">
        <v>84</v>
      </c>
      <c r="X66" s="225"/>
      <c r="Y66" s="225"/>
      <c r="Z66" s="38"/>
      <c r="AA66" s="225" t="s">
        <v>84</v>
      </c>
      <c r="AB66" s="225"/>
      <c r="AC66" s="225"/>
      <c r="AD66" s="38"/>
      <c r="AE66" s="225" t="s">
        <v>84</v>
      </c>
      <c r="AF66" s="225"/>
      <c r="AG66" s="225"/>
      <c r="AH66" s="38"/>
      <c r="AI66" s="225" t="s">
        <v>84</v>
      </c>
      <c r="AJ66" s="225"/>
      <c r="AK66" s="225"/>
      <c r="AL66" s="38"/>
      <c r="AM66" s="225" t="s">
        <v>84</v>
      </c>
      <c r="AN66" s="225"/>
      <c r="AO66" s="225"/>
    </row>
    <row r="67" spans="1:41">
      <c r="A67" s="182"/>
      <c r="B67" s="226"/>
      <c r="C67" s="225"/>
      <c r="D67" s="225"/>
      <c r="E67" s="225"/>
      <c r="F67" s="37"/>
      <c r="G67" s="225"/>
      <c r="H67" s="225"/>
      <c r="I67" s="225"/>
      <c r="J67" s="38"/>
      <c r="K67" s="225"/>
      <c r="L67" s="225"/>
      <c r="M67" s="225"/>
      <c r="N67" s="38"/>
      <c r="O67" s="225"/>
      <c r="P67" s="225"/>
      <c r="Q67" s="225"/>
      <c r="R67" s="38"/>
      <c r="S67" s="225"/>
      <c r="T67" s="225"/>
      <c r="U67" s="225"/>
      <c r="V67" s="38"/>
      <c r="W67" s="225"/>
      <c r="X67" s="225"/>
      <c r="Y67" s="225"/>
      <c r="Z67" s="38"/>
      <c r="AA67" s="225"/>
      <c r="AB67" s="225"/>
      <c r="AC67" s="225"/>
      <c r="AD67" s="38"/>
      <c r="AE67" s="225"/>
      <c r="AF67" s="225"/>
      <c r="AG67" s="225"/>
      <c r="AH67" s="38"/>
      <c r="AI67" s="225"/>
      <c r="AJ67" s="225"/>
      <c r="AK67" s="225"/>
      <c r="AL67" s="38"/>
      <c r="AM67" s="225"/>
      <c r="AN67" s="225"/>
      <c r="AO67" s="225"/>
    </row>
    <row r="68" spans="1:41">
      <c r="A68" s="182"/>
      <c r="B68" s="227"/>
      <c r="C68" s="225"/>
      <c r="D68" s="225"/>
      <c r="E68" s="225"/>
      <c r="F68" s="37"/>
      <c r="G68" s="225"/>
      <c r="H68" s="225"/>
      <c r="I68" s="225"/>
      <c r="J68" s="38"/>
      <c r="K68" s="225"/>
      <c r="L68" s="225"/>
      <c r="M68" s="225"/>
      <c r="N68" s="38"/>
      <c r="O68" s="225"/>
      <c r="P68" s="225"/>
      <c r="Q68" s="225"/>
      <c r="R68" s="38"/>
      <c r="S68" s="225"/>
      <c r="T68" s="225"/>
      <c r="U68" s="225"/>
      <c r="V68" s="38"/>
      <c r="W68" s="225"/>
      <c r="X68" s="225"/>
      <c r="Y68" s="225"/>
      <c r="Z68" s="38"/>
      <c r="AA68" s="225"/>
      <c r="AB68" s="225"/>
      <c r="AC68" s="225"/>
      <c r="AD68" s="38"/>
      <c r="AE68" s="225"/>
      <c r="AF68" s="225"/>
      <c r="AG68" s="225"/>
      <c r="AH68" s="38"/>
      <c r="AI68" s="225"/>
      <c r="AJ68" s="225"/>
      <c r="AK68" s="225"/>
      <c r="AL68" s="38"/>
      <c r="AM68" s="225"/>
      <c r="AN68" s="225"/>
      <c r="AO68" s="225"/>
    </row>
    <row r="69" spans="1:41">
      <c r="A69" s="182"/>
      <c r="B69" s="227"/>
      <c r="C69" s="225"/>
      <c r="D69" s="225"/>
      <c r="E69" s="225"/>
      <c r="F69" s="37"/>
      <c r="G69" s="225"/>
      <c r="H69" s="225"/>
      <c r="I69" s="225"/>
      <c r="J69" s="38"/>
      <c r="K69" s="225"/>
      <c r="L69" s="225"/>
      <c r="M69" s="225"/>
      <c r="N69" s="38"/>
      <c r="O69" s="225"/>
      <c r="P69" s="225"/>
      <c r="Q69" s="225"/>
      <c r="R69" s="38"/>
      <c r="S69" s="225"/>
      <c r="T69" s="225"/>
      <c r="U69" s="225"/>
      <c r="V69" s="38"/>
      <c r="W69" s="225"/>
      <c r="X69" s="225"/>
      <c r="Y69" s="225"/>
      <c r="Z69" s="38"/>
      <c r="AA69" s="225"/>
      <c r="AB69" s="225"/>
      <c r="AC69" s="225"/>
      <c r="AD69" s="38"/>
      <c r="AE69" s="225"/>
      <c r="AF69" s="225"/>
      <c r="AG69" s="225"/>
      <c r="AH69" s="38"/>
      <c r="AI69" s="225"/>
      <c r="AJ69" s="225"/>
      <c r="AK69" s="225"/>
      <c r="AL69" s="38"/>
      <c r="AM69" s="225"/>
      <c r="AN69" s="225"/>
      <c r="AO69" s="225"/>
    </row>
    <row r="70" spans="1:41">
      <c r="A70" s="182"/>
      <c r="B70" s="227"/>
      <c r="C70" s="225"/>
      <c r="D70" s="225"/>
      <c r="E70" s="225"/>
      <c r="F70" s="37"/>
      <c r="G70" s="225"/>
      <c r="H70" s="225"/>
      <c r="I70" s="225"/>
      <c r="J70" s="38"/>
      <c r="K70" s="225"/>
      <c r="L70" s="225"/>
      <c r="M70" s="225"/>
      <c r="N70" s="38"/>
      <c r="O70" s="225"/>
      <c r="P70" s="225"/>
      <c r="Q70" s="225"/>
      <c r="R70" s="38"/>
      <c r="S70" s="225"/>
      <c r="T70" s="225"/>
      <c r="U70" s="225"/>
      <c r="V70" s="38"/>
      <c r="W70" s="225"/>
      <c r="X70" s="225"/>
      <c r="Y70" s="225"/>
      <c r="Z70" s="38"/>
      <c r="AA70" s="225"/>
      <c r="AB70" s="225"/>
      <c r="AC70" s="225"/>
      <c r="AD70" s="38"/>
      <c r="AE70" s="225"/>
      <c r="AF70" s="225"/>
      <c r="AG70" s="225"/>
      <c r="AH70" s="38"/>
      <c r="AI70" s="225"/>
      <c r="AJ70" s="225"/>
      <c r="AK70" s="225"/>
      <c r="AL70" s="38"/>
      <c r="AM70" s="225"/>
      <c r="AN70" s="225"/>
      <c r="AO70" s="225"/>
    </row>
    <row r="71" spans="1:41">
      <c r="A71" s="182"/>
      <c r="B71" s="227"/>
      <c r="C71" s="225"/>
      <c r="D71" s="225"/>
      <c r="E71" s="225"/>
      <c r="F71" s="37"/>
      <c r="G71" s="225"/>
      <c r="H71" s="225"/>
      <c r="I71" s="225"/>
      <c r="J71" s="38"/>
      <c r="K71" s="225"/>
      <c r="L71" s="225"/>
      <c r="M71" s="225"/>
      <c r="N71" s="38"/>
      <c r="O71" s="225"/>
      <c r="P71" s="225"/>
      <c r="Q71" s="225"/>
      <c r="R71" s="38"/>
      <c r="S71" s="225"/>
      <c r="T71" s="225"/>
      <c r="U71" s="225"/>
      <c r="V71" s="38"/>
      <c r="W71" s="225"/>
      <c r="X71" s="225"/>
      <c r="Y71" s="225"/>
      <c r="Z71" s="38"/>
      <c r="AA71" s="225"/>
      <c r="AB71" s="225"/>
      <c r="AC71" s="225"/>
      <c r="AD71" s="38"/>
      <c r="AE71" s="225"/>
      <c r="AF71" s="225"/>
      <c r="AG71" s="225"/>
      <c r="AH71" s="38"/>
      <c r="AI71" s="225"/>
      <c r="AJ71" s="225"/>
      <c r="AK71" s="225"/>
      <c r="AL71" s="38"/>
      <c r="AM71" s="225"/>
      <c r="AN71" s="225"/>
      <c r="AO71" s="225"/>
    </row>
    <row r="72" spans="1:41">
      <c r="A72" s="182"/>
      <c r="B72" s="228"/>
      <c r="C72" s="225"/>
      <c r="D72" s="225"/>
      <c r="E72" s="225"/>
      <c r="F72" s="37"/>
      <c r="G72" s="225"/>
      <c r="H72" s="225"/>
      <c r="I72" s="225"/>
      <c r="J72" s="38"/>
      <c r="K72" s="225"/>
      <c r="L72" s="225"/>
      <c r="M72" s="225"/>
      <c r="N72" s="38"/>
      <c r="O72" s="225"/>
      <c r="P72" s="225"/>
      <c r="Q72" s="225"/>
      <c r="R72" s="38"/>
      <c r="S72" s="225"/>
      <c r="T72" s="225"/>
      <c r="U72" s="225"/>
      <c r="V72" s="38"/>
      <c r="W72" s="225"/>
      <c r="X72" s="225"/>
      <c r="Y72" s="225"/>
      <c r="Z72" s="38"/>
      <c r="AA72" s="225"/>
      <c r="AB72" s="225"/>
      <c r="AC72" s="225"/>
      <c r="AD72" s="38"/>
      <c r="AE72" s="225"/>
      <c r="AF72" s="225"/>
      <c r="AG72" s="225"/>
      <c r="AH72" s="38"/>
      <c r="AI72" s="225"/>
      <c r="AJ72" s="225"/>
      <c r="AK72" s="225"/>
      <c r="AL72" s="38"/>
      <c r="AM72" s="225"/>
      <c r="AN72" s="225"/>
      <c r="AO72" s="225"/>
    </row>
    <row r="73" spans="1:41">
      <c r="A73" s="182"/>
    </row>
    <row r="74" spans="1:41">
      <c r="A74" s="182"/>
    </row>
    <row r="75" spans="1:41">
      <c r="A75" s="182"/>
    </row>
    <row r="76" spans="1:41">
      <c r="A76" s="182"/>
    </row>
    <row r="77" spans="1:41">
      <c r="A77" s="182"/>
    </row>
  </sheetData>
  <mergeCells count="326">
    <mergeCell ref="A20:A24"/>
    <mergeCell ref="AM66:AO72"/>
    <mergeCell ref="AE66:AG72"/>
    <mergeCell ref="AI66:AK72"/>
    <mergeCell ref="W66:Y72"/>
    <mergeCell ref="C66:E72"/>
    <mergeCell ref="B67:B72"/>
    <mergeCell ref="AA50:AC50"/>
    <mergeCell ref="AE50:AG50"/>
    <mergeCell ref="AI50:AK50"/>
    <mergeCell ref="G66:I72"/>
    <mergeCell ref="K66:M72"/>
    <mergeCell ref="O66:Q72"/>
    <mergeCell ref="S66:U72"/>
    <mergeCell ref="S53:U53"/>
    <mergeCell ref="S54:U54"/>
    <mergeCell ref="S55:U55"/>
    <mergeCell ref="S56:U56"/>
    <mergeCell ref="AA66:AC72"/>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7"/>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activeCell="A6" sqref="A6"/>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1.2"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20.399999999999999"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20.399999999999999"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20.399999999999999"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1"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1"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1"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20.399999999999999"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20.399999999999999"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20.399999999999999"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105.6">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8.4">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6">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6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43.2">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6">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84.8">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6.6">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8">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5.19999999999999">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8">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8">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6">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9.2">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599999999999994">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0.4">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8.4">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599999999999994">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71.6">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2.8">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82.8">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82.8">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2">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6">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50.4">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3.80000000000001">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8.2">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63">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63">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8.2">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8">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66">
      <c r="B6" s="44" t="s">
        <v>823</v>
      </c>
      <c r="C6" s="230" t="s">
        <v>824</v>
      </c>
      <c r="D6" s="230" t="s">
        <v>825</v>
      </c>
    </row>
    <row r="7" spans="1:4" ht="39.6">
      <c r="A7" s="45" t="s">
        <v>826</v>
      </c>
      <c r="B7" s="44" t="s">
        <v>827</v>
      </c>
      <c r="C7" s="230"/>
      <c r="D7" s="230"/>
    </row>
    <row r="8" spans="1:4" ht="39.6">
      <c r="B8" s="44" t="s">
        <v>828</v>
      </c>
      <c r="C8" s="230"/>
      <c r="D8" s="230"/>
    </row>
    <row r="9" spans="1:4" ht="39.6">
      <c r="B9" s="44" t="s">
        <v>829</v>
      </c>
      <c r="C9" s="230"/>
      <c r="D9" s="230"/>
    </row>
    <row r="10" spans="1:4" ht="38.25" customHeight="1">
      <c r="B10" s="44" t="s">
        <v>830</v>
      </c>
      <c r="C10" s="1" t="s">
        <v>831</v>
      </c>
      <c r="D10" s="230"/>
    </row>
    <row r="12" spans="1:4">
      <c r="B12" s="44" t="s">
        <v>832</v>
      </c>
      <c r="D12" s="48"/>
    </row>
    <row r="13" spans="1:4" ht="39.6">
      <c r="B13" s="44" t="s">
        <v>833</v>
      </c>
      <c r="C13" s="230" t="s">
        <v>834</v>
      </c>
      <c r="D13" s="189" t="s">
        <v>835</v>
      </c>
    </row>
    <row r="14" spans="1:4" ht="39.6">
      <c r="B14" s="44" t="s">
        <v>836</v>
      </c>
      <c r="C14" s="230"/>
      <c r="D14" s="189"/>
    </row>
    <row r="15" spans="1:4" ht="39.6">
      <c r="B15" s="44" t="s">
        <v>837</v>
      </c>
      <c r="C15" s="230"/>
      <c r="D15" s="189"/>
    </row>
    <row r="16" spans="1:4" ht="26.4">
      <c r="B16" s="44" t="s">
        <v>838</v>
      </c>
      <c r="C16" s="230"/>
      <c r="D16" s="189"/>
    </row>
    <row r="17" spans="2:4">
      <c r="B17" s="44"/>
      <c r="D17" s="48"/>
    </row>
    <row r="18" spans="2:4">
      <c r="B18" s="44" t="s">
        <v>839</v>
      </c>
      <c r="D18" s="48"/>
    </row>
    <row r="19" spans="2:4" ht="39.6">
      <c r="B19" s="44" t="s">
        <v>840</v>
      </c>
      <c r="D19" s="189" t="s">
        <v>835</v>
      </c>
    </row>
    <row r="20" spans="2:4" ht="39.6">
      <c r="B20" s="44" t="s">
        <v>841</v>
      </c>
      <c r="C20" s="46" t="s">
        <v>842</v>
      </c>
      <c r="D20" s="189"/>
    </row>
    <row r="21" spans="2:4" ht="39.6">
      <c r="B21" s="44" t="s">
        <v>843</v>
      </c>
      <c r="C21" s="46" t="s">
        <v>844</v>
      </c>
      <c r="D21" s="189"/>
    </row>
    <row r="22" spans="2:4" ht="39.6">
      <c r="B22" s="44" t="s">
        <v>845</v>
      </c>
      <c r="C22" s="46" t="s">
        <v>846</v>
      </c>
      <c r="D22" s="189"/>
    </row>
    <row r="23" spans="2:4">
      <c r="B23" s="43"/>
      <c r="D23" s="48"/>
    </row>
    <row r="24" spans="2:4">
      <c r="B24" s="44" t="s">
        <v>847</v>
      </c>
      <c r="D24" s="48"/>
    </row>
    <row r="25" spans="2:4" ht="51" customHeight="1">
      <c r="B25" s="44" t="s">
        <v>848</v>
      </c>
      <c r="C25" s="229" t="s">
        <v>849</v>
      </c>
      <c r="D25" s="229" t="s">
        <v>850</v>
      </c>
    </row>
    <row r="26" spans="2:4" ht="39.6">
      <c r="B26" s="44" t="s">
        <v>851</v>
      </c>
      <c r="C26" s="229"/>
      <c r="D26" s="229"/>
    </row>
    <row r="27" spans="2:4" ht="39.6">
      <c r="B27" s="44" t="s">
        <v>852</v>
      </c>
      <c r="C27" s="229"/>
      <c r="D27" s="229"/>
    </row>
    <row r="28" spans="2:4" ht="39.6">
      <c r="B28" s="44" t="s">
        <v>853</v>
      </c>
      <c r="C28" s="229"/>
      <c r="D28" s="229"/>
    </row>
    <row r="29" spans="2:4" ht="39.6">
      <c r="B29" s="44" t="s">
        <v>854</v>
      </c>
      <c r="C29" s="229"/>
      <c r="D29" s="229"/>
    </row>
    <row r="30" spans="2:4" ht="39.6">
      <c r="B30" s="44" t="s">
        <v>855</v>
      </c>
      <c r="C30" s="229"/>
      <c r="D30" s="229"/>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M8" workbookViewId="0">
      <selection activeCell="N9" sqref="N9"/>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6">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E15" activePane="bottomRight" state="frozen"/>
      <selection pane="topRight" activeCell="C1" sqref="C1"/>
      <selection pane="bottomLeft" activeCell="A3" sqref="A3"/>
      <selection pane="bottomRight" activeCell="B59" sqref="B59"/>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31" t="s">
        <v>13</v>
      </c>
      <c r="B1" s="71"/>
      <c r="C1" s="170"/>
      <c r="D1" s="170"/>
      <c r="E1" s="171"/>
    </row>
    <row r="2" spans="1:5" s="14" customFormat="1" ht="15">
      <c r="A2" s="231"/>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4" t="s">
        <v>5</v>
      </c>
      <c r="B20" s="11" t="s">
        <v>42</v>
      </c>
      <c r="C20" s="102" t="s">
        <v>43</v>
      </c>
      <c r="E20" s="108" t="s">
        <v>44</v>
      </c>
      <c r="O20" s="69"/>
    </row>
    <row r="21" spans="1:41 16384:16384" s="14" customFormat="1">
      <c r="A21" s="224"/>
      <c r="B21" s="17"/>
    </row>
    <row r="22" spans="1:41 16384:16384">
      <c r="A22" s="224"/>
      <c r="C22" s="232" t="s">
        <v>45</v>
      </c>
      <c r="D22" s="233"/>
      <c r="E22" s="234"/>
      <c r="G22" s="235" t="s">
        <v>46</v>
      </c>
      <c r="H22" s="236"/>
      <c r="I22" s="237"/>
      <c r="K22" s="235" t="s">
        <v>46</v>
      </c>
      <c r="L22" s="236"/>
      <c r="M22" s="237"/>
      <c r="O22" s="235" t="s">
        <v>46</v>
      </c>
      <c r="P22" s="236"/>
      <c r="Q22" s="237"/>
      <c r="S22" s="235" t="s">
        <v>46</v>
      </c>
      <c r="T22" s="236"/>
      <c r="U22" s="237"/>
      <c r="W22" s="235" t="s">
        <v>46</v>
      </c>
      <c r="X22" s="236"/>
      <c r="Y22" s="237"/>
      <c r="AA22" s="235" t="s">
        <v>46</v>
      </c>
      <c r="AB22" s="236"/>
      <c r="AC22" s="237"/>
      <c r="AE22" s="235" t="s">
        <v>46</v>
      </c>
      <c r="AF22" s="236"/>
      <c r="AG22" s="237"/>
      <c r="AI22" s="235" t="s">
        <v>46</v>
      </c>
      <c r="AJ22" s="236"/>
      <c r="AK22" s="237"/>
      <c r="AM22" s="235" t="s">
        <v>46</v>
      </c>
      <c r="AN22" s="236"/>
      <c r="AO22" s="237"/>
    </row>
    <row r="23" spans="1:41 16384:16384">
      <c r="A23" s="224"/>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41 16384:16384" ht="12.75" customHeight="1">
      <c r="A24" s="224"/>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126</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41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1019</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GSDG-I6.1.1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41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Access to improved source of water</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41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Access to basic services</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6. Clean water and sanitation </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6.1 By 2030, achieve universal and equitable access to safe and affordable drinking water for all</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6.1.1 Proportion of population using safely managed drinking water services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4" t="s">
        <v>218</v>
      </c>
      <c r="D51" s="185"/>
      <c r="E51" s="185"/>
      <c r="F51" s="37"/>
      <c r="G51" s="184" t="s">
        <v>1293</v>
      </c>
      <c r="H51" s="185"/>
      <c r="I51" s="185"/>
      <c r="J51" s="38"/>
      <c r="K51" s="184" t="s">
        <v>276</v>
      </c>
      <c r="L51" s="185"/>
      <c r="M51" s="185"/>
      <c r="N51" s="38"/>
      <c r="O51" s="184" t="s">
        <v>72</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7"/>
      <c r="B52" s="106" t="s">
        <v>63</v>
      </c>
      <c r="C52" s="184" t="s">
        <v>1294</v>
      </c>
      <c r="D52" s="185"/>
      <c r="E52" s="185"/>
      <c r="F52" s="37"/>
      <c r="G52" s="184" t="s">
        <v>1295</v>
      </c>
      <c r="H52" s="185"/>
      <c r="I52" s="185"/>
      <c r="J52" s="38"/>
      <c r="K52" s="184" t="s">
        <v>1296</v>
      </c>
      <c r="L52" s="185"/>
      <c r="M52" s="185"/>
      <c r="N52" s="38"/>
      <c r="O52" s="184" t="s">
        <v>72</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7"/>
      <c r="B53" s="106" t="s">
        <v>65</v>
      </c>
      <c r="C53" s="184" t="s">
        <v>220</v>
      </c>
      <c r="D53" s="185"/>
      <c r="E53" s="185"/>
      <c r="F53" s="37"/>
      <c r="G53" s="184" t="s">
        <v>220</v>
      </c>
      <c r="H53" s="185"/>
      <c r="I53" s="185"/>
      <c r="J53" s="38"/>
      <c r="K53" s="184" t="s">
        <v>205</v>
      </c>
      <c r="L53" s="185"/>
      <c r="M53" s="185"/>
      <c r="N53" s="38"/>
      <c r="O53" s="184" t="s">
        <v>72</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7"/>
      <c r="B54" s="106" t="s">
        <v>64</v>
      </c>
      <c r="C54" s="184"/>
      <c r="D54" s="185"/>
      <c r="E54" s="185"/>
      <c r="F54" s="37"/>
      <c r="G54" s="238" t="s">
        <v>1297</v>
      </c>
      <c r="H54" s="239"/>
      <c r="I54" s="239"/>
      <c r="J54" s="38"/>
      <c r="K54" s="184" t="s">
        <v>1298</v>
      </c>
      <c r="L54" s="185"/>
      <c r="M54" s="185"/>
      <c r="N54" s="38"/>
      <c r="O54" s="184" t="s">
        <v>72</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7"/>
      <c r="B55" s="106" t="s">
        <v>73</v>
      </c>
      <c r="C55" s="184" t="s">
        <v>72</v>
      </c>
      <c r="D55" s="185"/>
      <c r="E55" s="185"/>
      <c r="F55" s="37"/>
      <c r="G55" s="184" t="s">
        <v>1299</v>
      </c>
      <c r="H55" s="185"/>
      <c r="I55" s="185"/>
      <c r="J55" s="38"/>
      <c r="K55" s="184" t="s">
        <v>206</v>
      </c>
      <c r="L55" s="185"/>
      <c r="M55" s="185"/>
      <c r="N55" s="38"/>
      <c r="O55" s="184" t="s">
        <v>72</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7"/>
      <c r="B56" s="106" t="s">
        <v>74</v>
      </c>
      <c r="C56" s="184" t="s">
        <v>72</v>
      </c>
      <c r="D56" s="185"/>
      <c r="E56" s="185"/>
      <c r="F56" s="37"/>
      <c r="G56" s="184"/>
      <c r="H56" s="185"/>
      <c r="I56" s="185"/>
      <c r="J56" s="38"/>
      <c r="K56" s="184"/>
      <c r="L56" s="185"/>
      <c r="M56" s="185"/>
      <c r="N56" s="38"/>
      <c r="O56" s="184" t="s">
        <v>72</v>
      </c>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2"/>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2"/>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2"/>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2"/>
      <c r="B67" s="39" t="s">
        <v>83</v>
      </c>
      <c r="C67" s="240" t="s">
        <v>1300</v>
      </c>
      <c r="D67" s="240"/>
      <c r="E67" s="240"/>
      <c r="F67" s="37"/>
      <c r="G67" s="225" t="s">
        <v>1301</v>
      </c>
      <c r="H67" s="225"/>
      <c r="I67" s="225"/>
      <c r="J67" s="38"/>
      <c r="K67" s="225" t="s">
        <v>84</v>
      </c>
      <c r="L67" s="225"/>
      <c r="M67" s="225"/>
      <c r="N67" s="38"/>
      <c r="O67" s="225" t="s">
        <v>84</v>
      </c>
      <c r="P67" s="225"/>
      <c r="Q67" s="225"/>
      <c r="R67" s="38"/>
      <c r="S67" s="225" t="s">
        <v>84</v>
      </c>
      <c r="T67" s="225"/>
      <c r="U67" s="225"/>
      <c r="V67" s="38"/>
      <c r="W67" s="225" t="s">
        <v>84</v>
      </c>
      <c r="X67" s="225"/>
      <c r="Y67" s="225"/>
      <c r="Z67" s="38"/>
      <c r="AA67" s="225" t="s">
        <v>84</v>
      </c>
      <c r="AB67" s="225"/>
      <c r="AC67" s="225"/>
      <c r="AD67" s="38"/>
      <c r="AE67" s="225" t="s">
        <v>84</v>
      </c>
      <c r="AF67" s="225"/>
      <c r="AG67" s="225"/>
      <c r="AH67" s="38"/>
      <c r="AI67" s="225" t="s">
        <v>84</v>
      </c>
      <c r="AJ67" s="225"/>
      <c r="AK67" s="225"/>
      <c r="AL67" s="38"/>
      <c r="AM67" s="225" t="s">
        <v>84</v>
      </c>
      <c r="AN67" s="225"/>
      <c r="AO67" s="225"/>
    </row>
    <row r="68" spans="1:41">
      <c r="A68" s="182"/>
      <c r="B68" s="226"/>
      <c r="C68" s="240"/>
      <c r="D68" s="240"/>
      <c r="E68" s="240"/>
      <c r="F68" s="37"/>
      <c r="G68" s="225"/>
      <c r="H68" s="225"/>
      <c r="I68" s="225"/>
      <c r="J68" s="38"/>
      <c r="K68" s="225"/>
      <c r="L68" s="225"/>
      <c r="M68" s="225"/>
      <c r="N68" s="38"/>
      <c r="O68" s="225"/>
      <c r="P68" s="225"/>
      <c r="Q68" s="225"/>
      <c r="R68" s="38"/>
      <c r="S68" s="225"/>
      <c r="T68" s="225"/>
      <c r="U68" s="225"/>
      <c r="V68" s="38"/>
      <c r="W68" s="225"/>
      <c r="X68" s="225"/>
      <c r="Y68" s="225"/>
      <c r="Z68" s="38"/>
      <c r="AA68" s="225"/>
      <c r="AB68" s="225"/>
      <c r="AC68" s="225"/>
      <c r="AD68" s="38"/>
      <c r="AE68" s="225"/>
      <c r="AF68" s="225"/>
      <c r="AG68" s="225"/>
      <c r="AH68" s="38"/>
      <c r="AI68" s="225"/>
      <c r="AJ68" s="225"/>
      <c r="AK68" s="225"/>
      <c r="AL68" s="38"/>
      <c r="AM68" s="225"/>
      <c r="AN68" s="225"/>
      <c r="AO68" s="225"/>
    </row>
    <row r="69" spans="1:41">
      <c r="A69" s="182"/>
      <c r="B69" s="227"/>
      <c r="C69" s="240"/>
      <c r="D69" s="240"/>
      <c r="E69" s="240"/>
      <c r="F69" s="37"/>
      <c r="G69" s="225"/>
      <c r="H69" s="225"/>
      <c r="I69" s="225"/>
      <c r="J69" s="38"/>
      <c r="K69" s="225"/>
      <c r="L69" s="225"/>
      <c r="M69" s="225"/>
      <c r="N69" s="38"/>
      <c r="O69" s="225"/>
      <c r="P69" s="225"/>
      <c r="Q69" s="225"/>
      <c r="R69" s="38"/>
      <c r="S69" s="225"/>
      <c r="T69" s="225"/>
      <c r="U69" s="225"/>
      <c r="V69" s="38"/>
      <c r="W69" s="225"/>
      <c r="X69" s="225"/>
      <c r="Y69" s="225"/>
      <c r="Z69" s="38"/>
      <c r="AA69" s="225"/>
      <c r="AB69" s="225"/>
      <c r="AC69" s="225"/>
      <c r="AD69" s="38"/>
      <c r="AE69" s="225"/>
      <c r="AF69" s="225"/>
      <c r="AG69" s="225"/>
      <c r="AH69" s="38"/>
      <c r="AI69" s="225"/>
      <c r="AJ69" s="225"/>
      <c r="AK69" s="225"/>
      <c r="AL69" s="38"/>
      <c r="AM69" s="225"/>
      <c r="AN69" s="225"/>
      <c r="AO69" s="225"/>
    </row>
    <row r="70" spans="1:41">
      <c r="A70" s="182"/>
      <c r="B70" s="227"/>
      <c r="C70" s="240"/>
      <c r="D70" s="240"/>
      <c r="E70" s="240"/>
      <c r="F70" s="37"/>
      <c r="G70" s="225"/>
      <c r="H70" s="225"/>
      <c r="I70" s="225"/>
      <c r="J70" s="38"/>
      <c r="K70" s="225"/>
      <c r="L70" s="225"/>
      <c r="M70" s="225"/>
      <c r="N70" s="38"/>
      <c r="O70" s="225"/>
      <c r="P70" s="225"/>
      <c r="Q70" s="225"/>
      <c r="R70" s="38"/>
      <c r="S70" s="225"/>
      <c r="T70" s="225"/>
      <c r="U70" s="225"/>
      <c r="V70" s="38"/>
      <c r="W70" s="225"/>
      <c r="X70" s="225"/>
      <c r="Y70" s="225"/>
      <c r="Z70" s="38"/>
      <c r="AA70" s="225"/>
      <c r="AB70" s="225"/>
      <c r="AC70" s="225"/>
      <c r="AD70" s="38"/>
      <c r="AE70" s="225"/>
      <c r="AF70" s="225"/>
      <c r="AG70" s="225"/>
      <c r="AH70" s="38"/>
      <c r="AI70" s="225"/>
      <c r="AJ70" s="225"/>
      <c r="AK70" s="225"/>
      <c r="AL70" s="38"/>
      <c r="AM70" s="225"/>
      <c r="AN70" s="225"/>
      <c r="AO70" s="225"/>
    </row>
    <row r="71" spans="1:41">
      <c r="A71" s="182"/>
      <c r="B71" s="227"/>
      <c r="C71" s="240"/>
      <c r="D71" s="240"/>
      <c r="E71" s="240"/>
      <c r="F71" s="37"/>
      <c r="G71" s="225"/>
      <c r="H71" s="225"/>
      <c r="I71" s="225"/>
      <c r="J71" s="38"/>
      <c r="K71" s="225"/>
      <c r="L71" s="225"/>
      <c r="M71" s="225"/>
      <c r="N71" s="38"/>
      <c r="O71" s="225"/>
      <c r="P71" s="225"/>
      <c r="Q71" s="225"/>
      <c r="R71" s="38"/>
      <c r="S71" s="225"/>
      <c r="T71" s="225"/>
      <c r="U71" s="225"/>
      <c r="V71" s="38"/>
      <c r="W71" s="225"/>
      <c r="X71" s="225"/>
      <c r="Y71" s="225"/>
      <c r="Z71" s="38"/>
      <c r="AA71" s="225"/>
      <c r="AB71" s="225"/>
      <c r="AC71" s="225"/>
      <c r="AD71" s="38"/>
      <c r="AE71" s="225"/>
      <c r="AF71" s="225"/>
      <c r="AG71" s="225"/>
      <c r="AH71" s="38"/>
      <c r="AI71" s="225"/>
      <c r="AJ71" s="225"/>
      <c r="AK71" s="225"/>
      <c r="AL71" s="38"/>
      <c r="AM71" s="225"/>
      <c r="AN71" s="225"/>
      <c r="AO71" s="225"/>
    </row>
    <row r="72" spans="1:41">
      <c r="A72" s="182"/>
      <c r="B72" s="227"/>
      <c r="C72" s="240"/>
      <c r="D72" s="240"/>
      <c r="E72" s="240"/>
      <c r="F72" s="37"/>
      <c r="G72" s="225"/>
      <c r="H72" s="225"/>
      <c r="I72" s="225"/>
      <c r="J72" s="38"/>
      <c r="K72" s="225"/>
      <c r="L72" s="225"/>
      <c r="M72" s="225"/>
      <c r="N72" s="38"/>
      <c r="O72" s="225"/>
      <c r="P72" s="225"/>
      <c r="Q72" s="225"/>
      <c r="R72" s="38"/>
      <c r="S72" s="225"/>
      <c r="T72" s="225"/>
      <c r="U72" s="225"/>
      <c r="V72" s="38"/>
      <c r="W72" s="225"/>
      <c r="X72" s="225"/>
      <c r="Y72" s="225"/>
      <c r="Z72" s="38"/>
      <c r="AA72" s="225"/>
      <c r="AB72" s="225"/>
      <c r="AC72" s="225"/>
      <c r="AD72" s="38"/>
      <c r="AE72" s="225"/>
      <c r="AF72" s="225"/>
      <c r="AG72" s="225"/>
      <c r="AH72" s="38"/>
      <c r="AI72" s="225"/>
      <c r="AJ72" s="225"/>
      <c r="AK72" s="225"/>
      <c r="AL72" s="38"/>
      <c r="AM72" s="225"/>
      <c r="AN72" s="225"/>
      <c r="AO72" s="225"/>
    </row>
    <row r="73" spans="1:41">
      <c r="A73" s="182"/>
      <c r="B73" s="228"/>
      <c r="C73" s="240"/>
      <c r="D73" s="240"/>
      <c r="E73" s="240"/>
      <c r="F73" s="37"/>
      <c r="G73" s="225"/>
      <c r="H73" s="225"/>
      <c r="I73" s="225"/>
      <c r="J73" s="38"/>
      <c r="K73" s="225"/>
      <c r="L73" s="225"/>
      <c r="M73" s="225"/>
      <c r="N73" s="38"/>
      <c r="O73" s="225"/>
      <c r="P73" s="225"/>
      <c r="Q73" s="225"/>
      <c r="R73" s="38"/>
      <c r="S73" s="225"/>
      <c r="T73" s="225"/>
      <c r="U73" s="225"/>
      <c r="V73" s="38"/>
      <c r="W73" s="225"/>
      <c r="X73" s="225"/>
      <c r="Y73" s="225"/>
      <c r="Z73" s="38"/>
      <c r="AA73" s="225"/>
      <c r="AB73" s="225"/>
      <c r="AC73" s="225"/>
      <c r="AD73" s="38"/>
      <c r="AE73" s="225"/>
      <c r="AF73" s="225"/>
      <c r="AG73" s="225"/>
      <c r="AH73" s="38"/>
      <c r="AI73" s="225"/>
      <c r="AJ73" s="225"/>
      <c r="AK73" s="225"/>
      <c r="AL73" s="38"/>
      <c r="AM73" s="225"/>
      <c r="AN73" s="225"/>
      <c r="AO73" s="225"/>
    </row>
    <row r="74" spans="1:41">
      <c r="A74" s="182"/>
    </row>
    <row r="75" spans="1:41">
      <c r="A75" s="182"/>
    </row>
    <row r="76" spans="1:41">
      <c r="A76" s="182"/>
    </row>
    <row r="77" spans="1:41">
      <c r="A77" s="182"/>
    </row>
    <row r="78" spans="1:41">
      <c r="A78" s="182"/>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Shivani</cp:lastModifiedBy>
  <cp:revision/>
  <dcterms:created xsi:type="dcterms:W3CDTF">2020-07-30T17:29:20Z</dcterms:created>
  <dcterms:modified xsi:type="dcterms:W3CDTF">2023-03-01T07:08:36Z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