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d.docs.live.net/d46a542e399632b1/01. Projects/1. Carbon studies/5. ABC PoA/00. new/PoA related/GS round I/"/>
    </mc:Choice>
  </mc:AlternateContent>
  <xr:revisionPtr revIDLastSave="51" documentId="8_{D5960D38-E1ED-4BCC-8369-7EE408C11038}" xr6:coauthVersionLast="47" xr6:coauthVersionMax="47" xr10:uidLastSave="{43658715-10AA-41AB-8530-515174247E0C}"/>
  <bookViews>
    <workbookView xWindow="28695" yWindow="0" windowWidth="29010" windowHeight="31785"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Y56" i="12" l="1"/>
  <c r="AY55" i="12"/>
  <c r="AY50" i="12" a="1"/>
  <c r="AY50" i="12" s="1"/>
  <c r="AY36" i="12"/>
  <c r="AY35" i="12"/>
  <c r="AY30" i="12" a="1"/>
  <c r="AY30" i="12" s="1"/>
  <c r="AU56" i="12"/>
  <c r="AU55" i="12"/>
  <c r="AU50" i="12" a="1"/>
  <c r="AU50" i="12" s="1"/>
  <c r="AU36" i="12"/>
  <c r="AU35" i="12"/>
  <c r="AU30" i="12" a="1"/>
  <c r="AU30" i="12" s="1"/>
  <c r="AQ55" i="12"/>
  <c r="AQ50" i="12" a="1"/>
  <c r="AQ50" i="12" s="1"/>
  <c r="AQ36" i="12"/>
  <c r="AQ35" i="12"/>
  <c r="AQ30" i="12" a="1"/>
  <c r="AQ30" i="12" s="1"/>
  <c r="AM55" i="12"/>
  <c r="AI55" i="12"/>
  <c r="AI54" i="12"/>
  <c r="AI53" i="12"/>
  <c r="AE55" i="12"/>
  <c r="AE54" i="12"/>
  <c r="AE53" i="12"/>
  <c r="AA55" i="12"/>
  <c r="AA54" i="12"/>
  <c r="AA53" i="12"/>
  <c r="W55" i="12"/>
  <c r="W54" i="12"/>
  <c r="W53" i="12"/>
  <c r="S55" i="12"/>
  <c r="S54" i="12"/>
  <c r="S53" i="12"/>
  <c r="O55" i="12"/>
  <c r="O54" i="12"/>
  <c r="O53" i="12"/>
  <c r="K55" i="12"/>
  <c r="K54" i="12"/>
  <c r="K53" i="12"/>
  <c r="G55" i="12"/>
  <c r="G54" i="12"/>
  <c r="G53" i="12"/>
  <c r="G52" i="12"/>
  <c r="C52" i="12" s="1"/>
  <c r="C51" i="12"/>
  <c r="AY42" i="12" l="1"/>
  <c r="AY34" i="12"/>
  <c r="AY33" i="12"/>
  <c r="AY38" i="12"/>
  <c r="AY37" i="12"/>
  <c r="AY41" i="12"/>
  <c r="AY40" i="12"/>
  <c r="AY32" i="12"/>
  <c r="AY39" i="12"/>
  <c r="AY31" i="12"/>
  <c r="AU42" i="12"/>
  <c r="AU34" i="12"/>
  <c r="AU40" i="12"/>
  <c r="AU41" i="12"/>
  <c r="AU33" i="12"/>
  <c r="AU32" i="12"/>
  <c r="AU39" i="12"/>
  <c r="AU31" i="12"/>
  <c r="AU38" i="12"/>
  <c r="AU37" i="12"/>
  <c r="AQ42" i="12"/>
  <c r="AQ34" i="12"/>
  <c r="AQ32" i="12"/>
  <c r="AQ41" i="12"/>
  <c r="AQ33" i="12"/>
  <c r="AQ40" i="12"/>
  <c r="AQ39" i="12"/>
  <c r="AQ31" i="12"/>
  <c r="AQ38" i="12"/>
  <c r="AQ37" i="12"/>
  <c r="N308" i="6" l="1"/>
  <c r="N307" i="6"/>
  <c r="N305" i="6"/>
  <c r="N306" i="6"/>
  <c r="N304" i="6"/>
  <c r="N303" i="6"/>
  <c r="N302" i="6"/>
  <c r="N301" i="6" l="1"/>
  <c r="N300" i="6"/>
  <c r="P138" i="6"/>
  <c r="AA274" i="8"/>
  <c r="AB272" i="8"/>
  <c r="AB302" i="8" s="1" a="1"/>
  <c r="AB302" i="8" s="1"/>
  <c r="AA336" i="8"/>
  <c r="AB334" i="8"/>
  <c r="AB337" i="8" s="1" a="1"/>
  <c r="AB337" i="8" s="1"/>
  <c r="A337" i="8"/>
  <c r="A338" i="8"/>
  <c r="A339" i="8"/>
  <c r="A340" i="8"/>
  <c r="A341" i="8"/>
  <c r="A342" i="8"/>
  <c r="A343" i="8"/>
  <c r="A344" i="8"/>
  <c r="A345" i="8"/>
  <c r="A346" i="8"/>
  <c r="A347" i="8"/>
  <c r="A348" i="8"/>
  <c r="A349" i="8"/>
  <c r="A350" i="8"/>
  <c r="A351" i="8"/>
  <c r="A352" i="8"/>
  <c r="A353" i="8"/>
  <c r="A334" i="8"/>
  <c r="N299" i="6"/>
  <c r="B63" i="12"/>
  <c r="B62" i="12"/>
  <c r="B61" i="12"/>
  <c r="B60" i="12"/>
  <c r="B59" i="12"/>
  <c r="B58" i="12"/>
  <c r="B26" i="12"/>
  <c r="AD26" i="12" s="1"/>
  <c r="B27" i="12"/>
  <c r="B36" i="12"/>
  <c r="B24" i="12"/>
  <c r="Z24" i="12" s="1"/>
  <c r="B23" i="12"/>
  <c r="AH23" i="12" s="1"/>
  <c r="J23" i="12"/>
  <c r="F23" i="12"/>
  <c r="XFD19" i="12" a="1"/>
  <c r="XFD19" i="12" s="1"/>
  <c r="XFD19" i="11" a="1"/>
  <c r="XFD19" i="11" s="1"/>
  <c r="AB217" i="8"/>
  <c r="AB255" i="8" s="1" a="1"/>
  <c r="AB255" i="8" s="1"/>
  <c r="AB107" i="8"/>
  <c r="AB112" i="8" s="1" a="1"/>
  <c r="AB112" i="8" s="1"/>
  <c r="AF112" i="8" s="1"/>
  <c r="AB53" i="8"/>
  <c r="AB61" i="8" s="1" a="1"/>
  <c r="AB61" i="8" s="1"/>
  <c r="P298" i="6"/>
  <c r="N298" i="6"/>
  <c r="A272" i="8"/>
  <c r="L4" i="6"/>
  <c r="P57" i="6"/>
  <c r="W30" i="12" s="1" a="1"/>
  <c r="W30" i="12" s="1"/>
  <c r="W42" i="12" s="1"/>
  <c r="P58" i="6"/>
  <c r="AM30" i="11" s="1" a="1"/>
  <c r="AM30" i="11" s="1"/>
  <c r="P61" i="6"/>
  <c r="P59" i="6"/>
  <c r="C30" i="5" s="1" a="1"/>
  <c r="C30" i="5" s="1"/>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I58" i="11"/>
  <c r="E58" i="11"/>
  <c r="B58" i="11"/>
  <c r="B36" i="11"/>
  <c r="K30" i="11" a="1"/>
  <c r="K30" i="11" s="1"/>
  <c r="B27" i="11"/>
  <c r="AD27" i="11"/>
  <c r="Z26" i="11"/>
  <c r="N26" i="11"/>
  <c r="J26" i="11"/>
  <c r="B26" i="11"/>
  <c r="V24" i="11"/>
  <c r="R24" i="11"/>
  <c r="B24" i="11"/>
  <c r="N24" i="11"/>
  <c r="AD23" i="11"/>
  <c r="Z23" i="11"/>
  <c r="J23" i="11"/>
  <c r="B23" i="11"/>
  <c r="V23" i="11"/>
  <c r="C50" i="11" a="1"/>
  <c r="C50" i="11"/>
  <c r="N136" i="6"/>
  <c r="F27" i="11"/>
  <c r="AL27" i="11"/>
  <c r="AH23" i="11"/>
  <c r="Z24" i="11"/>
  <c r="R26" i="11"/>
  <c r="J27" i="11"/>
  <c r="K50" i="11" a="1"/>
  <c r="K50" i="11"/>
  <c r="F23" i="11"/>
  <c r="AL23" i="11"/>
  <c r="AD24" i="11"/>
  <c r="V26" i="11"/>
  <c r="N27" i="11"/>
  <c r="O50" i="11" a="1"/>
  <c r="O50" i="11"/>
  <c r="N23" i="11"/>
  <c r="F24" i="11"/>
  <c r="AL24" i="11"/>
  <c r="AD26" i="11"/>
  <c r="AE50" i="11" a="1"/>
  <c r="AE50" i="11"/>
  <c r="V27" i="11"/>
  <c r="AH27" i="11"/>
  <c r="AH24" i="11"/>
  <c r="R27" i="11"/>
  <c r="R23" i="11"/>
  <c r="J24" i="11"/>
  <c r="AH26" i="11"/>
  <c r="Z27" i="11"/>
  <c r="AA50" i="11" a="1"/>
  <c r="AA50" i="11"/>
  <c r="F26" i="11"/>
  <c r="G50" i="11" a="1"/>
  <c r="G50" i="11"/>
  <c r="AL26" i="11"/>
  <c r="AM50" i="11" a="1"/>
  <c r="AM50" i="11"/>
  <c r="S50" i="11" a="1"/>
  <c r="S50" i="11"/>
  <c r="AI50" i="11" a="1"/>
  <c r="AI50" i="11"/>
  <c r="W50" i="11" a="1"/>
  <c r="W50"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B27" i="5"/>
  <c r="B26" i="5"/>
  <c r="B23" i="5"/>
  <c r="C50" i="5" a="1"/>
  <c r="C50" i="5"/>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a="1"/>
  <c r="O50" i="5"/>
  <c r="G50" i="5" a="1"/>
  <c r="G50" i="5"/>
  <c r="AA50" i="5" a="1"/>
  <c r="AA50" i="5"/>
  <c r="AE50" i="5" a="1"/>
  <c r="AE50" i="5"/>
  <c r="W50" i="5" a="1"/>
  <c r="W50" i="5"/>
  <c r="K50" i="5" a="1"/>
  <c r="K50" i="5"/>
  <c r="AI50" i="5" a="1"/>
  <c r="AI50" i="5"/>
  <c r="S50" i="5" a="1"/>
  <c r="S50" i="5"/>
  <c r="AM50" i="5" a="1"/>
  <c r="AM50"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A109" i="8"/>
  <c r="N57" i="6"/>
  <c r="A6" i="6"/>
  <c r="A4" i="6"/>
  <c r="AB1" i="8" s="1"/>
  <c r="AB3" i="8" s="1" a="1"/>
  <c r="AB3" i="8" s="1"/>
  <c r="AC3" i="8" s="1"/>
  <c r="K30" i="5" a="1"/>
  <c r="K30" i="5" s="1"/>
  <c r="K39" i="5" s="1"/>
  <c r="S30" i="5" a="1"/>
  <c r="S30" i="5" s="1"/>
  <c r="AA219" i="8"/>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162" i="8"/>
  <c r="A53" i="8"/>
  <c r="AA3" i="8"/>
  <c r="A1" i="8"/>
  <c r="A109" i="8"/>
  <c r="A110" i="8"/>
  <c r="A111" i="8"/>
  <c r="A112" i="8"/>
  <c r="A113" i="8"/>
  <c r="A114" i="8"/>
  <c r="A115" i="8"/>
  <c r="A116" i="8"/>
  <c r="A117" i="8"/>
  <c r="A118" i="8"/>
  <c r="A119" i="8"/>
  <c r="A120" i="8"/>
  <c r="A121" i="8"/>
  <c r="A122" i="8"/>
  <c r="A123" i="8"/>
  <c r="A124" i="8"/>
  <c r="A125" i="8"/>
  <c r="A126" i="8"/>
  <c r="AB162" i="8"/>
  <c r="AB181" i="8" s="1" a="1"/>
  <c r="AB181" i="8" s="1"/>
  <c r="AE181" i="8" s="1"/>
  <c r="A107" i="8"/>
  <c r="A3" i="8"/>
  <c r="A4" i="8"/>
  <c r="A5" i="8"/>
  <c r="A6" i="8"/>
  <c r="A7" i="8"/>
  <c r="A8" i="8"/>
  <c r="A9" i="8"/>
  <c r="A10" i="8"/>
  <c r="A11" i="8"/>
  <c r="A12" i="8"/>
  <c r="A13" i="8"/>
  <c r="A14" i="8"/>
  <c r="A15" i="8"/>
  <c r="A16" i="8"/>
  <c r="A17" i="8"/>
  <c r="A18" i="8"/>
  <c r="A19" i="8"/>
  <c r="A20" i="8"/>
  <c r="AE30" i="12" l="1" a="1"/>
  <c r="AE30" i="12" s="1"/>
  <c r="AE33" i="12" s="1"/>
  <c r="S30" i="11" a="1"/>
  <c r="S30" i="11" s="1"/>
  <c r="C30" i="12" a="1"/>
  <c r="C30" i="12" s="1"/>
  <c r="C39" i="12" s="1"/>
  <c r="AI30" i="12" a="1"/>
  <c r="AI30" i="12" s="1"/>
  <c r="AI32" i="12" s="1"/>
  <c r="W30" i="5" a="1"/>
  <c r="W30" i="5" s="1"/>
  <c r="W38" i="5" s="1"/>
  <c r="AE30" i="5" a="1"/>
  <c r="AE30" i="5" s="1"/>
  <c r="AE37" i="5" s="1"/>
  <c r="W30" i="11" a="1"/>
  <c r="W30" i="11" s="1"/>
  <c r="W38" i="11" s="1"/>
  <c r="G30" i="12" a="1"/>
  <c r="G30" i="12" s="1"/>
  <c r="G36" i="12" s="1"/>
  <c r="AM30" i="12" a="1"/>
  <c r="AM30" i="12" s="1"/>
  <c r="AM42" i="12" s="1"/>
  <c r="AA30" i="11" a="1"/>
  <c r="AA30" i="11" s="1"/>
  <c r="K30" i="12" a="1"/>
  <c r="K30" i="12" s="1"/>
  <c r="K38" i="12" s="1"/>
  <c r="G30" i="5" a="1"/>
  <c r="G30" i="5" s="1"/>
  <c r="G39" i="5" s="1"/>
  <c r="AI30" i="5" a="1"/>
  <c r="AI30" i="5" s="1"/>
  <c r="AE30" i="11" a="1"/>
  <c r="AE30" i="11" s="1"/>
  <c r="AE32" i="11" s="1"/>
  <c r="O30" i="12" a="1"/>
  <c r="O30" i="12" s="1"/>
  <c r="O32" i="12" s="1"/>
  <c r="O30" i="5" a="1"/>
  <c r="O30" i="5" s="1"/>
  <c r="O30" i="11" a="1"/>
  <c r="O30" i="11" s="1"/>
  <c r="AA30" i="5" a="1"/>
  <c r="AA30" i="5" s="1"/>
  <c r="AA41" i="5" s="1"/>
  <c r="C30" i="11" a="1"/>
  <c r="C30" i="11" s="1"/>
  <c r="C39" i="11" s="1"/>
  <c r="AI30" i="11" a="1"/>
  <c r="AI30" i="11" s="1"/>
  <c r="AI39" i="11" s="1"/>
  <c r="S30" i="12" a="1"/>
  <c r="S30" i="12" s="1"/>
  <c r="S31" i="12" s="1"/>
  <c r="AA30" i="12" a="1"/>
  <c r="AA30" i="12" s="1"/>
  <c r="AA42" i="12" s="1"/>
  <c r="AM30" i="5" a="1"/>
  <c r="AM30" i="5" s="1"/>
  <c r="AM41" i="5" s="1"/>
  <c r="G30" i="11" a="1"/>
  <c r="G30" i="11" s="1"/>
  <c r="G39" i="11" s="1"/>
  <c r="AB197" i="8" a="1"/>
  <c r="AB197" i="8" s="1"/>
  <c r="AB166" i="8" a="1"/>
  <c r="AB166" i="8" s="1"/>
  <c r="AB131" i="8" a="1"/>
  <c r="AB131" i="8" s="1"/>
  <c r="AD131" i="8" s="1"/>
  <c r="AB84" i="8" a="1"/>
  <c r="AB84" i="8" s="1"/>
  <c r="AD84" i="8" s="1"/>
  <c r="AB210" i="8" a="1"/>
  <c r="AB210" i="8" s="1"/>
  <c r="AB165" i="8" a="1"/>
  <c r="AB165" i="8" s="1"/>
  <c r="AD165" i="8" s="1"/>
  <c r="AB142" i="8" a="1"/>
  <c r="AB142" i="8" s="1"/>
  <c r="AD142" i="8" s="1"/>
  <c r="AB373" i="8" a="1"/>
  <c r="AB373" i="8" s="1"/>
  <c r="AD373" i="8" s="1"/>
  <c r="AB347" i="8" a="1"/>
  <c r="AB347" i="8" s="1"/>
  <c r="AD347" i="8" s="1"/>
  <c r="AB184" i="8" a="1"/>
  <c r="AB184" i="8" s="1"/>
  <c r="AB343" i="8" a="1"/>
  <c r="AB343" i="8" s="1"/>
  <c r="AE343" i="8" s="1"/>
  <c r="AB14" i="8" a="1"/>
  <c r="AB14" i="8" s="1"/>
  <c r="AC14" i="8" s="1"/>
  <c r="AG3" i="8"/>
  <c r="AB40" i="8" a="1"/>
  <c r="AB40" i="8" s="1"/>
  <c r="AC40" i="8" s="1"/>
  <c r="AB13" i="8" a="1"/>
  <c r="AB13" i="8" s="1"/>
  <c r="AD13" i="8" s="1"/>
  <c r="AB5" i="8" a="1"/>
  <c r="AB5" i="8" s="1"/>
  <c r="AC5" i="8" s="1"/>
  <c r="AN3" i="8"/>
  <c r="AB47" i="8" a="1"/>
  <c r="AB47" i="8" s="1"/>
  <c r="AE47" i="8" s="1"/>
  <c r="AO3" i="8"/>
  <c r="AB45" i="8" a="1"/>
  <c r="AB45" i="8" s="1"/>
  <c r="AG45" i="8" s="1"/>
  <c r="AB38" i="8" a="1"/>
  <c r="AB38" i="8" s="1"/>
  <c r="AF38" i="8" s="1"/>
  <c r="AB171" i="8" a="1"/>
  <c r="AB171" i="8" s="1"/>
  <c r="AC171" i="8" s="1"/>
  <c r="AB98" i="8" a="1"/>
  <c r="AB98" i="8" s="1"/>
  <c r="AD98" i="8" s="1"/>
  <c r="AB70" i="8" a="1"/>
  <c r="AB70" i="8" s="1"/>
  <c r="AD70" i="8" s="1"/>
  <c r="AB263" i="8" a="1"/>
  <c r="AB263" i="8" s="1"/>
  <c r="AE263" i="8" s="1"/>
  <c r="AB29" i="8" a="1"/>
  <c r="AB29" i="8" s="1"/>
  <c r="AO29" i="8" s="1"/>
  <c r="AB378" i="8" a="1"/>
  <c r="AB378" i="8" s="1"/>
  <c r="AF378" i="8" s="1"/>
  <c r="AB76" i="8" a="1"/>
  <c r="AB76" i="8" s="1"/>
  <c r="AC76" i="8" s="1"/>
  <c r="AB92" i="8" a="1"/>
  <c r="AB92" i="8" s="1"/>
  <c r="AE92" i="8" s="1"/>
  <c r="AB68" i="8" a="1"/>
  <c r="AB68" i="8" s="1"/>
  <c r="AF68" i="8" s="1"/>
  <c r="AB246" i="8" a="1"/>
  <c r="AB246" i="8" s="1"/>
  <c r="AE246" i="8" s="1"/>
  <c r="AB27" i="8" a="1"/>
  <c r="AB27" i="8" s="1"/>
  <c r="AC27" i="8" s="1"/>
  <c r="AB205" i="8" a="1"/>
  <c r="AB205" i="8" s="1"/>
  <c r="AC205" i="8" s="1"/>
  <c r="AB91" i="8" a="1"/>
  <c r="AB91" i="8" s="1"/>
  <c r="AB62" i="8" a="1"/>
  <c r="AB62" i="8" s="1"/>
  <c r="AE62" i="8" s="1"/>
  <c r="AB238" i="8" a="1"/>
  <c r="AB238" i="8" s="1"/>
  <c r="AF238" i="8" s="1"/>
  <c r="AB23" i="8" a="1"/>
  <c r="AB23" i="8" s="1"/>
  <c r="AB367" i="8" a="1"/>
  <c r="AB367" i="8" s="1"/>
  <c r="AC367" i="8" s="1"/>
  <c r="AB83" i="8" a="1"/>
  <c r="AB83" i="8" s="1"/>
  <c r="AC83" i="8" s="1"/>
  <c r="AB100" i="8" a="1"/>
  <c r="AB100" i="8" s="1"/>
  <c r="AC100" i="8" s="1"/>
  <c r="AB78" i="8" a="1"/>
  <c r="AB78" i="8" s="1"/>
  <c r="AD78" i="8" s="1"/>
  <c r="AB99" i="8" a="1"/>
  <c r="AB99" i="8" s="1"/>
  <c r="AF99" i="8" s="1"/>
  <c r="AH3" i="8"/>
  <c r="AB198" i="8" a="1"/>
  <c r="AB198" i="8" s="1"/>
  <c r="AF198" i="8" s="1"/>
  <c r="AB90" i="8" a="1"/>
  <c r="AB90" i="8" s="1"/>
  <c r="AF90" i="8" s="1"/>
  <c r="AB60" i="8" a="1"/>
  <c r="AB60" i="8" s="1"/>
  <c r="AC60" i="8" s="1"/>
  <c r="AB228" i="8" a="1"/>
  <c r="AB228" i="8" s="1"/>
  <c r="AC228" i="8" s="1"/>
  <c r="AB21" i="8" a="1"/>
  <c r="AB21" i="8" s="1"/>
  <c r="AB358" i="8" a="1"/>
  <c r="AB358" i="8" s="1"/>
  <c r="AD358" i="8" s="1"/>
  <c r="W38" i="12"/>
  <c r="AK3" i="8"/>
  <c r="AE3" i="8"/>
  <c r="AI3" i="8"/>
  <c r="AJ3" i="8"/>
  <c r="AF3" i="8"/>
  <c r="W31" i="12"/>
  <c r="AD3" i="8"/>
  <c r="AM3" i="8"/>
  <c r="AL3" i="8"/>
  <c r="AP3" i="8"/>
  <c r="AE61" i="8"/>
  <c r="AF61" i="8"/>
  <c r="AB97" i="8" a="1"/>
  <c r="AB97" i="8" s="1"/>
  <c r="AC97" i="8" s="1"/>
  <c r="AB89" i="8" a="1"/>
  <c r="AB89" i="8" s="1"/>
  <c r="AF89" i="8" s="1"/>
  <c r="AB75" i="8" a="1"/>
  <c r="AB75" i="8" s="1"/>
  <c r="AB67" i="8" a="1"/>
  <c r="AB67" i="8" s="1"/>
  <c r="AE67" i="8" s="1"/>
  <c r="AB59" i="8" a="1"/>
  <c r="AB59" i="8" s="1"/>
  <c r="AB96" i="8" a="1"/>
  <c r="AB96" i="8" s="1"/>
  <c r="AF96" i="8" s="1"/>
  <c r="AB88" i="8" a="1"/>
  <c r="AB88" i="8" s="1"/>
  <c r="AB82" i="8" a="1"/>
  <c r="AB82" i="8" s="1"/>
  <c r="AC82" i="8" s="1"/>
  <c r="AB74" i="8" a="1"/>
  <c r="AB74" i="8" s="1"/>
  <c r="AB66" i="8" a="1"/>
  <c r="AB66" i="8" s="1"/>
  <c r="AF66" i="8" s="1"/>
  <c r="AB58" i="8" a="1"/>
  <c r="AB58" i="8" s="1"/>
  <c r="AF84" i="8"/>
  <c r="AB95" i="8" a="1"/>
  <c r="AB95" i="8" s="1"/>
  <c r="AE95" i="8" s="1"/>
  <c r="AB87" i="8" a="1"/>
  <c r="AB87" i="8" s="1"/>
  <c r="AF87" i="8" s="1"/>
  <c r="AB81" i="8" a="1"/>
  <c r="AB81" i="8" s="1"/>
  <c r="AB73" i="8" a="1"/>
  <c r="AB73" i="8" s="1"/>
  <c r="AF73" i="8" s="1"/>
  <c r="AB65" i="8" a="1"/>
  <c r="AB65" i="8" s="1"/>
  <c r="AF65" i="8" s="1"/>
  <c r="AB57" i="8" a="1"/>
  <c r="AB57" i="8" s="1"/>
  <c r="AF57" i="8" s="1"/>
  <c r="AB102" i="8" a="1"/>
  <c r="AB102" i="8" s="1"/>
  <c r="AF102" i="8" s="1"/>
  <c r="AB94" i="8" a="1"/>
  <c r="AB94" i="8" s="1"/>
  <c r="AE94" i="8" s="1"/>
  <c r="AB86" i="8" a="1"/>
  <c r="AB86" i="8" s="1"/>
  <c r="AB80" i="8" a="1"/>
  <c r="AB80" i="8" s="1"/>
  <c r="AC80" i="8" s="1"/>
  <c r="AB72" i="8" a="1"/>
  <c r="AB72" i="8" s="1"/>
  <c r="AF72" i="8" s="1"/>
  <c r="AB64" i="8" a="1"/>
  <c r="AB64" i="8" s="1"/>
  <c r="AF64" i="8" s="1"/>
  <c r="AB56" i="8" a="1"/>
  <c r="AB56" i="8" s="1"/>
  <c r="AB101" i="8" a="1"/>
  <c r="AB101" i="8" s="1"/>
  <c r="AF101" i="8" s="1"/>
  <c r="AB93" i="8" a="1"/>
  <c r="AB93" i="8" s="1"/>
  <c r="AE93" i="8" s="1"/>
  <c r="AB85" i="8" a="1"/>
  <c r="AB85" i="8" s="1"/>
  <c r="AC85" i="8" s="1"/>
  <c r="AB79" i="8" a="1"/>
  <c r="AB79" i="8" s="1"/>
  <c r="AD79" i="8" s="1"/>
  <c r="AB71" i="8" a="1"/>
  <c r="AB71" i="8" s="1"/>
  <c r="AB63" i="8" a="1"/>
  <c r="AB63" i="8" s="1"/>
  <c r="AF63" i="8" s="1"/>
  <c r="AB55" i="8" a="1"/>
  <c r="AB55" i="8" s="1"/>
  <c r="AD55" i="8" s="1"/>
  <c r="AB77" i="8" a="1"/>
  <c r="AB77" i="8" s="1"/>
  <c r="AB69" i="8" a="1"/>
  <c r="AB69" i="8" s="1"/>
  <c r="AF69" i="8" s="1"/>
  <c r="AE255" i="8"/>
  <c r="AF255" i="8"/>
  <c r="AB185" i="8" a="1"/>
  <c r="AB185" i="8" s="1"/>
  <c r="AE185" i="8" s="1"/>
  <c r="AB175" i="8" a="1"/>
  <c r="AB175" i="8" s="1"/>
  <c r="AF175" i="8" s="1"/>
  <c r="AB194" i="8" a="1"/>
  <c r="AB194" i="8" s="1"/>
  <c r="AF194" i="8" s="1"/>
  <c r="G31" i="5"/>
  <c r="G33" i="5"/>
  <c r="G40" i="5"/>
  <c r="AF78" i="8"/>
  <c r="AE84" i="8"/>
  <c r="AB176" i="8" a="1"/>
  <c r="AB176" i="8" s="1"/>
  <c r="AB275" i="8" a="1"/>
  <c r="AB275" i="8" s="1"/>
  <c r="AF275" i="8" s="1"/>
  <c r="AB281" i="8" a="1"/>
  <c r="AB281" i="8" s="1"/>
  <c r="AD281" i="8" s="1"/>
  <c r="AB312" i="8" a="1"/>
  <c r="AB312" i="8" s="1"/>
  <c r="AB285" i="8" a="1"/>
  <c r="AB285" i="8" s="1"/>
  <c r="AF285" i="8" s="1"/>
  <c r="AB315" i="8" a="1"/>
  <c r="AB315" i="8" s="1"/>
  <c r="AB287" i="8" a="1"/>
  <c r="AB287" i="8" s="1"/>
  <c r="AB320" i="8" a="1"/>
  <c r="AB320" i="8" s="1"/>
  <c r="AB292" i="8" a="1"/>
  <c r="AB292" i="8" s="1"/>
  <c r="AC292" i="8" s="1"/>
  <c r="AB295" i="8" a="1"/>
  <c r="AB295" i="8" s="1"/>
  <c r="AB299" i="8" a="1"/>
  <c r="AB299" i="8" s="1"/>
  <c r="AB278" i="8" a="1"/>
  <c r="AB278" i="8" s="1"/>
  <c r="AC278" i="8" s="1"/>
  <c r="AB308" i="8" a="1"/>
  <c r="AB308" i="8" s="1"/>
  <c r="AE78" i="8"/>
  <c r="AB180" i="8" a="1"/>
  <c r="AB180" i="8" s="1"/>
  <c r="AE180" i="8" s="1"/>
  <c r="AB188" i="8" a="1"/>
  <c r="AB188" i="8" s="1"/>
  <c r="AB204" i="8" a="1"/>
  <c r="AB204" i="8" s="1"/>
  <c r="AB191" i="8" a="1"/>
  <c r="AB191" i="8" s="1"/>
  <c r="AE191" i="8" s="1"/>
  <c r="AB172" i="8" a="1"/>
  <c r="AB172" i="8" s="1"/>
  <c r="AE172" i="8" s="1"/>
  <c r="AB187" i="8" a="1"/>
  <c r="AB187" i="8" s="1"/>
  <c r="AC187" i="8" s="1"/>
  <c r="AB196" i="8" a="1"/>
  <c r="AB196" i="8" s="1"/>
  <c r="AD196" i="8" s="1"/>
  <c r="AB168" i="8" a="1"/>
  <c r="AB168" i="8" s="1"/>
  <c r="AC168" i="8" s="1"/>
  <c r="AB199" i="8" a="1"/>
  <c r="AB199" i="8" s="1"/>
  <c r="AD199" i="8" s="1"/>
  <c r="AB192" i="8" a="1"/>
  <c r="AB192" i="8" s="1"/>
  <c r="AD192" i="8" s="1"/>
  <c r="AB179" i="8" a="1"/>
  <c r="AB179" i="8" s="1"/>
  <c r="AE179" i="8" s="1"/>
  <c r="AB195" i="8" a="1"/>
  <c r="AB195" i="8" s="1"/>
  <c r="AD195" i="8" s="1"/>
  <c r="AB211" i="8" a="1"/>
  <c r="AB211" i="8" s="1"/>
  <c r="AB183" i="8" a="1"/>
  <c r="AB183" i="8" s="1"/>
  <c r="AC183" i="8" s="1"/>
  <c r="AB206" i="8" a="1"/>
  <c r="AB206" i="8" s="1"/>
  <c r="AC206" i="8" s="1"/>
  <c r="AB200" i="8" a="1"/>
  <c r="AB200" i="8" s="1"/>
  <c r="AD200" i="8" s="1"/>
  <c r="AB186" i="8" a="1"/>
  <c r="AB186" i="8" s="1"/>
  <c r="AD186" i="8" s="1"/>
  <c r="AB203" i="8" a="1"/>
  <c r="AB203" i="8" s="1"/>
  <c r="AE203" i="8" s="1"/>
  <c r="AB201" i="8" a="1"/>
  <c r="AB201" i="8" s="1"/>
  <c r="AE201" i="8" s="1"/>
  <c r="AB190" i="8" a="1"/>
  <c r="AB190" i="8" s="1"/>
  <c r="AF190" i="8" s="1"/>
  <c r="AB207" i="8" a="1"/>
  <c r="AB207" i="8" s="1"/>
  <c r="AD207" i="8" s="1"/>
  <c r="AD302" i="8"/>
  <c r="AF302" i="8"/>
  <c r="AB178" i="8" a="1"/>
  <c r="AB178" i="8" s="1"/>
  <c r="AE178" i="8" s="1"/>
  <c r="AB174" i="8" a="1"/>
  <c r="AB174" i="8" s="1"/>
  <c r="AC246" i="8"/>
  <c r="AF246" i="8"/>
  <c r="AC98" i="8"/>
  <c r="AE98" i="8"/>
  <c r="AB177" i="8" a="1"/>
  <c r="AB177" i="8" s="1"/>
  <c r="AF177" i="8" s="1"/>
  <c r="AB189" i="8" a="1"/>
  <c r="AB189" i="8" s="1"/>
  <c r="AD189" i="8" s="1"/>
  <c r="AB209" i="8" a="1"/>
  <c r="AB209" i="8" s="1"/>
  <c r="AF209" i="8" s="1"/>
  <c r="AE302" i="8"/>
  <c r="AB219" i="8" a="1"/>
  <c r="AB219" i="8" s="1"/>
  <c r="AB221" i="8" a="1"/>
  <c r="AB221" i="8" s="1"/>
  <c r="AB230" i="8" a="1"/>
  <c r="AB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B223" i="8" a="1"/>
  <c r="AB223" i="8" s="1"/>
  <c r="AB233" i="8" a="1"/>
  <c r="AB233" i="8" s="1"/>
  <c r="AD233" i="8" s="1"/>
  <c r="AB241" i="8" a="1"/>
  <c r="AB241" i="8" s="1"/>
  <c r="AB251" i="8" a="1"/>
  <c r="AB251" i="8" s="1"/>
  <c r="AB259" i="8" a="1"/>
  <c r="AB259" i="8" s="1"/>
  <c r="AC259" i="8" s="1"/>
  <c r="AB224" i="8" a="1"/>
  <c r="AB224" i="8" s="1"/>
  <c r="AB234" i="8" a="1"/>
  <c r="AB234" i="8" s="1"/>
  <c r="AF234" i="8" s="1"/>
  <c r="AB242" i="8" a="1"/>
  <c r="AB242" i="8" s="1"/>
  <c r="AB252" i="8" a="1"/>
  <c r="AB252" i="8" s="1"/>
  <c r="AC252" i="8" s="1"/>
  <c r="AB260" i="8" a="1"/>
  <c r="AB260" i="8" s="1"/>
  <c r="AB226" i="8" a="1"/>
  <c r="AB226" i="8" s="1"/>
  <c r="AB235" i="8" a="1"/>
  <c r="AB235" i="8" s="1"/>
  <c r="AB244" i="8" a="1"/>
  <c r="AB244" i="8" s="1"/>
  <c r="AB253" i="8" a="1"/>
  <c r="AB253" i="8" s="1"/>
  <c r="AD253" i="8" s="1"/>
  <c r="AB261" i="8" a="1"/>
  <c r="AB261" i="8" s="1"/>
  <c r="AB227" i="8" a="1"/>
  <c r="AB227" i="8" s="1"/>
  <c r="AB237" i="8" a="1"/>
  <c r="AB237" i="8" s="1"/>
  <c r="AB245" i="8" a="1"/>
  <c r="AB245" i="8" s="1"/>
  <c r="AD245" i="8" s="1"/>
  <c r="AB254" i="8" a="1"/>
  <c r="AB254" i="8" s="1"/>
  <c r="AE254" i="8" s="1"/>
  <c r="AB262" i="8" a="1"/>
  <c r="AB262" i="8" s="1"/>
  <c r="AB220" i="8" a="1"/>
  <c r="AB220" i="8" s="1"/>
  <c r="AB229" i="8" a="1"/>
  <c r="AB229" i="8" s="1"/>
  <c r="AB239" i="8" a="1"/>
  <c r="AB239" i="8" s="1"/>
  <c r="AB247" i="8" a="1"/>
  <c r="AB247" i="8" s="1"/>
  <c r="AB256" i="8" a="1"/>
  <c r="AB256" i="8" s="1"/>
  <c r="AC256" i="8" s="1"/>
  <c r="AB264" i="8" a="1"/>
  <c r="AB264" i="8" s="1"/>
  <c r="AF85" i="8"/>
  <c r="AF98" i="8"/>
  <c r="AB170" i="8" a="1"/>
  <c r="AB170" i="8" s="1"/>
  <c r="AF170" i="8" s="1"/>
  <c r="AB182" i="8" a="1"/>
  <c r="AB182" i="8" s="1"/>
  <c r="AF182" i="8" s="1"/>
  <c r="AB202" i="8" a="1"/>
  <c r="AB202" i="8" s="1"/>
  <c r="AE202" i="8" s="1"/>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AM32" i="11"/>
  <c r="AM39" i="11"/>
  <c r="AM42" i="11"/>
  <c r="AM34" i="11"/>
  <c r="AM33" i="11"/>
  <c r="K35" i="11"/>
  <c r="K42" i="11"/>
  <c r="C35" i="5"/>
  <c r="C37" i="5"/>
  <c r="C33" i="5"/>
  <c r="C40" i="5"/>
  <c r="AD112" i="8"/>
  <c r="AC112" i="8"/>
  <c r="AE112" i="8"/>
  <c r="AB120" i="8" a="1"/>
  <c r="AB120" i="8" s="1"/>
  <c r="AD246" i="8"/>
  <c r="AB114" i="8" a="1"/>
  <c r="AB114" i="8" s="1"/>
  <c r="AC114" i="8" s="1"/>
  <c r="AB137" i="8" a="1"/>
  <c r="AB137" i="8" s="1"/>
  <c r="AC337" i="8"/>
  <c r="AD337" i="8"/>
  <c r="AE337" i="8"/>
  <c r="AF337" i="8"/>
  <c r="G32" i="5"/>
  <c r="G38" i="5"/>
  <c r="AB109" i="8" a="1"/>
  <c r="AB109" i="8" s="1"/>
  <c r="AB115" i="8" a="1"/>
  <c r="AB115" i="8" s="1"/>
  <c r="AD115" i="8" s="1"/>
  <c r="AB121" i="8" a="1"/>
  <c r="AB121" i="8" s="1"/>
  <c r="AB132" i="8" a="1"/>
  <c r="AB132" i="8" s="1"/>
  <c r="AB138" i="8" a="1"/>
  <c r="AB138" i="8" s="1"/>
  <c r="AE138" i="8" s="1"/>
  <c r="AB143" i="8" a="1"/>
  <c r="AB143" i="8" s="1"/>
  <c r="AB150" i="8" a="1"/>
  <c r="AB150" i="8" s="1"/>
  <c r="AE150" i="8" s="1"/>
  <c r="AB156" i="8" a="1"/>
  <c r="AB156" i="8" s="1"/>
  <c r="AD156" i="8" s="1"/>
  <c r="AB110" i="8" a="1"/>
  <c r="AB110" i="8" s="1"/>
  <c r="AD110" i="8" s="1"/>
  <c r="AB116" i="8" a="1"/>
  <c r="AB116" i="8" s="1"/>
  <c r="AD116" i="8" s="1"/>
  <c r="AB122" i="8" a="1"/>
  <c r="AB122" i="8" s="1"/>
  <c r="AB133" i="8" a="1"/>
  <c r="AB133" i="8" s="1"/>
  <c r="AB139" i="8" a="1"/>
  <c r="AB139" i="8" s="1"/>
  <c r="AD139" i="8" s="1"/>
  <c r="AB123" i="8" a="1"/>
  <c r="AB123" i="8" s="1"/>
  <c r="AF123" i="8" s="1"/>
  <c r="AB127" i="8" a="1"/>
  <c r="AB127" i="8" s="1"/>
  <c r="AB134" i="8" a="1"/>
  <c r="AB134" i="8" s="1"/>
  <c r="AB140" i="8" a="1"/>
  <c r="AB140" i="8" s="1"/>
  <c r="AB144" i="8" a="1"/>
  <c r="AB144" i="8" s="1"/>
  <c r="AB151" i="8" a="1"/>
  <c r="AB151" i="8" s="1"/>
  <c r="AC151" i="8" s="1"/>
  <c r="AB111" i="8" a="1"/>
  <c r="AB111" i="8" s="1"/>
  <c r="AB117" i="8" a="1"/>
  <c r="AB117" i="8" s="1"/>
  <c r="AB124" i="8" a="1"/>
  <c r="AB124" i="8" s="1"/>
  <c r="AB128" i="8" a="1"/>
  <c r="AB128" i="8" s="1"/>
  <c r="AB135" i="8" a="1"/>
  <c r="AB135" i="8" s="1"/>
  <c r="AF135" i="8" s="1"/>
  <c r="AB145" i="8" a="1"/>
  <c r="AB145" i="8" s="1"/>
  <c r="AE145" i="8" s="1"/>
  <c r="AB152" i="8" a="1"/>
  <c r="AB152" i="8" s="1"/>
  <c r="AF152" i="8" s="1"/>
  <c r="AB118" i="8" a="1"/>
  <c r="AB118" i="8" s="1"/>
  <c r="AB129" i="8" a="1"/>
  <c r="AB129" i="8" s="1"/>
  <c r="AE129" i="8" s="1"/>
  <c r="AB136" i="8" a="1"/>
  <c r="AB136" i="8" s="1"/>
  <c r="AE136" i="8" s="1"/>
  <c r="AB141" i="8" a="1"/>
  <c r="AB141" i="8" s="1"/>
  <c r="AD141" i="8" s="1"/>
  <c r="AB146" i="8" a="1"/>
  <c r="AB146" i="8" s="1"/>
  <c r="AB153" i="8" a="1"/>
  <c r="AB153" i="8" s="1"/>
  <c r="AD153" i="8" s="1"/>
  <c r="AB113" i="8" a="1"/>
  <c r="AB113" i="8" s="1"/>
  <c r="AD113" i="8" s="1"/>
  <c r="AB119" i="8" a="1"/>
  <c r="AB119" i="8" s="1"/>
  <c r="AD119" i="8" s="1"/>
  <c r="AB125" i="8" a="1"/>
  <c r="AB125" i="8" s="1"/>
  <c r="AD125" i="8" s="1"/>
  <c r="AB130" i="8" a="1"/>
  <c r="AB130" i="8" s="1"/>
  <c r="AF130" i="8" s="1"/>
  <c r="AB148" i="8" a="1"/>
  <c r="AB148" i="8" s="1"/>
  <c r="AD148" i="8" s="1"/>
  <c r="AB155" i="8" a="1"/>
  <c r="AB155" i="8" s="1"/>
  <c r="AC155" i="8" s="1"/>
  <c r="AD234" i="8"/>
  <c r="AC234" i="8"/>
  <c r="AE234" i="8"/>
  <c r="AC84" i="8"/>
  <c r="G34" i="5"/>
  <c r="AB154" i="8" a="1"/>
  <c r="AB154" i="8" s="1"/>
  <c r="AD154" i="8" s="1"/>
  <c r="AB164" i="8" a="1"/>
  <c r="AB164" i="8" s="1"/>
  <c r="AD164" i="8" s="1"/>
  <c r="AB173" i="8" a="1"/>
  <c r="AB173" i="8" s="1"/>
  <c r="AD173" i="8" s="1"/>
  <c r="AB208" i="8" a="1"/>
  <c r="AB208" i="8" s="1"/>
  <c r="AE208" i="8" s="1"/>
  <c r="AB167" i="8" a="1"/>
  <c r="AB167" i="8" s="1"/>
  <c r="AC167" i="8" s="1"/>
  <c r="AB193" i="8" a="1"/>
  <c r="AB193" i="8" s="1"/>
  <c r="AC193" i="8" s="1"/>
  <c r="AB169" i="8" a="1"/>
  <c r="AB169" i="8" s="1"/>
  <c r="AF169" i="8" s="1"/>
  <c r="W32" i="5"/>
  <c r="AB149" i="8" a="1"/>
  <c r="AB149" i="8" s="1"/>
  <c r="AB126" i="8" a="1"/>
  <c r="AB126" i="8" s="1"/>
  <c r="AD285" i="8"/>
  <c r="AE285" i="8"/>
  <c r="AC285" i="8"/>
  <c r="W39" i="5"/>
  <c r="AC254" i="8"/>
  <c r="AB147" i="8" a="1"/>
  <c r="AB147" i="8" s="1"/>
  <c r="AC281" i="8"/>
  <c r="AF347" i="8"/>
  <c r="AB380" i="8" a="1"/>
  <c r="AB380" i="8" s="1"/>
  <c r="AC380" i="8" s="1"/>
  <c r="AB374" i="8" a="1"/>
  <c r="AB374" i="8" s="1"/>
  <c r="AC374" i="8" s="1"/>
  <c r="AB364" i="8" a="1"/>
  <c r="AB364" i="8" s="1"/>
  <c r="AE364" i="8" s="1"/>
  <c r="AB359" i="8" a="1"/>
  <c r="AB359" i="8" s="1"/>
  <c r="AC354" i="8"/>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E354" i="8"/>
  <c r="AF354" i="8"/>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AC299" i="8"/>
  <c r="AC287"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J24" i="12"/>
  <c r="AD24" i="12"/>
  <c r="AH24" i="12"/>
  <c r="AL24" i="12"/>
  <c r="AL23" i="12"/>
  <c r="F24" i="12"/>
  <c r="N26" i="12"/>
  <c r="AH26" i="12"/>
  <c r="C50" i="12" a="1"/>
  <c r="C50" i="12" s="1"/>
  <c r="F26" i="12"/>
  <c r="J26" i="12"/>
  <c r="AL26" i="12"/>
  <c r="R26" i="12"/>
  <c r="V26" i="12"/>
  <c r="Z26" i="12"/>
  <c r="N23" i="12"/>
  <c r="R23" i="12"/>
  <c r="V23" i="12"/>
  <c r="N24" i="12"/>
  <c r="Z23" i="12"/>
  <c r="R24" i="12"/>
  <c r="AD23" i="12"/>
  <c r="V24" i="12"/>
  <c r="F27" i="12"/>
  <c r="N27" i="12"/>
  <c r="O50" i="12" s="1" a="1"/>
  <c r="O50" i="12" s="1"/>
  <c r="V27" i="12"/>
  <c r="AD27" i="12"/>
  <c r="AE50" i="12" s="1" a="1"/>
  <c r="AE50" i="12" s="1"/>
  <c r="AL27" i="12"/>
  <c r="J27" i="12"/>
  <c r="K50" i="12" s="1" a="1"/>
  <c r="K50" i="12" s="1"/>
  <c r="R27" i="12"/>
  <c r="Z27" i="12"/>
  <c r="AA50" i="12" s="1" a="1"/>
  <c r="AA50" i="12" s="1"/>
  <c r="AH27" i="12"/>
  <c r="AI50" i="12" s="1" a="1"/>
  <c r="AI50" i="12" s="1"/>
  <c r="AF184" i="8"/>
  <c r="AE184" i="8"/>
  <c r="AD184" i="8"/>
  <c r="AC184" i="8"/>
  <c r="AD76" i="8"/>
  <c r="AF76" i="8"/>
  <c r="AC188" i="8"/>
  <c r="AD188" i="8"/>
  <c r="AD210" i="8"/>
  <c r="AF210" i="8"/>
  <c r="AE210" i="8"/>
  <c r="AC210" i="8"/>
  <c r="S31" i="5"/>
  <c r="S42" i="5"/>
  <c r="S37" i="5"/>
  <c r="S38" i="5"/>
  <c r="S39" i="5"/>
  <c r="AA37" i="11"/>
  <c r="AA31" i="11"/>
  <c r="AA38" i="11"/>
  <c r="AA36" i="11"/>
  <c r="AA34" i="11"/>
  <c r="AA41" i="11"/>
  <c r="AA40" i="11"/>
  <c r="AA32" i="11"/>
  <c r="S34" i="5"/>
  <c r="S36" i="5"/>
  <c r="AI38" i="5"/>
  <c r="AI40" i="5"/>
  <c r="AI41" i="5"/>
  <c r="AF94" i="8"/>
  <c r="AC238" i="8"/>
  <c r="AE238" i="8"/>
  <c r="AD238" i="8"/>
  <c r="AE41" i="11"/>
  <c r="AE31" i="11"/>
  <c r="AF92" i="8"/>
  <c r="AE68" i="8"/>
  <c r="AC68" i="8"/>
  <c r="AD68" i="8"/>
  <c r="AF145" i="8"/>
  <c r="C31" i="5"/>
  <c r="C41" i="5"/>
  <c r="AE35" i="11"/>
  <c r="AE38" i="11"/>
  <c r="K33" i="11"/>
  <c r="K34" i="11"/>
  <c r="K32" i="11"/>
  <c r="K39" i="11"/>
  <c r="K38" i="11"/>
  <c r="O38" i="11"/>
  <c r="O41" i="11"/>
  <c r="G35" i="5"/>
  <c r="G36" i="5"/>
  <c r="AM41" i="11"/>
  <c r="AC226" i="8"/>
  <c r="G37" i="5"/>
  <c r="G42" i="5"/>
  <c r="AD242" i="8"/>
  <c r="AC242" i="8"/>
  <c r="G41" i="5"/>
  <c r="AD230" i="8"/>
  <c r="AC230" i="8"/>
  <c r="AC349" i="8"/>
  <c r="AD364" i="8"/>
  <c r="AC358" i="8"/>
  <c r="AF197" i="8"/>
  <c r="AC197" i="8"/>
  <c r="AD197" i="8"/>
  <c r="AE197" i="8"/>
  <c r="AD205" i="8"/>
  <c r="AE205" i="8"/>
  <c r="AD91" i="8"/>
  <c r="AE91" i="8"/>
  <c r="AF91" i="8"/>
  <c r="AC91" i="8"/>
  <c r="AF166" i="8"/>
  <c r="AD166" i="8"/>
  <c r="AE166" i="8"/>
  <c r="AC166" i="8"/>
  <c r="AF205" i="8"/>
  <c r="AD171" i="8"/>
  <c r="AE171" i="8"/>
  <c r="AF171" i="8"/>
  <c r="S37" i="11"/>
  <c r="S42" i="11"/>
  <c r="S40" i="11"/>
  <c r="S41" i="11"/>
  <c r="S31" i="11"/>
  <c r="S39" i="11"/>
  <c r="S35" i="11"/>
  <c r="S38" i="11"/>
  <c r="S33" i="11"/>
  <c r="S32" i="11"/>
  <c r="S34" i="11"/>
  <c r="S36" i="11"/>
  <c r="AI31" i="11"/>
  <c r="AI36" i="11"/>
  <c r="AI38" i="11"/>
  <c r="AI35" i="11"/>
  <c r="AI40" i="11"/>
  <c r="AI34" i="11"/>
  <c r="AI41" i="11"/>
  <c r="AI37" i="11"/>
  <c r="AI32" i="11"/>
  <c r="AI42" i="11"/>
  <c r="AI33" i="11"/>
  <c r="AC185" i="8"/>
  <c r="AD185" i="8"/>
  <c r="AF185" i="8"/>
  <c r="AC181" i="8"/>
  <c r="AD181" i="8"/>
  <c r="AF181" i="8"/>
  <c r="AC165" i="8"/>
  <c r="AD198" i="8"/>
  <c r="AE42" i="5"/>
  <c r="AE36" i="5"/>
  <c r="O31" i="11"/>
  <c r="C34" i="11"/>
  <c r="C32" i="11"/>
  <c r="C37" i="11"/>
  <c r="C38" i="11"/>
  <c r="C33" i="11"/>
  <c r="C40" i="11"/>
  <c r="C36" i="11"/>
  <c r="C31" i="11"/>
  <c r="C41" i="11"/>
  <c r="AC90" i="8"/>
  <c r="AD90" i="8"/>
  <c r="AE90" i="8"/>
  <c r="AA35" i="5"/>
  <c r="K38" i="5"/>
  <c r="K35" i="5"/>
  <c r="K33" i="5"/>
  <c r="K37" i="5"/>
  <c r="K42" i="5"/>
  <c r="K32" i="5"/>
  <c r="K36" i="5"/>
  <c r="K40" i="5"/>
  <c r="K31" i="5"/>
  <c r="C42" i="11"/>
  <c r="AF196" i="8"/>
  <c r="K41" i="5"/>
  <c r="AA40" i="5"/>
  <c r="C35" i="11"/>
  <c r="AD88" i="8"/>
  <c r="AE175" i="8"/>
  <c r="AC175" i="8"/>
  <c r="AD175" i="8"/>
  <c r="AE188" i="8"/>
  <c r="AF188" i="8"/>
  <c r="AI34" i="5"/>
  <c r="AI32" i="5"/>
  <c r="AI37" i="5"/>
  <c r="AI36" i="5"/>
  <c r="AI35" i="5"/>
  <c r="AI39" i="5"/>
  <c r="AI42" i="5"/>
  <c r="AI33" i="5"/>
  <c r="AI31" i="5"/>
  <c r="AC61" i="8"/>
  <c r="AD61" i="8"/>
  <c r="AD151" i="8"/>
  <c r="AE151" i="8"/>
  <c r="AF151" i="8"/>
  <c r="AF192" i="8"/>
  <c r="AC192" i="8"/>
  <c r="AE192" i="8"/>
  <c r="K34" i="5"/>
  <c r="W35" i="5"/>
  <c r="W36" i="5"/>
  <c r="W42" i="5"/>
  <c r="W41" i="5"/>
  <c r="W40" i="5"/>
  <c r="W31" i="5"/>
  <c r="W34" i="5"/>
  <c r="W33" i="5"/>
  <c r="W37" i="5"/>
  <c r="AD97" i="8"/>
  <c r="AE97" i="8"/>
  <c r="AF97" i="8"/>
  <c r="AC69" i="8"/>
  <c r="AA32" i="5"/>
  <c r="AA39" i="5"/>
  <c r="AA37" i="5"/>
  <c r="AA31" i="5"/>
  <c r="AA42" i="5"/>
  <c r="AA38" i="5"/>
  <c r="AA36" i="5"/>
  <c r="AA34" i="5"/>
  <c r="AA33" i="5"/>
  <c r="AM35" i="5"/>
  <c r="AM42" i="5"/>
  <c r="O40" i="11"/>
  <c r="O42" i="11"/>
  <c r="O32" i="11"/>
  <c r="O33" i="11"/>
  <c r="O36" i="11"/>
  <c r="O39" i="11"/>
  <c r="O35" i="11"/>
  <c r="O34" i="11"/>
  <c r="O37" i="11"/>
  <c r="AD64" i="8"/>
  <c r="AD99" i="8"/>
  <c r="AE99" i="8"/>
  <c r="AC95" i="8"/>
  <c r="AF266" i="8"/>
  <c r="AD266" i="8"/>
  <c r="AC152" i="8"/>
  <c r="AC265" i="8"/>
  <c r="AF265" i="8"/>
  <c r="AD265" i="8"/>
  <c r="AF261" i="8"/>
  <c r="AD261" i="8"/>
  <c r="AD255" i="8"/>
  <c r="AC255" i="8"/>
  <c r="AD239" i="8"/>
  <c r="AC239" i="8"/>
  <c r="AD228" i="8"/>
  <c r="AF228" i="8"/>
  <c r="AD222" i="8"/>
  <c r="AE222" i="8"/>
  <c r="AD75" i="8"/>
  <c r="AC75" i="8"/>
  <c r="AF259" i="8"/>
  <c r="AD227" i="8"/>
  <c r="AE227" i="8"/>
  <c r="S41" i="5"/>
  <c r="C32" i="5"/>
  <c r="C42" i="5"/>
  <c r="C39" i="5"/>
  <c r="C38" i="5"/>
  <c r="C36" i="5"/>
  <c r="K36" i="11"/>
  <c r="AM31" i="11"/>
  <c r="AM36" i="11"/>
  <c r="AM38" i="11"/>
  <c r="AM35" i="11"/>
  <c r="AM40" i="11"/>
  <c r="AD263" i="8"/>
  <c r="AC263" i="8"/>
  <c r="AF263" i="8"/>
  <c r="AD247" i="8"/>
  <c r="AC247" i="8"/>
  <c r="AC241" i="8"/>
  <c r="AD241" i="8"/>
  <c r="AC78" i="8"/>
  <c r="C34" i="5"/>
  <c r="AM37" i="11"/>
  <c r="AA35" i="11"/>
  <c r="AA33" i="11"/>
  <c r="AA42" i="11"/>
  <c r="AA39" i="11"/>
  <c r="S40" i="5"/>
  <c r="S33" i="5"/>
  <c r="S32" i="5"/>
  <c r="S35" i="5"/>
  <c r="K37" i="11"/>
  <c r="K31" i="11"/>
  <c r="K40" i="11"/>
  <c r="K41" i="11"/>
  <c r="AD95" i="8"/>
  <c r="AD114" i="8"/>
  <c r="AE114" i="8"/>
  <c r="AF114" i="8"/>
  <c r="W40" i="12"/>
  <c r="W36" i="12"/>
  <c r="W32" i="12"/>
  <c r="W41" i="12"/>
  <c r="W37" i="12"/>
  <c r="W34" i="12"/>
  <c r="W35" i="12"/>
  <c r="W39" i="12"/>
  <c r="W33" i="12"/>
  <c r="AM34" i="12" l="1"/>
  <c r="AM38" i="12"/>
  <c r="AM35" i="12"/>
  <c r="AM33" i="12"/>
  <c r="AM36" i="12"/>
  <c r="AM41" i="12"/>
  <c r="AM40" i="12"/>
  <c r="AM32" i="12"/>
  <c r="AM37" i="12"/>
  <c r="AM39" i="12"/>
  <c r="AM31" i="12"/>
  <c r="AI38" i="12"/>
  <c r="AI40" i="12"/>
  <c r="AI35" i="12"/>
  <c r="AI39" i="12"/>
  <c r="AI36" i="12"/>
  <c r="AI42" i="12"/>
  <c r="AI37" i="12"/>
  <c r="AI41" i="12"/>
  <c r="AI33" i="12"/>
  <c r="AI31" i="12"/>
  <c r="AI34" i="12"/>
  <c r="AE36" i="12"/>
  <c r="AE41" i="12"/>
  <c r="AE32" i="12"/>
  <c r="AE31" i="12"/>
  <c r="AE34" i="12"/>
  <c r="AE40" i="12"/>
  <c r="AE35" i="12"/>
  <c r="AE42" i="12"/>
  <c r="AE39" i="12"/>
  <c r="AE37" i="12"/>
  <c r="AE38" i="12"/>
  <c r="S33" i="12"/>
  <c r="S32" i="12"/>
  <c r="S37" i="12"/>
  <c r="S42" i="12"/>
  <c r="S34" i="12"/>
  <c r="S41" i="12"/>
  <c r="S38" i="12"/>
  <c r="S36" i="12"/>
  <c r="S39" i="12"/>
  <c r="S40" i="12"/>
  <c r="O41" i="12"/>
  <c r="K31" i="12"/>
  <c r="K37" i="12"/>
  <c r="K35" i="12"/>
  <c r="K41" i="12"/>
  <c r="K33" i="12"/>
  <c r="K42" i="12"/>
  <c r="K34" i="12"/>
  <c r="K32" i="12"/>
  <c r="K39" i="12"/>
  <c r="K36" i="12"/>
  <c r="C38" i="12"/>
  <c r="C41" i="12"/>
  <c r="C36" i="12"/>
  <c r="C32" i="12"/>
  <c r="C34" i="12"/>
  <c r="C42" i="12"/>
  <c r="C37" i="12"/>
  <c r="C31" i="12"/>
  <c r="C40" i="12"/>
  <c r="C35" i="12"/>
  <c r="C33" i="12"/>
  <c r="AC200" i="8"/>
  <c r="AC101" i="8"/>
  <c r="AF200" i="8"/>
  <c r="AD374" i="8"/>
  <c r="AD257" i="8"/>
  <c r="AD69" i="8"/>
  <c r="AE69" i="8"/>
  <c r="AD101" i="8"/>
  <c r="AE101" i="8"/>
  <c r="AF150" i="8"/>
  <c r="AD89" i="8"/>
  <c r="AE70" i="8"/>
  <c r="AF245" i="8"/>
  <c r="AF168" i="8"/>
  <c r="AD309" i="8"/>
  <c r="G34" i="11"/>
  <c r="AF349" i="8"/>
  <c r="AC347" i="8"/>
  <c r="AD349" i="8"/>
  <c r="AE228" i="8"/>
  <c r="AF180" i="8"/>
  <c r="AC209" i="8"/>
  <c r="AC172" i="8"/>
  <c r="AE209" i="8"/>
  <c r="AF202" i="8"/>
  <c r="AD209" i="8"/>
  <c r="AC119" i="8"/>
  <c r="AD252" i="8"/>
  <c r="AD259" i="8"/>
  <c r="AE373" i="8"/>
  <c r="AD100" i="8"/>
  <c r="G41" i="11"/>
  <c r="AF373" i="8"/>
  <c r="AC191" i="8"/>
  <c r="G35" i="11"/>
  <c r="G40" i="11"/>
  <c r="AD66" i="8"/>
  <c r="AE190" i="8"/>
  <c r="AC373" i="8"/>
  <c r="G37" i="11"/>
  <c r="AD191" i="8"/>
  <c r="AF191" i="8"/>
  <c r="AE66" i="8"/>
  <c r="AE259" i="8"/>
  <c r="AC89" i="8"/>
  <c r="AE89" i="8"/>
  <c r="AC70" i="8"/>
  <c r="G33" i="11"/>
  <c r="O33" i="12"/>
  <c r="O37" i="12"/>
  <c r="AM40" i="5"/>
  <c r="W35" i="11"/>
  <c r="W33" i="11"/>
  <c r="AE41" i="5"/>
  <c r="AE37" i="11"/>
  <c r="AE33" i="11"/>
  <c r="AA37" i="12"/>
  <c r="AM38" i="5"/>
  <c r="AA40" i="12"/>
  <c r="AM34" i="5"/>
  <c r="AE35" i="5"/>
  <c r="W31" i="11"/>
  <c r="AE31" i="5"/>
  <c r="AE32" i="5"/>
  <c r="O36" i="12"/>
  <c r="AE42" i="11"/>
  <c r="AA34" i="12"/>
  <c r="AA38" i="12"/>
  <c r="W32" i="11"/>
  <c r="O31" i="12"/>
  <c r="AA33" i="12"/>
  <c r="AA36" i="12"/>
  <c r="AA39" i="12"/>
  <c r="O34" i="12"/>
  <c r="AE34" i="11"/>
  <c r="AM36" i="5"/>
  <c r="W42" i="11"/>
  <c r="AE34" i="5"/>
  <c r="AM37" i="5"/>
  <c r="O35" i="12"/>
  <c r="AE40" i="11"/>
  <c r="AE39" i="5"/>
  <c r="W40" i="11"/>
  <c r="AA35" i="12"/>
  <c r="O42" i="12"/>
  <c r="W34" i="11"/>
  <c r="AM32" i="5"/>
  <c r="W37" i="11"/>
  <c r="AE33" i="5"/>
  <c r="O40" i="12"/>
  <c r="AE36" i="11"/>
  <c r="AE38" i="5"/>
  <c r="W41" i="11"/>
  <c r="AM31" i="5"/>
  <c r="AA32" i="12"/>
  <c r="AA31" i="12"/>
  <c r="AM39" i="5"/>
  <c r="W36" i="11"/>
  <c r="AE40" i="5"/>
  <c r="AE39" i="11"/>
  <c r="W39" i="11"/>
  <c r="AM33" i="5"/>
  <c r="O39" i="12"/>
  <c r="O38" i="12"/>
  <c r="AE194" i="8"/>
  <c r="AF195" i="8"/>
  <c r="G38" i="12"/>
  <c r="G41" i="12"/>
  <c r="G34" i="12"/>
  <c r="G37" i="12"/>
  <c r="G33" i="12"/>
  <c r="G39" i="12"/>
  <c r="G42" i="12"/>
  <c r="AF343" i="8"/>
  <c r="AF187" i="8"/>
  <c r="AC115" i="8"/>
  <c r="AD102" i="8"/>
  <c r="AD93" i="8"/>
  <c r="AF116" i="8"/>
  <c r="AD152" i="8"/>
  <c r="AD343" i="8"/>
  <c r="AC343" i="8"/>
  <c r="AE340" i="8"/>
  <c r="G35" i="12"/>
  <c r="G32" i="12"/>
  <c r="S35" i="12"/>
  <c r="G32" i="11"/>
  <c r="G42" i="11"/>
  <c r="G40" i="12"/>
  <c r="G36" i="11"/>
  <c r="G31" i="12"/>
  <c r="G38" i="11"/>
  <c r="G31" i="11"/>
  <c r="K40" i="12"/>
  <c r="O36" i="5"/>
  <c r="O40" i="5"/>
  <c r="O34" i="5"/>
  <c r="O42" i="5"/>
  <c r="O38" i="5"/>
  <c r="O32" i="5"/>
  <c r="O39" i="5"/>
  <c r="O35" i="5"/>
  <c r="O33" i="5"/>
  <c r="O31" i="5"/>
  <c r="O37" i="5"/>
  <c r="O41" i="5"/>
  <c r="AF131" i="8"/>
  <c r="AC131" i="8"/>
  <c r="AA41" i="12"/>
  <c r="AC365" i="8"/>
  <c r="AH40" i="8"/>
  <c r="AE85" i="8"/>
  <c r="AC222" i="8"/>
  <c r="AE200" i="8"/>
  <c r="AD40" i="8"/>
  <c r="AP40" i="8"/>
  <c r="AE168" i="8"/>
  <c r="AD378" i="8"/>
  <c r="AO40" i="8"/>
  <c r="AD123" i="8"/>
  <c r="AE165" i="8"/>
  <c r="AC87" i="8"/>
  <c r="AF165" i="8"/>
  <c r="AD168" i="8"/>
  <c r="AE378" i="8"/>
  <c r="AG40" i="8"/>
  <c r="AC378" i="8"/>
  <c r="AM40" i="8"/>
  <c r="AD67" i="8"/>
  <c r="AD150" i="8"/>
  <c r="AC142" i="8"/>
  <c r="AK40" i="8"/>
  <c r="AE380" i="8"/>
  <c r="AE367" i="8"/>
  <c r="AE142"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42" i="8"/>
  <c r="AF155" i="8"/>
  <c r="AC154" i="8"/>
  <c r="AF148"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F179" i="8"/>
  <c r="AD382" i="8"/>
  <c r="AF189" i="8"/>
  <c r="AE135" i="8"/>
  <c r="AE170" i="8"/>
  <c r="AC135" i="8"/>
  <c r="AC170" i="8"/>
  <c r="AC298" i="8"/>
  <c r="AD135" i="8"/>
  <c r="AD170" i="8"/>
  <c r="AC201" i="8"/>
  <c r="AE40" i="8"/>
  <c r="AN40" i="8"/>
  <c r="AE164" i="8"/>
  <c r="AD339" i="8"/>
  <c r="AF364" i="8"/>
  <c r="AF164" i="8"/>
  <c r="AC364" i="8"/>
  <c r="AE342" i="8"/>
  <c r="AD342" i="8"/>
  <c r="AE155" i="8"/>
  <c r="AK14" i="8"/>
  <c r="AC342" i="8"/>
  <c r="AJ45" i="8"/>
  <c r="AO13" i="8"/>
  <c r="AO47" i="8"/>
  <c r="AL13" i="8"/>
  <c r="AG47" i="8"/>
  <c r="AH13" i="8"/>
  <c r="AI5" i="8"/>
  <c r="AM47" i="8"/>
  <c r="AI47" i="8"/>
  <c r="AM5" i="8"/>
  <c r="AJ47" i="8"/>
  <c r="AD29" i="8"/>
  <c r="AJ14" i="8"/>
  <c r="AH45" i="8"/>
  <c r="AJ27" i="8"/>
  <c r="AJ29" i="8"/>
  <c r="AF14" i="8"/>
  <c r="AG14" i="8"/>
  <c r="AM45" i="8"/>
  <c r="AC45" i="8"/>
  <c r="AJ13" i="8"/>
  <c r="AH5" i="8"/>
  <c r="AF45" i="8"/>
  <c r="AN14" i="8"/>
  <c r="AI45" i="8"/>
  <c r="AC13" i="8"/>
  <c r="AH38" i="8"/>
  <c r="AF5" i="8"/>
  <c r="AL14" i="8"/>
  <c r="AH14" i="8"/>
  <c r="AD14" i="8"/>
  <c r="AP14" i="8"/>
  <c r="AI14" i="8"/>
  <c r="AO45" i="8"/>
  <c r="AO14" i="8"/>
  <c r="AF29" i="8"/>
  <c r="AP5" i="8"/>
  <c r="AI13" i="8"/>
  <c r="AK13" i="8"/>
  <c r="AG29" i="8"/>
  <c r="AL5" i="8"/>
  <c r="AE14" i="8"/>
  <c r="AN5" i="8"/>
  <c r="AJ5" i="8"/>
  <c r="AM14" i="8"/>
  <c r="AE13" i="8"/>
  <c r="AK29" i="8"/>
  <c r="AN13" i="8"/>
  <c r="AM13" i="8"/>
  <c r="AP45" i="8"/>
  <c r="AN45" i="8"/>
  <c r="AD45" i="8"/>
  <c r="AK45" i="8"/>
  <c r="AO5" i="8"/>
  <c r="AP13" i="8"/>
  <c r="AH29" i="8"/>
  <c r="AC47" i="8"/>
  <c r="AH47" i="8"/>
  <c r="AP47" i="8"/>
  <c r="AK47" i="8"/>
  <c r="AL47" i="8"/>
  <c r="AD47" i="8"/>
  <c r="AF47" i="8"/>
  <c r="AN47" i="8"/>
  <c r="AL45" i="8"/>
  <c r="AG5" i="8"/>
  <c r="AE45" i="8"/>
  <c r="AF13" i="8"/>
  <c r="AE5" i="8"/>
  <c r="AD5" i="8"/>
  <c r="AK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O21" i="8"/>
  <c r="AM21" i="8"/>
  <c r="AE21" i="8"/>
  <c r="AI21" i="8"/>
  <c r="AH21" i="8"/>
  <c r="AD21" i="8"/>
  <c r="AJ21" i="8"/>
  <c r="AF21" i="8"/>
  <c r="AL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L27" i="8"/>
  <c r="AG27" i="8"/>
  <c r="AM27" i="8"/>
  <c r="AN27" i="8"/>
  <c r="AH27" i="8"/>
  <c r="AK27" i="8"/>
  <c r="AP27" i="8"/>
  <c r="AE27" i="8"/>
  <c r="AI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G50" i="12" a="1"/>
  <c r="G50" i="12" s="1"/>
  <c r="AM50" i="12" a="1"/>
  <c r="AM50" i="12" s="1"/>
  <c r="W50" i="12" a="1"/>
  <c r="W50" i="12" s="1"/>
  <c r="S50" i="12" a="1"/>
  <c r="S50" i="12" s="1"/>
  <c r="BC53" i="8" l="1"/>
  <c r="BK53" i="8"/>
  <c r="BA334" i="8"/>
  <c r="BH272" i="8"/>
  <c r="BK217" i="8"/>
  <c r="BH162" i="8"/>
  <c r="BH186" i="8" s="1" a="1"/>
  <c r="BH186" i="8" s="1"/>
  <c r="BM162" i="8"/>
  <c r="BM170" i="8" s="1" a="1"/>
  <c r="BM170" i="8" s="1"/>
  <c r="BA217" i="8"/>
  <c r="BA255" i="8" s="1" a="1"/>
  <c r="BA255" i="8" s="1"/>
  <c r="BH53" i="8"/>
  <c r="BH68" i="8" s="1" a="1"/>
  <c r="BH68" i="8" s="1"/>
  <c r="BD162" i="8"/>
  <c r="BF162" i="8"/>
  <c r="BF196" i="8" s="1" a="1"/>
  <c r="BF196" i="8" s="1"/>
  <c r="BB217" i="8"/>
  <c r="BA162" i="8"/>
  <c r="BE107" i="8"/>
  <c r="BJ107" i="8"/>
  <c r="BJ123" i="8" s="1" a="1"/>
  <c r="BJ123" i="8" s="1"/>
  <c r="BI107" i="8"/>
  <c r="BI129" i="8" s="1" a="1"/>
  <c r="BI129" i="8" s="1"/>
  <c r="AY162" i="8"/>
  <c r="AY201" i="8" s="1" a="1"/>
  <c r="AY201" i="8" s="1"/>
  <c r="BC162" i="8"/>
  <c r="BL217" i="8"/>
  <c r="BC217" i="8"/>
  <c r="BM217" i="8"/>
  <c r="BL162" i="8"/>
  <c r="BN162" i="8"/>
  <c r="BN186" i="8" s="1" a="1"/>
  <c r="BN186" i="8" s="1"/>
  <c r="BC107" i="8"/>
  <c r="BK162" i="8"/>
  <c r="BK184" i="8" s="1" a="1"/>
  <c r="BK184" i="8" s="1"/>
  <c r="BN107" i="8"/>
  <c r="BG162" i="8"/>
  <c r="AZ162" i="8"/>
  <c r="BI162" i="8"/>
  <c r="BJ162" i="8"/>
  <c r="BE162" i="8"/>
  <c r="BB162" i="8"/>
  <c r="AX162" i="8"/>
  <c r="AX183" i="8" s="1" a="1"/>
  <c r="AX183" i="8" s="1"/>
  <c r="AZ217" i="8"/>
  <c r="AY107" i="8"/>
  <c r="J217" i="8"/>
  <c r="M162" i="8"/>
  <c r="N107" i="8"/>
  <c r="D162" i="8"/>
  <c r="D194" i="8" s="1" a="1"/>
  <c r="D194" i="8" s="1"/>
  <c r="N217" i="8"/>
  <c r="N266" i="8" s="1" a="1"/>
  <c r="N266" i="8" s="1"/>
  <c r="K53" i="8"/>
  <c r="K88" i="8" s="1" a="1"/>
  <c r="K88" i="8" s="1"/>
  <c r="G272" i="8"/>
  <c r="G300" i="8" s="1" a="1"/>
  <c r="G300" i="8" s="1"/>
  <c r="I162" i="8"/>
  <c r="Q217" i="8"/>
  <c r="K217" i="8"/>
  <c r="F53" i="8"/>
  <c r="S162" i="8"/>
  <c r="S197" i="8" s="1" a="1"/>
  <c r="S197" i="8" s="1"/>
  <c r="Q53" i="8"/>
  <c r="Q56" i="8" s="1" a="1"/>
  <c r="Q56" i="8" s="1"/>
  <c r="C272" i="8"/>
  <c r="C278" i="8" s="1" a="1"/>
  <c r="C278" i="8" s="1"/>
  <c r="M53" i="8"/>
  <c r="M73" i="8" s="1" a="1"/>
  <c r="M73" i="8" s="1"/>
  <c r="F272" i="8"/>
  <c r="F277" i="8" s="1" a="1"/>
  <c r="F277" i="8" s="1"/>
  <c r="P162" i="8"/>
  <c r="N162" i="8"/>
  <c r="H162" i="8"/>
  <c r="F217" i="8"/>
  <c r="F265" i="8" s="1" a="1"/>
  <c r="F265" i="8" s="1"/>
  <c r="P107" i="8"/>
  <c r="E334" i="8"/>
  <c r="E358" i="8" s="1" a="1"/>
  <c r="E358" i="8" s="1"/>
  <c r="M272" i="8"/>
  <c r="M308" i="8" s="1" a="1"/>
  <c r="M308" i="8" s="1"/>
  <c r="R162" i="8"/>
  <c r="R204" i="8" s="1" a="1"/>
  <c r="R204" i="8" s="1"/>
  <c r="B217" i="8"/>
  <c r="B262" i="8" s="1" a="1"/>
  <c r="B262" i="8" s="1"/>
  <c r="BE53" i="8"/>
  <c r="BE150" i="8" s="1" a="1"/>
  <c r="BE150" i="8" s="1"/>
  <c r="BL53" i="8"/>
  <c r="R53" i="8"/>
  <c r="R74" i="8" s="1" a="1"/>
  <c r="R74" i="8" s="1"/>
  <c r="BB53" i="8"/>
  <c r="BN53" i="8"/>
  <c r="N53" i="8"/>
  <c r="L53" i="8"/>
  <c r="AX53" i="8"/>
  <c r="AX65" i="8" s="1" a="1"/>
  <c r="AX65" i="8" s="1"/>
  <c r="BA53" i="8"/>
  <c r="BA83" i="8" s="1" a="1"/>
  <c r="BA83" i="8" s="1"/>
  <c r="E53" i="8"/>
  <c r="E92" i="8" s="1" a="1"/>
  <c r="E92" i="8" s="1"/>
  <c r="P53" i="8"/>
  <c r="P82" i="8" s="1" a="1"/>
  <c r="P82" i="8" s="1"/>
  <c r="I53" i="8"/>
  <c r="I59" i="8" s="1" a="1"/>
  <c r="I59" i="8" s="1"/>
  <c r="AY53" i="8"/>
  <c r="BJ53" i="8"/>
  <c r="BM53" i="8"/>
  <c r="D53" i="8"/>
  <c r="C53" i="8"/>
  <c r="BI53" i="8"/>
  <c r="BI100" i="8" s="1" a="1"/>
  <c r="BI100" i="8" s="1"/>
  <c r="AZ53" i="8"/>
  <c r="AZ97" i="8" s="1" a="1"/>
  <c r="AZ97" i="8" s="1"/>
  <c r="BD53" i="8"/>
  <c r="BD76" i="8" s="1" a="1"/>
  <c r="BD76" i="8" s="1"/>
  <c r="O53" i="8"/>
  <c r="S53" i="8"/>
  <c r="J53" i="8"/>
  <c r="J96" i="8" s="1" a="1"/>
  <c r="J96" i="8" s="1"/>
  <c r="BG53" i="8"/>
  <c r="BF53" i="8"/>
  <c r="BF66" i="8" s="1" a="1"/>
  <c r="BF66" i="8" s="1"/>
  <c r="G53" i="8"/>
  <c r="G73" i="8" s="1" a="1"/>
  <c r="G73" i="8" s="1"/>
  <c r="H53" i="8"/>
  <c r="H94" i="8" s="1" a="1"/>
  <c r="H94" i="8" s="1"/>
  <c r="B53" i="8"/>
  <c r="BI334" i="8"/>
  <c r="BE334" i="8"/>
  <c r="S107" i="8"/>
  <c r="J107" i="8"/>
  <c r="J124" i="8" s="1" a="1"/>
  <c r="J124" i="8" s="1"/>
  <c r="BG334" i="8"/>
  <c r="BG365" i="8" s="1" a="1"/>
  <c r="BG365" i="8" s="1"/>
  <c r="BC334" i="8"/>
  <c r="C107" i="8"/>
  <c r="C137" i="8" s="1" a="1"/>
  <c r="C137" i="8" s="1"/>
  <c r="BN334" i="8"/>
  <c r="BN370" i="8" s="1" a="1"/>
  <c r="BN370" i="8" s="1"/>
  <c r="BB334" i="8"/>
  <c r="D217" i="8"/>
  <c r="G217" i="8"/>
  <c r="BM107" i="8"/>
  <c r="BH93" i="8" a="1"/>
  <c r="BH93" i="8" s="1"/>
  <c r="BD334" i="8"/>
  <c r="BD344" i="8" s="1" a="1"/>
  <c r="BD344" i="8" s="1"/>
  <c r="L162" i="8"/>
  <c r="L170" i="8" s="1" a="1"/>
  <c r="L170" i="8" s="1"/>
  <c r="G107" i="8"/>
  <c r="E272" i="8"/>
  <c r="L107" i="8"/>
  <c r="L152" i="8" s="1" a="1"/>
  <c r="L152" i="8" s="1"/>
  <c r="BJ217" i="8"/>
  <c r="BD107" i="8"/>
  <c r="BD217" i="8"/>
  <c r="D334" i="8"/>
  <c r="BK334" i="8"/>
  <c r="BK363" i="8" s="1" a="1"/>
  <c r="BK363" i="8" s="1"/>
  <c r="BF334" i="8"/>
  <c r="M107" i="8"/>
  <c r="M147" i="8" s="1" a="1"/>
  <c r="M147" i="8" s="1"/>
  <c r="BF107" i="8"/>
  <c r="I107" i="8"/>
  <c r="O162" i="8"/>
  <c r="F162" i="8"/>
  <c r="O217" i="8"/>
  <c r="R107" i="8"/>
  <c r="BF217" i="8"/>
  <c r="BF251" i="8" s="1" a="1"/>
  <c r="BF251" i="8" s="1"/>
  <c r="BN217" i="8"/>
  <c r="AX88" i="8" a="1"/>
  <c r="AX88" i="8" s="1"/>
  <c r="AX91" i="8" a="1"/>
  <c r="AX91" i="8" s="1"/>
  <c r="BH70" i="8" a="1"/>
  <c r="BH70" i="8" s="1"/>
  <c r="BC272" i="8"/>
  <c r="BC311" i="8" s="1" a="1"/>
  <c r="BC311" i="8" s="1"/>
  <c r="AY217" i="8"/>
  <c r="E107" i="8"/>
  <c r="E130" i="8" s="1" a="1"/>
  <c r="E130" i="8" s="1"/>
  <c r="I217" i="8"/>
  <c r="I265" i="8" s="1" a="1"/>
  <c r="I265" i="8" s="1"/>
  <c r="AZ334" i="8"/>
  <c r="AZ336" i="8" s="1" a="1"/>
  <c r="AZ336" i="8" s="1"/>
  <c r="L217" i="8"/>
  <c r="C162" i="8"/>
  <c r="C196" i="8" s="1" a="1"/>
  <c r="C196" i="8" s="1"/>
  <c r="BG217" i="8"/>
  <c r="E217" i="8"/>
  <c r="AX217" i="8"/>
  <c r="BH334" i="8"/>
  <c r="BH371" i="8" s="1" a="1"/>
  <c r="BH371" i="8" s="1"/>
  <c r="BM334" i="8"/>
  <c r="BM367" i="8" s="1" a="1"/>
  <c r="BM367" i="8" s="1"/>
  <c r="H217" i="8"/>
  <c r="BL107" i="8"/>
  <c r="S217" i="8"/>
  <c r="S235" i="8" s="1" a="1"/>
  <c r="S235" i="8" s="1"/>
  <c r="B162" i="8"/>
  <c r="B176" i="8" s="1" a="1"/>
  <c r="B176" i="8" s="1"/>
  <c r="E162" i="8"/>
  <c r="E205" i="8" s="1" a="1"/>
  <c r="E205" i="8" s="1"/>
  <c r="B107" i="8"/>
  <c r="B148" i="8" s="1" a="1"/>
  <c r="B148" i="8" s="1"/>
  <c r="C217" i="8"/>
  <c r="C252" i="8" s="1" a="1"/>
  <c r="C252" i="8" s="1"/>
  <c r="BE217" i="8"/>
  <c r="BE262" i="8" s="1" a="1"/>
  <c r="BE262" i="8" s="1"/>
  <c r="M217" i="8"/>
  <c r="AX95" i="8" a="1"/>
  <c r="AX95" i="8" s="1"/>
  <c r="AX102" i="8" a="1"/>
  <c r="AX102" i="8" s="1"/>
  <c r="BJ272" i="8"/>
  <c r="BJ302" i="8" s="1" a="1"/>
  <c r="BJ302" i="8" s="1"/>
  <c r="Q162" i="8"/>
  <c r="AZ107" i="8"/>
  <c r="AZ153" i="8" s="1" a="1"/>
  <c r="AZ153" i="8" s="1"/>
  <c r="BA107" i="8"/>
  <c r="BA129" i="8" s="1" a="1"/>
  <c r="BA129" i="8" s="1"/>
  <c r="BB107" i="8"/>
  <c r="D107" i="8"/>
  <c r="K162" i="8"/>
  <c r="K208" i="8" s="1" a="1"/>
  <c r="K208" i="8" s="1"/>
  <c r="G162" i="8"/>
  <c r="G165" i="8" s="1" a="1"/>
  <c r="G165" i="8" s="1"/>
  <c r="F107" i="8"/>
  <c r="BI217" i="8"/>
  <c r="BI261" i="8" s="1" a="1"/>
  <c r="BI261" i="8" s="1"/>
  <c r="R217" i="8"/>
  <c r="AX63" i="8" a="1"/>
  <c r="AX63" i="8" s="1"/>
  <c r="AX101" i="8" a="1"/>
  <c r="AX101" i="8" s="1"/>
  <c r="AX57" i="8" a="1"/>
  <c r="AX57" i="8" s="1"/>
  <c r="BL334" i="8"/>
  <c r="BL344" i="8" s="1" a="1"/>
  <c r="BL344" i="8" s="1"/>
  <c r="K272" i="8"/>
  <c r="K300" i="8" s="1" a="1"/>
  <c r="K300" i="8" s="1"/>
  <c r="AY334" i="8"/>
  <c r="AY369" i="8" s="1" a="1"/>
  <c r="AY369" i="8" s="1"/>
  <c r="BJ334" i="8"/>
  <c r="BJ358" i="8" s="1" a="1"/>
  <c r="BJ358" i="8" s="1"/>
  <c r="P217" i="8"/>
  <c r="BG107" i="8"/>
  <c r="BG146" i="8" s="1" a="1"/>
  <c r="BG146" i="8" s="1"/>
  <c r="O107" i="8"/>
  <c r="O143" i="8" s="1" a="1"/>
  <c r="O143" i="8" s="1"/>
  <c r="J162" i="8"/>
  <c r="Q107" i="8"/>
  <c r="Q134" i="8" s="1" a="1"/>
  <c r="Q134" i="8" s="1"/>
  <c r="BH217" i="8"/>
  <c r="AX62" i="8" a="1"/>
  <c r="AX62" i="8" s="1"/>
  <c r="AX98" i="8" a="1"/>
  <c r="AX98" i="8" s="1"/>
  <c r="AX76" i="8" a="1"/>
  <c r="AX76" i="8" s="1"/>
  <c r="AX107" i="8"/>
  <c r="AX152" i="8" s="1" a="1"/>
  <c r="AX152" i="8" s="1"/>
  <c r="K107" i="8"/>
  <c r="G334" i="8"/>
  <c r="K334" i="8"/>
  <c r="J334" i="8"/>
  <c r="Q334" i="8"/>
  <c r="R334" i="8"/>
  <c r="B334" i="8"/>
  <c r="P334" i="8"/>
  <c r="F334" i="8"/>
  <c r="O334" i="8"/>
  <c r="H334" i="8"/>
  <c r="S334" i="8"/>
  <c r="B272" i="8"/>
  <c r="L334" i="8"/>
  <c r="C334" i="8"/>
  <c r="C370" i="8" s="1" a="1"/>
  <c r="C370" i="8" s="1"/>
  <c r="BN272" i="8"/>
  <c r="BN287" i="8" s="1" a="1"/>
  <c r="BN287" i="8" s="1"/>
  <c r="BE272" i="8"/>
  <c r="BE275" i="8" s="1" a="1"/>
  <c r="BE275" i="8" s="1"/>
  <c r="BK272" i="8"/>
  <c r="BB272" i="8"/>
  <c r="BA272" i="8"/>
  <c r="BI272" i="8"/>
  <c r="BI302" i="8" s="1" a="1"/>
  <c r="BI302" i="8" s="1"/>
  <c r="BL272" i="8"/>
  <c r="AY272" i="8"/>
  <c r="AY277" i="8" s="1" a="1"/>
  <c r="AY277" i="8" s="1"/>
  <c r="BM272" i="8"/>
  <c r="BM302" i="8" s="1" a="1"/>
  <c r="BM302" i="8" s="1"/>
  <c r="BD272" i="8"/>
  <c r="BD276" i="8" s="1" a="1"/>
  <c r="BD276" i="8" s="1"/>
  <c r="S272" i="8"/>
  <c r="S280" i="8" s="1" a="1"/>
  <c r="S280" i="8" s="1"/>
  <c r="BH107" i="8"/>
  <c r="BK107" i="8"/>
  <c r="BK130" i="8" s="1" a="1"/>
  <c r="BK130" i="8" s="1"/>
  <c r="H107" i="8"/>
  <c r="H132" i="8" s="1" a="1"/>
  <c r="H132" i="8" s="1"/>
  <c r="BL373" i="8" a="1"/>
  <c r="BL373" i="8" s="1"/>
  <c r="BF272" i="8"/>
  <c r="BF317" i="8" s="1" a="1"/>
  <c r="BF317" i="8" s="1"/>
  <c r="AX272" i="8"/>
  <c r="I334" i="8"/>
  <c r="M334" i="8"/>
  <c r="BG272" i="8"/>
  <c r="N334" i="8"/>
  <c r="I272" i="8"/>
  <c r="I299" i="8" s="1" a="1"/>
  <c r="I299" i="8" s="1"/>
  <c r="D272" i="8"/>
  <c r="D282" i="8" s="1" a="1"/>
  <c r="D282" i="8" s="1"/>
  <c r="N272" i="8"/>
  <c r="N286" i="8" s="1" a="1"/>
  <c r="N286" i="8" s="1"/>
  <c r="J272" i="8"/>
  <c r="O272" i="8"/>
  <c r="O277" i="8" s="1" a="1"/>
  <c r="O277" i="8" s="1"/>
  <c r="H272" i="8"/>
  <c r="H277" i="8" s="1" a="1"/>
  <c r="H277" i="8" s="1"/>
  <c r="O1" i="8"/>
  <c r="M1" i="8"/>
  <c r="J1" i="8"/>
  <c r="L1" i="8"/>
  <c r="N1" i="8"/>
  <c r="S1" i="8"/>
  <c r="C1" i="8"/>
  <c r="G1" i="8"/>
  <c r="D1" i="8"/>
  <c r="Q1" i="8"/>
  <c r="F1" i="8"/>
  <c r="R1" i="8"/>
  <c r="H1" i="8"/>
  <c r="I1" i="8"/>
  <c r="E1" i="8"/>
  <c r="P1" i="8"/>
  <c r="K1" i="8"/>
  <c r="B1" i="8"/>
  <c r="R272" i="8"/>
  <c r="R275" i="8" s="1" a="1"/>
  <c r="R275" i="8" s="1"/>
  <c r="P272" i="8"/>
  <c r="P285" i="8" s="1" a="1"/>
  <c r="P285" i="8" s="1"/>
  <c r="L272" i="8"/>
  <c r="L303" i="8" s="1" a="1"/>
  <c r="L303" i="8" s="1"/>
  <c r="AX334" i="8"/>
  <c r="AZ272" i="8"/>
  <c r="Q272" i="8"/>
  <c r="BA1" i="8"/>
  <c r="BJ1" i="8"/>
  <c r="AZ1" i="8"/>
  <c r="BF1" i="8"/>
  <c r="BE1" i="8"/>
  <c r="BL1" i="8"/>
  <c r="BH1" i="8"/>
  <c r="BC1" i="8"/>
  <c r="BK1" i="8"/>
  <c r="BB1" i="8"/>
  <c r="AX1" i="8"/>
  <c r="BN1" i="8"/>
  <c r="AY1" i="8"/>
  <c r="BD1" i="8"/>
  <c r="BM1" i="8"/>
  <c r="BI1" i="8"/>
  <c r="BI3" i="8" s="1" a="1"/>
  <c r="BI3" i="8" s="1"/>
  <c r="BG1" i="8"/>
  <c r="BJ274" i="8" a="1"/>
  <c r="BJ274" i="8" s="1"/>
  <c r="BJ279" i="8" a="1"/>
  <c r="BJ279" i="8" s="1"/>
  <c r="BJ290" i="8" a="1"/>
  <c r="BJ290" i="8" s="1"/>
  <c r="BJ295" i="8" a="1"/>
  <c r="BJ295" i="8" s="1"/>
  <c r="BJ308" i="8" a="1"/>
  <c r="BJ308" i="8" s="1"/>
  <c r="BJ276" i="8" a="1"/>
  <c r="BJ276" i="8" s="1"/>
  <c r="BJ282" i="8" a="1"/>
  <c r="BJ282" i="8" s="1"/>
  <c r="BJ288" i="8" a="1"/>
  <c r="BJ288" i="8" s="1"/>
  <c r="BJ294" i="8" a="1"/>
  <c r="BJ294" i="8" s="1"/>
  <c r="BJ301" i="8" a="1"/>
  <c r="BJ301" i="8" s="1"/>
  <c r="BJ309" i="8" a="1"/>
  <c r="BJ309" i="8" s="1"/>
  <c r="BJ285" i="8" a="1"/>
  <c r="BJ285" i="8" s="1"/>
  <c r="BJ291" i="8" a="1"/>
  <c r="BJ291" i="8" s="1"/>
  <c r="BJ298" i="8" a="1"/>
  <c r="BJ298" i="8" s="1"/>
  <c r="BJ305" i="8" a="1"/>
  <c r="BJ305" i="8" s="1"/>
  <c r="BJ312" i="8" a="1"/>
  <c r="BJ312" i="8" s="1"/>
  <c r="BJ280" i="8" a="1"/>
  <c r="BJ280" i="8" s="1"/>
  <c r="BJ286" i="8" a="1"/>
  <c r="BJ286" i="8" s="1"/>
  <c r="BJ306" i="8" a="1"/>
  <c r="BJ306" i="8" s="1"/>
  <c r="BJ313" i="8" a="1"/>
  <c r="BJ313" i="8" s="1"/>
  <c r="BJ319" i="8" a="1"/>
  <c r="BJ319" i="8" s="1"/>
  <c r="BJ289" i="8" a="1"/>
  <c r="BJ289" i="8" s="1"/>
  <c r="BJ300" i="8" a="1"/>
  <c r="BJ300" i="8" s="1"/>
  <c r="BJ311" i="8" a="1"/>
  <c r="BJ311" i="8" s="1"/>
  <c r="BJ303" i="8" a="1"/>
  <c r="BJ303" i="8" s="1"/>
  <c r="BJ293" i="8" a="1"/>
  <c r="BJ293" i="8" s="1"/>
  <c r="BJ304" i="8" a="1"/>
  <c r="BJ304" i="8" s="1"/>
  <c r="BJ316" i="8" a="1"/>
  <c r="BJ316" i="8" s="1"/>
  <c r="BJ277" i="8" a="1"/>
  <c r="BJ277" i="8" s="1"/>
  <c r="BJ287" i="8" a="1"/>
  <c r="BJ287" i="8" s="1"/>
  <c r="BJ297" i="8" a="1"/>
  <c r="BJ297" i="8" s="1"/>
  <c r="BJ310" i="8" a="1"/>
  <c r="BJ310" i="8" s="1"/>
  <c r="BJ284" i="8" a="1"/>
  <c r="BJ284" i="8" s="1"/>
  <c r="BJ307" i="8" a="1"/>
  <c r="BJ307" i="8" s="1"/>
  <c r="BJ314" i="8" a="1"/>
  <c r="BJ314" i="8" s="1"/>
  <c r="BJ275" i="8" a="1"/>
  <c r="BJ275" i="8" s="1"/>
  <c r="BJ317" i="8" a="1"/>
  <c r="BJ317" i="8" s="1"/>
  <c r="BJ296" i="8" a="1"/>
  <c r="BJ296" i="8" s="1"/>
  <c r="BJ318" i="8" a="1"/>
  <c r="BJ318" i="8" s="1"/>
  <c r="BJ299" i="8" a="1"/>
  <c r="BJ299" i="8" s="1"/>
  <c r="BJ321" i="8" a="1"/>
  <c r="BJ321" i="8" s="1"/>
  <c r="BJ281" i="8" a="1"/>
  <c r="BJ281" i="8" s="1"/>
  <c r="M287" i="8" a="1"/>
  <c r="M287" i="8" s="1"/>
  <c r="M297" i="8" a="1"/>
  <c r="M297" i="8" s="1"/>
  <c r="M278" i="8" a="1"/>
  <c r="M278" i="8" s="1"/>
  <c r="M292" i="8" a="1"/>
  <c r="M292" i="8" s="1"/>
  <c r="M290" i="8" a="1"/>
  <c r="M290" i="8" s="1"/>
  <c r="M298" i="8" a="1"/>
  <c r="M298" i="8" s="1"/>
  <c r="M319" i="8" a="1"/>
  <c r="M319" i="8" s="1"/>
  <c r="M275" i="8" a="1"/>
  <c r="M275" i="8" s="1"/>
  <c r="M280" i="8" a="1"/>
  <c r="M280" i="8" s="1"/>
  <c r="M293" i="8" a="1"/>
  <c r="M293" i="8" s="1"/>
  <c r="M285" i="8" a="1"/>
  <c r="M285" i="8" s="1"/>
  <c r="M289" i="8" a="1"/>
  <c r="M289" i="8" s="1"/>
  <c r="G289" i="8" a="1"/>
  <c r="G289" i="8" s="1"/>
  <c r="G315" i="8" a="1"/>
  <c r="G315" i="8" s="1"/>
  <c r="G285" i="8" a="1"/>
  <c r="G285" i="8" s="1"/>
  <c r="G295" i="8" a="1"/>
  <c r="G295" i="8" s="1"/>
  <c r="G280" i="8" a="1"/>
  <c r="G280" i="8" s="1"/>
  <c r="G304" i="8" a="1"/>
  <c r="G304" i="8" s="1"/>
  <c r="G320" i="8" a="1"/>
  <c r="G320" i="8" s="1"/>
  <c r="G313" i="8" a="1"/>
  <c r="G313" i="8" s="1"/>
  <c r="G291" i="8" a="1"/>
  <c r="G291" i="8" s="1"/>
  <c r="G290" i="8" a="1"/>
  <c r="G290" i="8" s="1"/>
  <c r="G319" i="8" a="1"/>
  <c r="G319" i="8" s="1"/>
  <c r="G282" i="8" a="1"/>
  <c r="G282" i="8" s="1"/>
  <c r="BN292" i="8" a="1"/>
  <c r="BN292" i="8" s="1"/>
  <c r="S292" i="8" a="1"/>
  <c r="S292" i="8" s="1"/>
  <c r="S283" i="8" a="1"/>
  <c r="S283" i="8" s="1"/>
  <c r="S319" i="8" a="1"/>
  <c r="S319" i="8" s="1"/>
  <c r="AX86" i="8" a="1"/>
  <c r="AX86" i="8" s="1"/>
  <c r="AX68" i="8" a="1"/>
  <c r="AX68" i="8" s="1"/>
  <c r="AX67" i="8" a="1"/>
  <c r="AX67" i="8" s="1"/>
  <c r="AX66" i="8" a="1"/>
  <c r="AX66" i="8" s="1"/>
  <c r="AX74" i="8" a="1"/>
  <c r="AX74" i="8" s="1"/>
  <c r="AX58" i="8" a="1"/>
  <c r="AX58" i="8" s="1"/>
  <c r="J62" i="8" a="1"/>
  <c r="J62" i="8" s="1"/>
  <c r="J56" i="8" a="1"/>
  <c r="J56" i="8" s="1"/>
  <c r="J61" i="8" a="1"/>
  <c r="J61" i="8" s="1"/>
  <c r="J59" i="8" a="1"/>
  <c r="J59" i="8" s="1"/>
  <c r="J75" i="8" a="1"/>
  <c r="J75" i="8" s="1"/>
  <c r="J55" i="8" a="1"/>
  <c r="J55" i="8" s="1"/>
  <c r="BH77" i="8" a="1"/>
  <c r="BH77" i="8" s="1"/>
  <c r="BC276" i="8" a="1"/>
  <c r="BC276" i="8" s="1"/>
  <c r="BC284" i="8" a="1"/>
  <c r="BC284" i="8" s="1"/>
  <c r="BC290" i="8" a="1"/>
  <c r="BC290" i="8" s="1"/>
  <c r="BC302" i="8" a="1"/>
  <c r="BC302" i="8" s="1"/>
  <c r="BH277" i="8" a="1"/>
  <c r="BH277" i="8" s="1"/>
  <c r="BH278" i="8" a="1"/>
  <c r="BH278" i="8" s="1"/>
  <c r="BH290" i="8" a="1"/>
  <c r="BH290" i="8" s="1"/>
  <c r="BH306" i="8" a="1"/>
  <c r="BH306" i="8" s="1"/>
  <c r="BH274" i="8" a="1"/>
  <c r="BH274" i="8" s="1"/>
  <c r="BH299" i="8" a="1"/>
  <c r="BH299" i="8" s="1"/>
  <c r="BH315" i="8" a="1"/>
  <c r="BH315" i="8" s="1"/>
  <c r="BH287" i="8" a="1"/>
  <c r="BH287" i="8" s="1"/>
  <c r="BH310" i="8" a="1"/>
  <c r="BH310" i="8" s="1"/>
  <c r="BH294" i="8" a="1"/>
  <c r="BH294" i="8" s="1"/>
  <c r="BH314" i="8" a="1"/>
  <c r="BH314" i="8" s="1"/>
  <c r="BH279" i="8" a="1"/>
  <c r="BH279" i="8" s="1"/>
  <c r="BH295" i="8" a="1"/>
  <c r="BH295" i="8" s="1"/>
  <c r="BH318" i="8" a="1"/>
  <c r="BH318" i="8" s="1"/>
  <c r="BH283" i="8" a="1"/>
  <c r="BH283" i="8" s="1"/>
  <c r="BH303" i="8" a="1"/>
  <c r="BH303" i="8" s="1"/>
  <c r="BH319" i="8" a="1"/>
  <c r="BH319" i="8" s="1"/>
  <c r="BH282" i="8" a="1"/>
  <c r="BH282" i="8" s="1"/>
  <c r="BH286" i="8" a="1"/>
  <c r="BH286" i="8" s="1"/>
  <c r="BH291" i="8" a="1"/>
  <c r="BH291" i="8" s="1"/>
  <c r="BH298" i="8" a="1"/>
  <c r="BH298" i="8" s="1"/>
  <c r="BH302" i="8" a="1"/>
  <c r="BH302" i="8" s="1"/>
  <c r="BH307" i="8" a="1"/>
  <c r="BH307" i="8" s="1"/>
  <c r="BH275" i="8" a="1"/>
  <c r="BH275" i="8" s="1"/>
  <c r="BH311" i="8" a="1"/>
  <c r="BH311" i="8" s="1"/>
  <c r="BH312" i="8" a="1"/>
  <c r="BH312" i="8" s="1"/>
  <c r="BH280" i="8" a="1"/>
  <c r="BH280" i="8" s="1"/>
  <c r="BH293" i="8" a="1"/>
  <c r="BH293" i="8" s="1"/>
  <c r="BH296" i="8" a="1"/>
  <c r="BH296" i="8" s="1"/>
  <c r="BH309" i="8" a="1"/>
  <c r="BH309" i="8" s="1"/>
  <c r="BH320" i="8" a="1"/>
  <c r="BH320" i="8" s="1"/>
  <c r="BH308" i="8" a="1"/>
  <c r="BH308" i="8" s="1"/>
  <c r="BH276" i="8" a="1"/>
  <c r="BH276" i="8" s="1"/>
  <c r="BH321" i="8" a="1"/>
  <c r="BH321" i="8" s="1"/>
  <c r="BH289" i="8" a="1"/>
  <c r="BH289" i="8" s="1"/>
  <c r="BH281" i="8" a="1"/>
  <c r="BH281" i="8" s="1"/>
  <c r="BH305" i="8" a="1"/>
  <c r="BH305" i="8" s="1"/>
  <c r="BH304" i="8" a="1"/>
  <c r="BH304" i="8" s="1"/>
  <c r="BH317" i="8" a="1"/>
  <c r="BH317" i="8" s="1"/>
  <c r="BH285" i="8" a="1"/>
  <c r="BH285" i="8" s="1"/>
  <c r="BH292" i="8" a="1"/>
  <c r="BH292" i="8" s="1"/>
  <c r="BH288" i="8" a="1"/>
  <c r="BH288" i="8" s="1"/>
  <c r="BH316" i="8" a="1"/>
  <c r="BH316" i="8" s="1"/>
  <c r="BH284" i="8" a="1"/>
  <c r="BH284" i="8" s="1"/>
  <c r="BH297" i="8" a="1"/>
  <c r="BH297" i="8" s="1"/>
  <c r="BH300" i="8" a="1"/>
  <c r="BH300" i="8" s="1"/>
  <c r="BH313" i="8" a="1"/>
  <c r="BH313" i="8" s="1"/>
  <c r="BH301" i="8" a="1"/>
  <c r="BH301" i="8" s="1"/>
  <c r="C277" i="8" a="1"/>
  <c r="C277" i="8" s="1"/>
  <c r="C313" i="8" a="1"/>
  <c r="C313" i="8" s="1"/>
  <c r="C315" i="8" a="1"/>
  <c r="C315" i="8" s="1"/>
  <c r="C316" i="8" a="1"/>
  <c r="C316" i="8" s="1"/>
  <c r="C291" i="8" a="1"/>
  <c r="C291" i="8" s="1"/>
  <c r="C276" i="8" a="1"/>
  <c r="C276" i="8" s="1"/>
  <c r="K277" i="8" a="1"/>
  <c r="K277" i="8" s="1"/>
  <c r="K318" i="8" a="1"/>
  <c r="K318" i="8" s="1"/>
  <c r="K313" i="8" a="1"/>
  <c r="K313" i="8" s="1"/>
  <c r="BM306" i="8" a="1"/>
  <c r="BM306" i="8" s="1"/>
  <c r="I301" i="8" a="1"/>
  <c r="I301" i="8" s="1"/>
  <c r="I275" i="8" a="1"/>
  <c r="I275" i="8" s="1"/>
  <c r="AX75" i="8" a="1"/>
  <c r="AX75" i="8" s="1"/>
  <c r="AX94" i="8" a="1"/>
  <c r="AX94" i="8" s="1"/>
  <c r="AX89" i="8" a="1"/>
  <c r="AX89" i="8" s="1"/>
  <c r="AX56" i="8" a="1"/>
  <c r="AX56" i="8" s="1"/>
  <c r="AX78" i="8" a="1"/>
  <c r="AX78" i="8" s="1"/>
  <c r="AX83" i="8" a="1"/>
  <c r="AX83" i="8" s="1"/>
  <c r="J79" i="8" a="1"/>
  <c r="J79" i="8" s="1"/>
  <c r="J94" i="8" a="1"/>
  <c r="J94" i="8" s="1"/>
  <c r="J65" i="8" a="1"/>
  <c r="J65" i="8" s="1"/>
  <c r="J87" i="8" a="1"/>
  <c r="J87" i="8" s="1"/>
  <c r="J81" i="8" a="1"/>
  <c r="J81" i="8" s="1"/>
  <c r="J98" i="8" a="1"/>
  <c r="J98" i="8" s="1"/>
  <c r="BH69" i="8" a="1"/>
  <c r="BH69" i="8" s="1"/>
  <c r="BF291" i="8" a="1"/>
  <c r="BF291" i="8" s="1"/>
  <c r="BG284" i="8" a="1"/>
  <c r="BG284" i="8" s="1"/>
  <c r="BG316" i="8" a="1"/>
  <c r="BG316" i="8" s="1"/>
  <c r="BG301" i="8" a="1"/>
  <c r="BG301" i="8" s="1"/>
  <c r="BG282" i="8" a="1"/>
  <c r="BG282" i="8" s="1"/>
  <c r="BG314" i="8" a="1"/>
  <c r="BG314" i="8" s="1"/>
  <c r="BG299" i="8" a="1"/>
  <c r="BG299" i="8" s="1"/>
  <c r="BG279" i="8" a="1"/>
  <c r="BG279" i="8" s="1"/>
  <c r="BG304" i="8" a="1"/>
  <c r="BG304" i="8" s="1"/>
  <c r="BG302" i="8" a="1"/>
  <c r="BG302" i="8" s="1"/>
  <c r="BG319" i="8" a="1"/>
  <c r="BG319" i="8" s="1"/>
  <c r="BG288" i="8" a="1"/>
  <c r="BG288" i="8" s="1"/>
  <c r="BG320" i="8" a="1"/>
  <c r="BG320" i="8" s="1"/>
  <c r="BG305" i="8" a="1"/>
  <c r="BG305" i="8" s="1"/>
  <c r="BG286" i="8" a="1"/>
  <c r="BG286" i="8" s="1"/>
  <c r="BG318" i="8" a="1"/>
  <c r="BG318" i="8" s="1"/>
  <c r="BG303" i="8" a="1"/>
  <c r="BG303" i="8" s="1"/>
  <c r="BG283" i="8" a="1"/>
  <c r="BG283" i="8" s="1"/>
  <c r="BG289" i="8" a="1"/>
  <c r="BG289" i="8" s="1"/>
  <c r="BG287" i="8" a="1"/>
  <c r="BG287" i="8" s="1"/>
  <c r="BG276" i="8" a="1"/>
  <c r="BG276" i="8" s="1"/>
  <c r="BG308" i="8" a="1"/>
  <c r="BG308" i="8" s="1"/>
  <c r="BG293" i="8" a="1"/>
  <c r="BG293" i="8" s="1"/>
  <c r="BG274" i="8" a="1"/>
  <c r="BG274" i="8" s="1"/>
  <c r="BG292" i="8" a="1"/>
  <c r="BG292" i="8" s="1"/>
  <c r="BG277" i="8" a="1"/>
  <c r="BG277" i="8" s="1"/>
  <c r="BG309" i="8" a="1"/>
  <c r="BG309" i="8" s="1"/>
  <c r="BG290" i="8" a="1"/>
  <c r="BG290" i="8" s="1"/>
  <c r="BG275" i="8" a="1"/>
  <c r="BG275" i="8" s="1"/>
  <c r="BG307" i="8" a="1"/>
  <c r="BG307" i="8" s="1"/>
  <c r="BG296" i="8" a="1"/>
  <c r="BG296" i="8" s="1"/>
  <c r="BG281" i="8" a="1"/>
  <c r="BG281" i="8" s="1"/>
  <c r="BG313" i="8" a="1"/>
  <c r="BG313" i="8" s="1"/>
  <c r="BG294" i="8" a="1"/>
  <c r="BG294" i="8" s="1"/>
  <c r="BG311" i="8" a="1"/>
  <c r="BG311" i="8" s="1"/>
  <c r="BG300" i="8" a="1"/>
  <c r="BG300" i="8" s="1"/>
  <c r="BG285" i="8" a="1"/>
  <c r="BG285" i="8" s="1"/>
  <c r="BG298" i="8" a="1"/>
  <c r="BG298" i="8" s="1"/>
  <c r="BG315" i="8" a="1"/>
  <c r="BG315" i="8" s="1"/>
  <c r="BG321" i="8" a="1"/>
  <c r="BG321" i="8" s="1"/>
  <c r="BG291" i="8" a="1"/>
  <c r="BG291" i="8" s="1"/>
  <c r="BG280" i="8" a="1"/>
  <c r="BG280" i="8" s="1"/>
  <c r="BG312" i="8" a="1"/>
  <c r="BG312" i="8" s="1"/>
  <c r="BG297" i="8" a="1"/>
  <c r="BG297" i="8" s="1"/>
  <c r="BG278" i="8" a="1"/>
  <c r="BG278" i="8" s="1"/>
  <c r="BG310" i="8" a="1"/>
  <c r="BG310" i="8" s="1"/>
  <c r="BG295" i="8" a="1"/>
  <c r="BG295" i="8" s="1"/>
  <c r="BG317" i="8" a="1"/>
  <c r="BG317" i="8" s="1"/>
  <c r="BG306" i="8" a="1"/>
  <c r="BG306"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AX92" i="8" a="1"/>
  <c r="AX92" i="8" s="1"/>
  <c r="AX61" i="8" a="1"/>
  <c r="AX61" i="8" s="1"/>
  <c r="AX77" i="8" a="1"/>
  <c r="AX77" i="8" s="1"/>
  <c r="AX60" i="8" a="1"/>
  <c r="AX60" i="8" s="1"/>
  <c r="AX90" i="8" a="1"/>
  <c r="AX90" i="8" s="1"/>
  <c r="AX93" i="8" a="1"/>
  <c r="AX93" i="8" s="1"/>
  <c r="J76" i="8" a="1"/>
  <c r="J76" i="8" s="1"/>
  <c r="J72" i="8" a="1"/>
  <c r="J72" i="8" s="1"/>
  <c r="J92" i="8" a="1"/>
  <c r="J92" i="8" s="1"/>
  <c r="J64" i="8" a="1"/>
  <c r="J64" i="8" s="1"/>
  <c r="J93" i="8" a="1"/>
  <c r="J93" i="8" s="1"/>
  <c r="J83" i="8" a="1"/>
  <c r="J83" i="8" s="1"/>
  <c r="AY279" i="8" a="1"/>
  <c r="AY279" i="8" s="1"/>
  <c r="BI282" i="8" a="1"/>
  <c r="BI282" i="8" s="1"/>
  <c r="BI307" i="8" a="1"/>
  <c r="BI307" i="8" s="1"/>
  <c r="AX64" i="8" a="1"/>
  <c r="AX64" i="8" s="1"/>
  <c r="AX82" i="8" a="1"/>
  <c r="AX82" i="8" s="1"/>
  <c r="AX73" i="8" a="1"/>
  <c r="AX73" i="8" s="1"/>
  <c r="AX96" i="8" a="1"/>
  <c r="AX96" i="8" s="1"/>
  <c r="AX84" i="8" a="1"/>
  <c r="AX84" i="8" s="1"/>
  <c r="J84" i="8" a="1"/>
  <c r="J84" i="8" s="1"/>
  <c r="J99" i="8" a="1"/>
  <c r="J99" i="8" s="1"/>
  <c r="J97" i="8" a="1"/>
  <c r="J97" i="8" s="1"/>
  <c r="J95" i="8" a="1"/>
  <c r="J95" i="8" s="1"/>
  <c r="J66" i="8" a="1"/>
  <c r="J66" i="8" s="1"/>
  <c r="BH55" i="8" a="1"/>
  <c r="BH55" i="8" s="1"/>
  <c r="BB282" i="8" a="1"/>
  <c r="BB282" i="8" s="1"/>
  <c r="BB288" i="8" a="1"/>
  <c r="BB288" i="8" s="1"/>
  <c r="BB300" i="8" a="1"/>
  <c r="BB300" i="8" s="1"/>
  <c r="BB305" i="8" a="1"/>
  <c r="BB305" i="8" s="1"/>
  <c r="BB316" i="8" a="1"/>
  <c r="BB316" i="8" s="1"/>
  <c r="BB279" i="8" a="1"/>
  <c r="BB279" i="8" s="1"/>
  <c r="BB286" i="8" a="1"/>
  <c r="BB286" i="8" s="1"/>
  <c r="BB293" i="8" a="1"/>
  <c r="BB293" i="8" s="1"/>
  <c r="BB306" i="8" a="1"/>
  <c r="BB306" i="8" s="1"/>
  <c r="BB312" i="8" a="1"/>
  <c r="BB312" i="8" s="1"/>
  <c r="BB287" i="8" a="1"/>
  <c r="BB287" i="8" s="1"/>
  <c r="BB295" i="8" a="1"/>
  <c r="BB295" i="8" s="1"/>
  <c r="BB302" i="8" a="1"/>
  <c r="BB302" i="8" s="1"/>
  <c r="BB307" i="8" a="1"/>
  <c r="BB307" i="8" s="1"/>
  <c r="BB313" i="8" a="1"/>
  <c r="BB313" i="8" s="1"/>
  <c r="BB320" i="8" a="1"/>
  <c r="BB320" i="8" s="1"/>
  <c r="BB275" i="8" a="1"/>
  <c r="BB275" i="8" s="1"/>
  <c r="BB281" i="8" a="1"/>
  <c r="BB281" i="8" s="1"/>
  <c r="BB289" i="8" a="1"/>
  <c r="BB289" i="8" s="1"/>
  <c r="BB296" i="8" a="1"/>
  <c r="BB296" i="8" s="1"/>
  <c r="BB308" i="8" a="1"/>
  <c r="BB308" i="8" s="1"/>
  <c r="BB314" i="8" a="1"/>
  <c r="BB314" i="8" s="1"/>
  <c r="BB321" i="8" a="1"/>
  <c r="BB321" i="8" s="1"/>
  <c r="BB278" i="8" a="1"/>
  <c r="BB278" i="8" s="1"/>
  <c r="BB284" i="8" a="1"/>
  <c r="BB284" i="8" s="1"/>
  <c r="BB291" i="8" a="1"/>
  <c r="BB291" i="8" s="1"/>
  <c r="BB304" i="8" a="1"/>
  <c r="BB304" i="8" s="1"/>
  <c r="BB310" i="8" a="1"/>
  <c r="BB310" i="8" s="1"/>
  <c r="BB317" i="8" a="1"/>
  <c r="BB317" i="8" s="1"/>
  <c r="BB297" i="8" a="1"/>
  <c r="BB297" i="8" s="1"/>
  <c r="BB283" i="8" a="1"/>
  <c r="BB283" i="8" s="1"/>
  <c r="BB298" i="8" a="1"/>
  <c r="BB298" i="8" s="1"/>
  <c r="BB309" i="8" a="1"/>
  <c r="BB309" i="8" s="1"/>
  <c r="BB285" i="8" a="1"/>
  <c r="BB285" i="8" s="1"/>
  <c r="BB299" i="8" a="1"/>
  <c r="BB299" i="8" s="1"/>
  <c r="BB311" i="8" a="1"/>
  <c r="BB311" i="8" s="1"/>
  <c r="BB274" i="8" a="1"/>
  <c r="BB274" i="8" s="1"/>
  <c r="BB301" i="8" a="1"/>
  <c r="BB301" i="8" s="1"/>
  <c r="BB276" i="8" a="1"/>
  <c r="BB276" i="8" s="1"/>
  <c r="BB290" i="8" a="1"/>
  <c r="BB290" i="8" s="1"/>
  <c r="BB303" i="8" a="1"/>
  <c r="BB303" i="8" s="1"/>
  <c r="BB277" i="8" a="1"/>
  <c r="BB277" i="8" s="1"/>
  <c r="BB315" i="8" a="1"/>
  <c r="BB315" i="8" s="1"/>
  <c r="BB292" i="8" a="1"/>
  <c r="BB292" i="8" s="1"/>
  <c r="BB318" i="8" a="1"/>
  <c r="BB318" i="8" s="1"/>
  <c r="BB280" i="8" a="1"/>
  <c r="BB280" i="8" s="1"/>
  <c r="BB294" i="8" a="1"/>
  <c r="BB294" i="8" s="1"/>
  <c r="BB319" i="8" a="1"/>
  <c r="BB319"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O307" i="8" a="1"/>
  <c r="O307" i="8" s="1"/>
  <c r="O317" i="8" a="1"/>
  <c r="O317" i="8" s="1"/>
  <c r="O319" i="8" a="1"/>
  <c r="O319" i="8" s="1"/>
  <c r="O311" i="8" a="1"/>
  <c r="O311" i="8" s="1"/>
  <c r="O313" i="8" a="1"/>
  <c r="O313" i="8" s="1"/>
  <c r="O304" i="8" a="1"/>
  <c r="O304" i="8" s="1"/>
  <c r="H318" i="8" a="1"/>
  <c r="H318" i="8" s="1"/>
  <c r="H300" i="8" a="1"/>
  <c r="H300" i="8" s="1"/>
  <c r="H294" i="8" a="1"/>
  <c r="H294" i="8" s="1"/>
  <c r="H316" i="8" a="1"/>
  <c r="H316" i="8" s="1"/>
  <c r="H303" i="8" a="1"/>
  <c r="H303" i="8" s="1"/>
  <c r="H320" i="8" a="1"/>
  <c r="H320"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K115" i="8" a="1"/>
  <c r="BK115" i="8" s="1"/>
  <c r="BK118" i="8" a="1"/>
  <c r="BK118" i="8" s="1"/>
  <c r="S254" i="8" a="1"/>
  <c r="S254"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B206" i="8" a="1"/>
  <c r="B206" i="8" s="1"/>
  <c r="B171" i="8" a="1"/>
  <c r="B171" i="8" s="1"/>
  <c r="E164" i="8" a="1"/>
  <c r="E164" i="8" s="1"/>
  <c r="H152" i="8" a="1"/>
  <c r="H152" i="8" s="1"/>
  <c r="H119" i="8" a="1"/>
  <c r="H119" i="8" s="1"/>
  <c r="G95" i="8" a="1"/>
  <c r="G95" i="8" s="1"/>
  <c r="G89" i="8" a="1"/>
  <c r="G89" i="8" s="1"/>
  <c r="G71" i="8" a="1"/>
  <c r="G71"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AY365" i="8" a="1"/>
  <c r="AY365" i="8" s="1"/>
  <c r="AY362" i="8" a="1"/>
  <c r="AY362" i="8" s="1"/>
  <c r="AY356" i="8" a="1"/>
  <c r="AY356" i="8" s="1"/>
  <c r="AY345" i="8" a="1"/>
  <c r="AY345" i="8" s="1"/>
  <c r="AY337" i="8" a="1"/>
  <c r="AY337" i="8" s="1"/>
  <c r="AY353" i="8" a="1"/>
  <c r="AY353" i="8" s="1"/>
  <c r="J138" i="8" a="1"/>
  <c r="J138" i="8" s="1"/>
  <c r="J123" i="8" a="1"/>
  <c r="J123" i="8" s="1"/>
  <c r="J154" i="8" a="1"/>
  <c r="J154" i="8" s="1"/>
  <c r="J117" i="8" a="1"/>
  <c r="J117" i="8" s="1"/>
  <c r="J151" i="8" a="1"/>
  <c r="J151" i="8" s="1"/>
  <c r="J135" i="8" a="1"/>
  <c r="J135"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BI133" i="8" a="1"/>
  <c r="BI133"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K200" i="8" a="1"/>
  <c r="K200" i="8" s="1"/>
  <c r="K175" i="8" a="1"/>
  <c r="K175" i="8" s="1"/>
  <c r="K207" i="8" a="1"/>
  <c r="K207" i="8" s="1"/>
  <c r="K166" i="8" a="1"/>
  <c r="K166" i="8" s="1"/>
  <c r="K191" i="8" a="1"/>
  <c r="K191" i="8" s="1"/>
  <c r="K194" i="8" a="1"/>
  <c r="K194" i="8" s="1"/>
  <c r="K198" i="8" a="1"/>
  <c r="K198" i="8" s="1"/>
  <c r="K192" i="8" a="1"/>
  <c r="K192" i="8" s="1"/>
  <c r="K169" i="8" a="1"/>
  <c r="K169" i="8" s="1"/>
  <c r="K203" i="8" a="1"/>
  <c r="K203" i="8" s="1"/>
  <c r="K206" i="8" a="1"/>
  <c r="K206" i="8" s="1"/>
  <c r="K177" i="8" a="1"/>
  <c r="K177" i="8" s="1"/>
  <c r="K183" i="8" a="1"/>
  <c r="K183" i="8" s="1"/>
  <c r="K173" i="8" a="1"/>
  <c r="K173" i="8" s="1"/>
  <c r="K184" i="8" a="1"/>
  <c r="K184" i="8" s="1"/>
  <c r="K190" i="8" a="1"/>
  <c r="K190" i="8" s="1"/>
  <c r="K171" i="8" a="1"/>
  <c r="K171" i="8" s="1"/>
  <c r="K204" i="8" a="1"/>
  <c r="K204" i="8" s="1"/>
  <c r="K195" i="8" a="1"/>
  <c r="K195" i="8" s="1"/>
  <c r="K167" i="8" a="1"/>
  <c r="K167" i="8" s="1"/>
  <c r="K174" i="8" a="1"/>
  <c r="K174" i="8" s="1"/>
  <c r="K188" i="8" a="1"/>
  <c r="K188" i="8" s="1"/>
  <c r="G195" i="8" a="1"/>
  <c r="G195" i="8" s="1"/>
  <c r="G208" i="8" a="1"/>
  <c r="G208" i="8" s="1"/>
  <c r="G168" i="8" a="1"/>
  <c r="G168" i="8" s="1"/>
  <c r="G183" i="8" a="1"/>
  <c r="G183" i="8" s="1"/>
  <c r="G205" i="8" a="1"/>
  <c r="G205" i="8" s="1"/>
  <c r="G164" i="8" a="1"/>
  <c r="G164" i="8" s="1"/>
  <c r="G198" i="8" a="1"/>
  <c r="G198" i="8" s="1"/>
  <c r="G180" i="8" a="1"/>
  <c r="G180" i="8" s="1"/>
  <c r="G207" i="8" a="1"/>
  <c r="G207" i="8" s="1"/>
  <c r="G171" i="8" a="1"/>
  <c r="G171" i="8" s="1"/>
  <c r="G170" i="8" a="1"/>
  <c r="G170" i="8" s="1"/>
  <c r="G210" i="8" a="1"/>
  <c r="G210" i="8" s="1"/>
  <c r="B109" i="8" a="1"/>
  <c r="B109" i="8" s="1"/>
  <c r="B110" i="8" a="1"/>
  <c r="B110" i="8" s="1"/>
  <c r="M58" i="8" a="1"/>
  <c r="M58" i="8" s="1"/>
  <c r="M78" i="8" a="1"/>
  <c r="M78" i="8" s="1"/>
  <c r="M76" i="8" a="1"/>
  <c r="M76" i="8" s="1"/>
  <c r="M66" i="8" a="1"/>
  <c r="M66" i="8" s="1"/>
  <c r="M63" i="8" a="1"/>
  <c r="M63" i="8" s="1"/>
  <c r="M96" i="8" a="1"/>
  <c r="M96" i="8" s="1"/>
  <c r="M90" i="8" a="1"/>
  <c r="M90" i="8" s="1"/>
  <c r="M68" i="8" a="1"/>
  <c r="M68" i="8" s="1"/>
  <c r="M94" i="8" a="1"/>
  <c r="M94" i="8" s="1"/>
  <c r="M80" i="8" a="1"/>
  <c r="M80" i="8" s="1"/>
  <c r="M81" i="8" a="1"/>
  <c r="M81" i="8" s="1"/>
  <c r="M65" i="8" a="1"/>
  <c r="M65"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210" i="8" a="1"/>
  <c r="AX210" i="8" s="1"/>
  <c r="AX194" i="8" a="1"/>
  <c r="AX194" i="8" s="1"/>
  <c r="AX172" i="8" a="1"/>
  <c r="AX172" i="8" s="1"/>
  <c r="AX199" i="8" a="1"/>
  <c r="AX199" i="8" s="1"/>
  <c r="AX201" i="8" a="1"/>
  <c r="AX201" i="8" s="1"/>
  <c r="AX166" i="8" a="1"/>
  <c r="AX166" i="8" s="1"/>
  <c r="BM134" i="8" a="1"/>
  <c r="BM134" i="8" s="1"/>
  <c r="BM121" i="8" a="1"/>
  <c r="BM121" i="8" s="1"/>
  <c r="BM152" i="8" a="1"/>
  <c r="BM152" i="8" s="1"/>
  <c r="BM138" i="8" a="1"/>
  <c r="BM138" i="8" s="1"/>
  <c r="BM113" i="8" a="1"/>
  <c r="BM113" i="8" s="1"/>
  <c r="BM118" i="8" a="1"/>
  <c r="BM118" i="8" s="1"/>
  <c r="BM114" i="8" a="1"/>
  <c r="BM114" i="8" s="1"/>
  <c r="BM153" i="8" a="1"/>
  <c r="BM153" i="8" s="1"/>
  <c r="BM132" i="8" a="1"/>
  <c r="BM132" i="8" s="1"/>
  <c r="BM112" i="8" a="1"/>
  <c r="BM112" i="8" s="1"/>
  <c r="BM143" i="8" a="1"/>
  <c r="BM143" i="8" s="1"/>
  <c r="BM149" i="8" a="1"/>
  <c r="BM149" i="8" s="1"/>
  <c r="BM148" i="8" a="1"/>
  <c r="BM148" i="8" s="1"/>
  <c r="BM128" i="8" a="1"/>
  <c r="BM128" i="8" s="1"/>
  <c r="BM117" i="8" a="1"/>
  <c r="BM117" i="8" s="1"/>
  <c r="BM119" i="8" a="1"/>
  <c r="BM119" i="8" s="1"/>
  <c r="BM110" i="8" a="1"/>
  <c r="BM110" i="8" s="1"/>
  <c r="BM115" i="8" a="1"/>
  <c r="BM115" i="8" s="1"/>
  <c r="BM154" i="8" a="1"/>
  <c r="BM154" i="8" s="1"/>
  <c r="BM127" i="8" a="1"/>
  <c r="BM127" i="8" s="1"/>
  <c r="BM122" i="8" a="1"/>
  <c r="BM122" i="8" s="1"/>
  <c r="BM116" i="8" a="1"/>
  <c r="BM116" i="8" s="1"/>
  <c r="BM155" i="8" a="1"/>
  <c r="BM155" i="8" s="1"/>
  <c r="BM150" i="8" a="1"/>
  <c r="BM150" i="8" s="1"/>
  <c r="BM136" i="8" a="1"/>
  <c r="BM136" i="8" s="1"/>
  <c r="BM133" i="8" a="1"/>
  <c r="BM133" i="8" s="1"/>
  <c r="BM145" i="8" a="1"/>
  <c r="BM145" i="8" s="1"/>
  <c r="BM147" i="8" a="1"/>
  <c r="BM147" i="8" s="1"/>
  <c r="BM140" i="8" a="1"/>
  <c r="BM140" i="8" s="1"/>
  <c r="BM142" i="8" a="1"/>
  <c r="BM142" i="8" s="1"/>
  <c r="BM146" i="8" a="1"/>
  <c r="BM146" i="8" s="1"/>
  <c r="BM156" i="8" a="1"/>
  <c r="BM156" i="8" s="1"/>
  <c r="BM120" i="8" a="1"/>
  <c r="BM120" i="8" s="1"/>
  <c r="BM129" i="8" a="1"/>
  <c r="BM129" i="8" s="1"/>
  <c r="BM123" i="8" a="1"/>
  <c r="BM123" i="8" s="1"/>
  <c r="BM131" i="8" a="1"/>
  <c r="BM131" i="8" s="1"/>
  <c r="BM125" i="8" a="1"/>
  <c r="BM125" i="8" s="1"/>
  <c r="BM111" i="8" a="1"/>
  <c r="BM111" i="8" s="1"/>
  <c r="BM139" i="8" a="1"/>
  <c r="BM139" i="8" s="1"/>
  <c r="BM109" i="8" a="1"/>
  <c r="BM109" i="8" s="1"/>
  <c r="BM151" i="8" a="1"/>
  <c r="BM151" i="8" s="1"/>
  <c r="BM126" i="8" a="1"/>
  <c r="BM126" i="8" s="1"/>
  <c r="BM144" i="8" a="1"/>
  <c r="BM144" i="8" s="1"/>
  <c r="BM137" i="8" a="1"/>
  <c r="BM137" i="8" s="1"/>
  <c r="BM135" i="8" a="1"/>
  <c r="BM135" i="8" s="1"/>
  <c r="BM130" i="8" a="1"/>
  <c r="BM130" i="8" s="1"/>
  <c r="BM124" i="8" a="1"/>
  <c r="BM124" i="8" s="1"/>
  <c r="BM141" i="8" a="1"/>
  <c r="BM141" i="8" s="1"/>
  <c r="J178" i="8" a="1"/>
  <c r="J178" i="8" s="1"/>
  <c r="J211" i="8" a="1"/>
  <c r="J211" i="8" s="1"/>
  <c r="J193" i="8" a="1"/>
  <c r="J193" i="8" s="1"/>
  <c r="J207" i="8" a="1"/>
  <c r="J207" i="8" s="1"/>
  <c r="J185" i="8" a="1"/>
  <c r="J185" i="8" s="1"/>
  <c r="J191" i="8" a="1"/>
  <c r="J191" i="8" s="1"/>
  <c r="J175" i="8" a="1"/>
  <c r="J175" i="8" s="1"/>
  <c r="J171" i="8" a="1"/>
  <c r="J171" i="8" s="1"/>
  <c r="J182" i="8" a="1"/>
  <c r="J182" i="8" s="1"/>
  <c r="J210" i="8" a="1"/>
  <c r="J210" i="8" s="1"/>
  <c r="J194" i="8" a="1"/>
  <c r="J194" i="8" s="1"/>
  <c r="J201" i="8" a="1"/>
  <c r="J201" i="8" s="1"/>
  <c r="J168" i="8" a="1"/>
  <c r="J168" i="8" s="1"/>
  <c r="J206" i="8" a="1"/>
  <c r="J206" i="8" s="1"/>
  <c r="J170" i="8" a="1"/>
  <c r="J170" i="8" s="1"/>
  <c r="J209" i="8" a="1"/>
  <c r="J209" i="8" s="1"/>
  <c r="J169" i="8" a="1"/>
  <c r="J169" i="8" s="1"/>
  <c r="J172" i="8" a="1"/>
  <c r="J172" i="8" s="1"/>
  <c r="J189" i="8" a="1"/>
  <c r="J189" i="8" s="1"/>
  <c r="J195" i="8" a="1"/>
  <c r="J195" i="8" s="1"/>
  <c r="J176" i="8" a="1"/>
  <c r="J176" i="8" s="1"/>
  <c r="J196" i="8" a="1"/>
  <c r="J196" i="8" s="1"/>
  <c r="J183" i="8" a="1"/>
  <c r="J183" i="8" s="1"/>
  <c r="J177" i="8" a="1"/>
  <c r="J177" i="8" s="1"/>
  <c r="J164" i="8" a="1"/>
  <c r="J164" i="8" s="1"/>
  <c r="J174" i="8" a="1"/>
  <c r="J174" i="8" s="1"/>
  <c r="J190" i="8" a="1"/>
  <c r="J190" i="8" s="1"/>
  <c r="J197" i="8" a="1"/>
  <c r="J197" i="8" s="1"/>
  <c r="J205" i="8" a="1"/>
  <c r="J205" i="8" s="1"/>
  <c r="J188" i="8" a="1"/>
  <c r="J188" i="8" s="1"/>
  <c r="J186" i="8" a="1"/>
  <c r="J186" i="8" s="1"/>
  <c r="J165" i="8" a="1"/>
  <c r="J165" i="8" s="1"/>
  <c r="J187" i="8" a="1"/>
  <c r="J187" i="8" s="1"/>
  <c r="J200" i="8" a="1"/>
  <c r="J200" i="8" s="1"/>
  <c r="J203" i="8" a="1"/>
  <c r="J203" i="8" s="1"/>
  <c r="J192" i="8" a="1"/>
  <c r="J192" i="8" s="1"/>
  <c r="J181" i="8" a="1"/>
  <c r="J181" i="8" s="1"/>
  <c r="J199" i="8" a="1"/>
  <c r="J199" i="8" s="1"/>
  <c r="J208" i="8" a="1"/>
  <c r="J208" i="8" s="1"/>
  <c r="J202" i="8" a="1"/>
  <c r="J202" i="8" s="1"/>
  <c r="J179" i="8" a="1"/>
  <c r="J179" i="8" s="1"/>
  <c r="J204" i="8" a="1"/>
  <c r="J204" i="8" s="1"/>
  <c r="J166" i="8" a="1"/>
  <c r="J166" i="8" s="1"/>
  <c r="J173" i="8" a="1"/>
  <c r="J173" i="8" s="1"/>
  <c r="J167" i="8" a="1"/>
  <c r="J167" i="8" s="1"/>
  <c r="J180" i="8" a="1"/>
  <c r="J180" i="8" s="1"/>
  <c r="J198" i="8" a="1"/>
  <c r="J198" i="8" s="1"/>
  <c r="J184" i="8" a="1"/>
  <c r="J184"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6" i="8" a="1"/>
  <c r="BH206" i="8" s="1"/>
  <c r="BH172" i="8" a="1"/>
  <c r="BH172" i="8" s="1"/>
  <c r="BH195" i="8" a="1"/>
  <c r="BH195" i="8" s="1"/>
  <c r="BH211" i="8" a="1"/>
  <c r="BH211"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57" i="8" a="1"/>
  <c r="BI57" i="8" s="1"/>
  <c r="BI81" i="8" a="1"/>
  <c r="BI81" i="8" s="1"/>
  <c r="BI90" i="8" a="1"/>
  <c r="BI90" i="8" s="1"/>
  <c r="BI93" i="8" a="1"/>
  <c r="BI93" i="8" s="1"/>
  <c r="BA94" i="8" a="1"/>
  <c r="BA94" i="8" s="1"/>
  <c r="BA69" i="8" a="1"/>
  <c r="BA69" i="8" s="1"/>
  <c r="BA92" i="8" a="1"/>
  <c r="BA92" i="8" s="1"/>
  <c r="BA70" i="8" a="1"/>
  <c r="BA70" i="8" s="1"/>
  <c r="BA87" i="8" a="1"/>
  <c r="BA87" i="8" s="1"/>
  <c r="BA74" i="8" a="1"/>
  <c r="BA74"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M120" i="8" a="1"/>
  <c r="M120" i="8" s="1"/>
  <c r="M114" i="8" a="1"/>
  <c r="M114" i="8" s="1"/>
  <c r="M152" i="8" a="1"/>
  <c r="M152" i="8" s="1"/>
  <c r="M115" i="8" a="1"/>
  <c r="M115" i="8" s="1"/>
  <c r="M125" i="8" a="1"/>
  <c r="M125" i="8" s="1"/>
  <c r="M126" i="8" a="1"/>
  <c r="M126" i="8" s="1"/>
  <c r="M122" i="8" a="1"/>
  <c r="M122" i="8" s="1"/>
  <c r="M142" i="8" a="1"/>
  <c r="M142" i="8" s="1"/>
  <c r="M156" i="8" a="1"/>
  <c r="M156" i="8" s="1"/>
  <c r="M144" i="8" a="1"/>
  <c r="M144" i="8" s="1"/>
  <c r="M154" i="8" a="1"/>
  <c r="M154" i="8" s="1"/>
  <c r="M133" i="8" a="1"/>
  <c r="M133" i="8" s="1"/>
  <c r="R246" i="8" a="1"/>
  <c r="R246" i="8" s="1"/>
  <c r="R228" i="8" a="1"/>
  <c r="R228" i="8" s="1"/>
  <c r="R223" i="8" a="1"/>
  <c r="R223" i="8" s="1"/>
  <c r="R221" i="8" a="1"/>
  <c r="R221" i="8" s="1"/>
  <c r="R245" i="8" a="1"/>
  <c r="R245" i="8" s="1"/>
  <c r="R250" i="8" a="1"/>
  <c r="R250" i="8" s="1"/>
  <c r="R238" i="8" a="1"/>
  <c r="R238" i="8" s="1"/>
  <c r="AY206" i="8" a="1"/>
  <c r="AY206" i="8" s="1"/>
  <c r="AY174" i="8" a="1"/>
  <c r="AY174" i="8" s="1"/>
  <c r="AY199" i="8" a="1"/>
  <c r="AY199" i="8" s="1"/>
  <c r="AY208" i="8" a="1"/>
  <c r="AY208" i="8" s="1"/>
  <c r="AY173" i="8" a="1"/>
  <c r="AY173" i="8" s="1"/>
  <c r="AY184" i="8" a="1"/>
  <c r="AY184"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61" i="8" a="1"/>
  <c r="BG361" i="8" s="1"/>
  <c r="BG359" i="8" a="1"/>
  <c r="BG359" i="8" s="1"/>
  <c r="BG370" i="8" a="1"/>
  <c r="BG370" i="8" s="1"/>
  <c r="BG347" i="8" a="1"/>
  <c r="BG347" i="8" s="1"/>
  <c r="BG371" i="8" a="1"/>
  <c r="BG371" i="8" s="1"/>
  <c r="BG355" i="8" a="1"/>
  <c r="BG355" i="8" s="1"/>
  <c r="P256" i="8" a="1"/>
  <c r="P256" i="8" s="1"/>
  <c r="P220" i="8" a="1"/>
  <c r="P220" i="8" s="1"/>
  <c r="P237" i="8" a="1"/>
  <c r="P237" i="8" s="1"/>
  <c r="P228" i="8" a="1"/>
  <c r="P228" i="8" s="1"/>
  <c r="P226" i="8" a="1"/>
  <c r="P226" i="8" s="1"/>
  <c r="P253" i="8" a="1"/>
  <c r="P253" i="8" s="1"/>
  <c r="P231" i="8" a="1"/>
  <c r="P231" i="8" s="1"/>
  <c r="P225" i="8" a="1"/>
  <c r="P225" i="8" s="1"/>
  <c r="P219" i="8" a="1"/>
  <c r="P219" i="8" s="1"/>
  <c r="P257" i="8" a="1"/>
  <c r="P257" i="8" s="1"/>
  <c r="P239" i="8" a="1"/>
  <c r="P239" i="8" s="1"/>
  <c r="P255" i="8" a="1"/>
  <c r="P255" i="8" s="1"/>
  <c r="P250" i="8" a="1"/>
  <c r="P250" i="8" s="1"/>
  <c r="P221" i="8" a="1"/>
  <c r="P221" i="8" s="1"/>
  <c r="P236" i="8" a="1"/>
  <c r="P236" i="8" s="1"/>
  <c r="P242" i="8" a="1"/>
  <c r="P242" i="8" s="1"/>
  <c r="P266" i="8" a="1"/>
  <c r="P266" i="8" s="1"/>
  <c r="P258" i="8" a="1"/>
  <c r="P258" i="8" s="1"/>
  <c r="P247" i="8" a="1"/>
  <c r="P247" i="8" s="1"/>
  <c r="P265" i="8" a="1"/>
  <c r="P265" i="8" s="1"/>
  <c r="P227" i="8" a="1"/>
  <c r="P227" i="8" s="1"/>
  <c r="P264" i="8" a="1"/>
  <c r="P264" i="8" s="1"/>
  <c r="P234" i="8" a="1"/>
  <c r="P234" i="8" s="1"/>
  <c r="P252" i="8" a="1"/>
  <c r="P252"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6" i="8" a="1"/>
  <c r="BF206" i="8" s="1"/>
  <c r="BF172" i="8" a="1"/>
  <c r="BF172" i="8" s="1"/>
  <c r="BF199" i="8" a="1"/>
  <c r="BF199" i="8" s="1"/>
  <c r="BF184" i="8" a="1"/>
  <c r="BF184" i="8" s="1"/>
  <c r="BF165" i="8" a="1"/>
  <c r="BF165" i="8" s="1"/>
  <c r="BF190" i="8" a="1"/>
  <c r="BF190" i="8" s="1"/>
  <c r="BF210" i="8" a="1"/>
  <c r="BF210" i="8" s="1"/>
  <c r="BF182" i="8" a="1"/>
  <c r="BF182" i="8" s="1"/>
  <c r="BF211" i="8" a="1"/>
  <c r="BF211" i="8" s="1"/>
  <c r="BF198" i="8" a="1"/>
  <c r="BF198" i="8" s="1"/>
  <c r="BF168" i="8" a="1"/>
  <c r="BF168" i="8" s="1"/>
  <c r="BF169" i="8" a="1"/>
  <c r="BF169" i="8" s="1"/>
  <c r="BF189" i="8" a="1"/>
  <c r="BF189" i="8" s="1"/>
  <c r="BF179" i="8" a="1"/>
  <c r="BF179" i="8" s="1"/>
  <c r="BF200" i="8" a="1"/>
  <c r="BF200" i="8" s="1"/>
  <c r="BF192" i="8" a="1"/>
  <c r="BF192" i="8" s="1"/>
  <c r="BF173" i="8" a="1"/>
  <c r="BF173" i="8" s="1"/>
  <c r="BF176" i="8" a="1"/>
  <c r="BF176" i="8" s="1"/>
  <c r="BF166" i="8" a="1"/>
  <c r="BF166" i="8" s="1"/>
  <c r="BF188" i="8" a="1"/>
  <c r="BF188" i="8" s="1"/>
  <c r="BF183" i="8" a="1"/>
  <c r="BF183" i="8" s="1"/>
  <c r="BF174" i="8" a="1"/>
  <c r="BF174" i="8" s="1"/>
  <c r="BF185" i="8" a="1"/>
  <c r="BF185" i="8" s="1"/>
  <c r="BF205" i="8" a="1"/>
  <c r="BF205" i="8" s="1"/>
  <c r="BF202" i="8" a="1"/>
  <c r="BF202" i="8" s="1"/>
  <c r="BF181" i="8" a="1"/>
  <c r="BF181" i="8" s="1"/>
  <c r="BF197" i="8" a="1"/>
  <c r="BF197" i="8" s="1"/>
  <c r="BF204" i="8" a="1"/>
  <c r="BF204" i="8" s="1"/>
  <c r="BF171" i="8" a="1"/>
  <c r="BF171" i="8" s="1"/>
  <c r="BF209" i="8" a="1"/>
  <c r="BF209" i="8" s="1"/>
  <c r="BF187" i="8" a="1"/>
  <c r="BF187" i="8" s="1"/>
  <c r="BF170" i="8" a="1"/>
  <c r="BF170" i="8" s="1"/>
  <c r="BF193" i="8" a="1"/>
  <c r="BF193" i="8" s="1"/>
  <c r="BF191" i="8" a="1"/>
  <c r="BF191" i="8" s="1"/>
  <c r="BF186" i="8" a="1"/>
  <c r="BF186"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5" i="8" a="1"/>
  <c r="Q135" i="8" s="1"/>
  <c r="Q155" i="8" a="1"/>
  <c r="Q155" i="8" s="1"/>
  <c r="Q118" i="8" a="1"/>
  <c r="Q118" i="8" s="1"/>
  <c r="Q151" i="8" a="1"/>
  <c r="Q151" i="8" s="1"/>
  <c r="Q145" i="8" a="1"/>
  <c r="Q145" i="8" s="1"/>
  <c r="Q109" i="8" a="1"/>
  <c r="Q109" i="8" s="1"/>
  <c r="Q147" i="8" a="1"/>
  <c r="Q147" i="8" s="1"/>
  <c r="Q143" i="8" a="1"/>
  <c r="Q143" i="8" s="1"/>
  <c r="Q119" i="8" a="1"/>
  <c r="Q119" i="8" s="1"/>
  <c r="Q113" i="8" a="1"/>
  <c r="Q113" i="8" s="1"/>
  <c r="Q146" i="8" a="1"/>
  <c r="Q146" i="8" s="1"/>
  <c r="Q124" i="8" a="1"/>
  <c r="Q124" i="8" s="1"/>
  <c r="Q137" i="8" a="1"/>
  <c r="Q137" i="8" s="1"/>
  <c r="Q138" i="8" a="1"/>
  <c r="Q138" i="8" s="1"/>
  <c r="Q115" i="8" a="1"/>
  <c r="Q115" i="8" s="1"/>
  <c r="Q116" i="8" a="1"/>
  <c r="Q116" i="8" s="1"/>
  <c r="Q129" i="8" a="1"/>
  <c r="Q129" i="8" s="1"/>
  <c r="Q144" i="8" a="1"/>
  <c r="Q144" i="8" s="1"/>
  <c r="Q120" i="8" a="1"/>
  <c r="Q120" i="8" s="1"/>
  <c r="Q140" i="8" a="1"/>
  <c r="Q140" i="8" s="1"/>
  <c r="Q153" i="8" a="1"/>
  <c r="Q153" i="8" s="1"/>
  <c r="Q117" i="8" a="1"/>
  <c r="Q117" i="8" s="1"/>
  <c r="Q131" i="8" a="1"/>
  <c r="Q131" i="8" s="1"/>
  <c r="Q148" i="8" a="1"/>
  <c r="Q148" i="8" s="1"/>
  <c r="Q112" i="8" a="1"/>
  <c r="Q112" i="8" s="1"/>
  <c r="Q152" i="8" a="1"/>
  <c r="Q152" i="8" s="1"/>
  <c r="Q121" i="8" a="1"/>
  <c r="Q121" i="8" s="1"/>
  <c r="Q136" i="8" a="1"/>
  <c r="Q136" i="8" s="1"/>
  <c r="Q111" i="8" a="1"/>
  <c r="Q111" i="8" s="1"/>
  <c r="Q132" i="8" a="1"/>
  <c r="Q132" i="8" s="1"/>
  <c r="Q141" i="8" a="1"/>
  <c r="Q141" i="8" s="1"/>
  <c r="Q149" i="8" a="1"/>
  <c r="Q149" i="8" s="1"/>
  <c r="Q156" i="8" a="1"/>
  <c r="Q156" i="8" s="1"/>
  <c r="Q126" i="8" a="1"/>
  <c r="Q126" i="8" s="1"/>
  <c r="Q142" i="8" a="1"/>
  <c r="Q142" i="8" s="1"/>
  <c r="Q133" i="8" a="1"/>
  <c r="Q133" i="8" s="1"/>
  <c r="E99" i="8" a="1"/>
  <c r="E99" i="8" s="1"/>
  <c r="E65" i="8" a="1"/>
  <c r="E65" i="8" s="1"/>
  <c r="E88" i="8" a="1"/>
  <c r="E88" i="8" s="1"/>
  <c r="E87" i="8" a="1"/>
  <c r="E87" i="8" s="1"/>
  <c r="E61" i="8" a="1"/>
  <c r="E61" i="8" s="1"/>
  <c r="E98" i="8" a="1"/>
  <c r="E98" i="8" s="1"/>
  <c r="E82" i="8" a="1"/>
  <c r="E82" i="8" s="1"/>
  <c r="E90" i="8" a="1"/>
  <c r="E90" i="8" s="1"/>
  <c r="E95" i="8" a="1"/>
  <c r="E95" i="8" s="1"/>
  <c r="E84" i="8" a="1"/>
  <c r="E84" i="8" s="1"/>
  <c r="E58" i="8" a="1"/>
  <c r="E58" i="8" s="1"/>
  <c r="E100" i="8" a="1"/>
  <c r="E100" i="8" s="1"/>
  <c r="E68" i="8" a="1"/>
  <c r="E68" i="8" s="1"/>
  <c r="E97" i="8" a="1"/>
  <c r="E97" i="8" s="1"/>
  <c r="E81" i="8" a="1"/>
  <c r="E81" i="8" s="1"/>
  <c r="E59" i="8" a="1"/>
  <c r="E59" i="8" s="1"/>
  <c r="E71" i="8" a="1"/>
  <c r="E71" i="8" s="1"/>
  <c r="E70" i="8" a="1"/>
  <c r="E70" i="8" s="1"/>
  <c r="I99" i="8" a="1"/>
  <c r="I99" i="8" s="1"/>
  <c r="BI232" i="8" a="1"/>
  <c r="BI232" i="8" s="1"/>
  <c r="BI252" i="8" a="1"/>
  <c r="BI252" i="8" s="1"/>
  <c r="BI233" i="8" a="1"/>
  <c r="BI233" i="8" s="1"/>
  <c r="BI234" i="8" a="1"/>
  <c r="BI234" i="8" s="1"/>
  <c r="BI259" i="8" a="1"/>
  <c r="BI259" i="8" s="1"/>
  <c r="BI229" i="8" a="1"/>
  <c r="BI229" i="8" s="1"/>
  <c r="BI258" i="8" a="1"/>
  <c r="BI258" i="8" s="1"/>
  <c r="BI255" i="8" a="1"/>
  <c r="BI255" i="8" s="1"/>
  <c r="BD60" i="8" a="1"/>
  <c r="BD60"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P173" i="8" a="1"/>
  <c r="P173" i="8" s="1"/>
  <c r="P200" i="8" a="1"/>
  <c r="P200" i="8" s="1"/>
  <c r="P182" i="8" a="1"/>
  <c r="P182" i="8" s="1"/>
  <c r="P198" i="8" a="1"/>
  <c r="P198" i="8" s="1"/>
  <c r="P201" i="8" a="1"/>
  <c r="P201" i="8" s="1"/>
  <c r="P199" i="8" a="1"/>
  <c r="P199" i="8" s="1"/>
  <c r="P205" i="8" a="1"/>
  <c r="P205" i="8" s="1"/>
  <c r="P165" i="8" a="1"/>
  <c r="P165" i="8" s="1"/>
  <c r="P193" i="8" a="1"/>
  <c r="P193" i="8" s="1"/>
  <c r="P189" i="8" a="1"/>
  <c r="P189" i="8" s="1"/>
  <c r="P186" i="8" a="1"/>
  <c r="P186" i="8" s="1"/>
  <c r="P206" i="8" a="1"/>
  <c r="P206" i="8" s="1"/>
  <c r="P179" i="8" a="1"/>
  <c r="P179" i="8" s="1"/>
  <c r="P207" i="8" a="1"/>
  <c r="P207" i="8" s="1"/>
  <c r="P178" i="8" a="1"/>
  <c r="P178" i="8" s="1"/>
  <c r="P181" i="8" a="1"/>
  <c r="P181" i="8" s="1"/>
  <c r="P209" i="8" a="1"/>
  <c r="P209" i="8" s="1"/>
  <c r="P196" i="8" a="1"/>
  <c r="P196" i="8" s="1"/>
  <c r="P208" i="8" a="1"/>
  <c r="P208" i="8" s="1"/>
  <c r="P204" i="8" a="1"/>
  <c r="P204" i="8" s="1"/>
  <c r="P180" i="8" a="1"/>
  <c r="P180" i="8" s="1"/>
  <c r="P197" i="8" a="1"/>
  <c r="P197" i="8" s="1"/>
  <c r="P174" i="8" a="1"/>
  <c r="P174" i="8" s="1"/>
  <c r="P169" i="8" a="1"/>
  <c r="P169" i="8" s="1"/>
  <c r="P187" i="8" a="1"/>
  <c r="P187" i="8" s="1"/>
  <c r="P171" i="8" a="1"/>
  <c r="P171" i="8" s="1"/>
  <c r="P211" i="8" a="1"/>
  <c r="P211" i="8" s="1"/>
  <c r="P167" i="8" a="1"/>
  <c r="P167" i="8" s="1"/>
  <c r="P203" i="8" a="1"/>
  <c r="P203" i="8" s="1"/>
  <c r="P175" i="8" a="1"/>
  <c r="P175" i="8" s="1"/>
  <c r="P172" i="8" a="1"/>
  <c r="P172" i="8" s="1"/>
  <c r="P190" i="8" a="1"/>
  <c r="P190" i="8" s="1"/>
  <c r="P194" i="8" a="1"/>
  <c r="P194" i="8" s="1"/>
  <c r="P185" i="8" a="1"/>
  <c r="P185" i="8" s="1"/>
  <c r="P164" i="8" a="1"/>
  <c r="P164" i="8" s="1"/>
  <c r="P168" i="8" a="1"/>
  <c r="P168" i="8" s="1"/>
  <c r="P183" i="8" a="1"/>
  <c r="P183" i="8" s="1"/>
  <c r="P202" i="8" a="1"/>
  <c r="P202" i="8" s="1"/>
  <c r="P184" i="8" a="1"/>
  <c r="P184" i="8" s="1"/>
  <c r="P177" i="8" a="1"/>
  <c r="P177" i="8" s="1"/>
  <c r="P188" i="8" a="1"/>
  <c r="P188" i="8" s="1"/>
  <c r="P192" i="8" a="1"/>
  <c r="P192" i="8" s="1"/>
  <c r="P191" i="8" a="1"/>
  <c r="P191" i="8" s="1"/>
  <c r="P210" i="8" a="1"/>
  <c r="P210" i="8" s="1"/>
  <c r="P176" i="8" a="1"/>
  <c r="P176" i="8" s="1"/>
  <c r="P195" i="8" a="1"/>
  <c r="P195" i="8" s="1"/>
  <c r="P166" i="8" a="1"/>
  <c r="P166" i="8" s="1"/>
  <c r="P170" i="8" a="1"/>
  <c r="P170" i="8" s="1"/>
  <c r="I164" i="8" a="1"/>
  <c r="I164" i="8" s="1"/>
  <c r="I202" i="8" a="1"/>
  <c r="I202" i="8" s="1"/>
  <c r="I186" i="8" a="1"/>
  <c r="I186" i="8" s="1"/>
  <c r="I182" i="8" a="1"/>
  <c r="I182" i="8" s="1"/>
  <c r="I165" i="8" a="1"/>
  <c r="I165" i="8" s="1"/>
  <c r="I193" i="8" a="1"/>
  <c r="I193" i="8" s="1"/>
  <c r="I203" i="8" a="1"/>
  <c r="I203" i="8" s="1"/>
  <c r="I167" i="8" a="1"/>
  <c r="I167" i="8" s="1"/>
  <c r="I177" i="8" a="1"/>
  <c r="I177" i="8" s="1"/>
  <c r="I209" i="8" a="1"/>
  <c r="I209" i="8" s="1"/>
  <c r="I192" i="8" a="1"/>
  <c r="I192" i="8" s="1"/>
  <c r="I188" i="8" a="1"/>
  <c r="I188" i="8" s="1"/>
  <c r="I181" i="8" a="1"/>
  <c r="I181" i="8" s="1"/>
  <c r="I184" i="8" a="1"/>
  <c r="I184" i="8" s="1"/>
  <c r="I174" i="8" a="1"/>
  <c r="I174" i="8" s="1"/>
  <c r="I196" i="8" a="1"/>
  <c r="I196" i="8" s="1"/>
  <c r="I199" i="8" a="1"/>
  <c r="I199" i="8" s="1"/>
  <c r="I172" i="8" a="1"/>
  <c r="I172"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1" i="8" a="1"/>
  <c r="BL201" i="8" s="1"/>
  <c r="BL169" i="8" a="1"/>
  <c r="BL169" i="8" s="1"/>
  <c r="BL194" i="8" a="1"/>
  <c r="BL194" i="8" s="1"/>
  <c r="BL184" i="8" a="1"/>
  <c r="BL184" i="8" s="1"/>
  <c r="BL177" i="8" a="1"/>
  <c r="BL177" i="8" s="1"/>
  <c r="BL208" i="8" a="1"/>
  <c r="BL208" i="8" s="1"/>
  <c r="BL166" i="8" a="1"/>
  <c r="BL166" i="8" s="1"/>
  <c r="BL168" i="8" a="1"/>
  <c r="BL168" i="8" s="1"/>
  <c r="BL193" i="8" a="1"/>
  <c r="BL193" i="8" s="1"/>
  <c r="BL172" i="8" a="1"/>
  <c r="BL172" i="8" s="1"/>
  <c r="BL209" i="8" a="1"/>
  <c r="BL209" i="8" s="1"/>
  <c r="BL185" i="8" a="1"/>
  <c r="BL185" i="8" s="1"/>
  <c r="BL167" i="8" a="1"/>
  <c r="BL167" i="8" s="1"/>
  <c r="BL195" i="8" a="1"/>
  <c r="BL195" i="8" s="1"/>
  <c r="BL170" i="8" a="1"/>
  <c r="BL170" i="8" s="1"/>
  <c r="BL189" i="8" a="1"/>
  <c r="BL189" i="8" s="1"/>
  <c r="BL164" i="8" a="1"/>
  <c r="BL164" i="8" s="1"/>
  <c r="BL176" i="8" a="1"/>
  <c r="BL176" i="8" s="1"/>
  <c r="BL203" i="8" a="1"/>
  <c r="BL203" i="8" s="1"/>
  <c r="BL205" i="8" a="1"/>
  <c r="BL205" i="8" s="1"/>
  <c r="BN176" i="8" a="1"/>
  <c r="BN176" i="8" s="1"/>
  <c r="BE141" i="8" a="1"/>
  <c r="BE141" i="8" s="1"/>
  <c r="BE116" i="8" a="1"/>
  <c r="BE116" i="8" s="1"/>
  <c r="BE144" i="8" a="1"/>
  <c r="BE144" i="8" s="1"/>
  <c r="BE128" i="8" a="1"/>
  <c r="BE128" i="8" s="1"/>
  <c r="BE122" i="8" a="1"/>
  <c r="BE122" i="8" s="1"/>
  <c r="BE101" i="8" a="1"/>
  <c r="BE101" i="8" s="1"/>
  <c r="BE88" i="8" a="1"/>
  <c r="BE88" i="8" s="1"/>
  <c r="BE100" i="8" a="1"/>
  <c r="BE100" i="8" s="1"/>
  <c r="BE67" i="8" a="1"/>
  <c r="BE67" i="8" s="1"/>
  <c r="BE143" i="8" a="1"/>
  <c r="BE143" i="8" s="1"/>
  <c r="BE91" i="8" a="1"/>
  <c r="BE91" i="8" s="1"/>
  <c r="BE89" i="8" a="1"/>
  <c r="BE89"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L131" i="8" a="1"/>
  <c r="L131" i="8" s="1"/>
  <c r="L139" i="8" a="1"/>
  <c r="L139" i="8" s="1"/>
  <c r="L112" i="8" a="1"/>
  <c r="L112" i="8" s="1"/>
  <c r="L115" i="8" a="1"/>
  <c r="L115" i="8" s="1"/>
  <c r="L120" i="8" a="1"/>
  <c r="L120" i="8" s="1"/>
  <c r="L110" i="8" a="1"/>
  <c r="L110" i="8" s="1"/>
  <c r="C261" i="8" a="1"/>
  <c r="C261" i="8" s="1"/>
  <c r="K68" i="8" a="1"/>
  <c r="K68" i="8" s="1"/>
  <c r="K75" i="8" a="1"/>
  <c r="K75" i="8" s="1"/>
  <c r="K102" i="8" a="1"/>
  <c r="K102" i="8" s="1"/>
  <c r="K90" i="8" a="1"/>
  <c r="K90" i="8" s="1"/>
  <c r="K84" i="8" a="1"/>
  <c r="K84" i="8" s="1"/>
  <c r="K95" i="8" a="1"/>
  <c r="K95"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28" i="8" a="1"/>
  <c r="I228" i="8" s="1"/>
  <c r="BG86" i="8" a="1"/>
  <c r="BG86" i="8" s="1"/>
  <c r="BG98" i="8" a="1"/>
  <c r="BG98" i="8" s="1"/>
  <c r="BG79" i="8" a="1"/>
  <c r="BG79" i="8" s="1"/>
  <c r="BG92" i="8" a="1"/>
  <c r="BG92" i="8" s="1"/>
  <c r="BG64" i="8" a="1"/>
  <c r="BG64" i="8" s="1"/>
  <c r="BG67" i="8" a="1"/>
  <c r="BG67" i="8" s="1"/>
  <c r="BG83" i="8" a="1"/>
  <c r="BG83" i="8" s="1"/>
  <c r="BG60" i="8" a="1"/>
  <c r="BG60" i="8" s="1"/>
  <c r="BG72" i="8" a="1"/>
  <c r="BG72" i="8" s="1"/>
  <c r="BG101" i="8" a="1"/>
  <c r="BG101" i="8" s="1"/>
  <c r="BG97" i="8" a="1"/>
  <c r="BG97" i="8" s="1"/>
  <c r="BG99" i="8" a="1"/>
  <c r="BG99" i="8" s="1"/>
  <c r="BG90" i="8" a="1"/>
  <c r="BG90" i="8" s="1"/>
  <c r="BG70" i="8" a="1"/>
  <c r="BG70" i="8" s="1"/>
  <c r="BG82" i="8" a="1"/>
  <c r="BG82" i="8" s="1"/>
  <c r="BG63" i="8" a="1"/>
  <c r="BG63" i="8" s="1"/>
  <c r="BG59" i="8" a="1"/>
  <c r="BG59" i="8" s="1"/>
  <c r="BG71" i="8" a="1"/>
  <c r="BG71" i="8" s="1"/>
  <c r="BG89" i="8" a="1"/>
  <c r="BG89" i="8" s="1"/>
  <c r="BG73" i="8" a="1"/>
  <c r="BG73" i="8" s="1"/>
  <c r="BG61" i="8" a="1"/>
  <c r="BG61" i="8" s="1"/>
  <c r="BG100" i="8" a="1"/>
  <c r="BG100" i="8" s="1"/>
  <c r="BG80" i="8" a="1"/>
  <c r="BG80" i="8" s="1"/>
  <c r="BG69" i="8" a="1"/>
  <c r="BG69" i="8" s="1"/>
  <c r="BG65" i="8" a="1"/>
  <c r="BG65" i="8" s="1"/>
  <c r="BG77" i="8" a="1"/>
  <c r="BG77" i="8" s="1"/>
  <c r="BG62" i="8" a="1"/>
  <c r="BG62" i="8" s="1"/>
  <c r="BG96" i="8" a="1"/>
  <c r="BG96" i="8" s="1"/>
  <c r="BG55" i="8" a="1"/>
  <c r="BG55" i="8" s="1"/>
  <c r="BG94" i="8" a="1"/>
  <c r="BG94" i="8" s="1"/>
  <c r="BG78" i="8" a="1"/>
  <c r="BG78" i="8" s="1"/>
  <c r="BG93" i="8" a="1"/>
  <c r="BG93" i="8" s="1"/>
  <c r="BG74" i="8" a="1"/>
  <c r="BG74" i="8" s="1"/>
  <c r="BG57" i="8" a="1"/>
  <c r="BG57" i="8" s="1"/>
  <c r="BG102" i="8" a="1"/>
  <c r="BG102" i="8" s="1"/>
  <c r="BG56" i="8" a="1"/>
  <c r="BG56" i="8" s="1"/>
  <c r="BG85" i="8" a="1"/>
  <c r="BG85" i="8" s="1"/>
  <c r="BG81" i="8" a="1"/>
  <c r="BG81" i="8" s="1"/>
  <c r="BG68" i="8" a="1"/>
  <c r="BG68" i="8" s="1"/>
  <c r="BG87" i="8" a="1"/>
  <c r="BG87" i="8" s="1"/>
  <c r="BG84" i="8" a="1"/>
  <c r="BG84" i="8" s="1"/>
  <c r="BG75" i="8" a="1"/>
  <c r="BG75" i="8" s="1"/>
  <c r="BG76" i="8" a="1"/>
  <c r="BG76" i="8" s="1"/>
  <c r="BG88" i="8" a="1"/>
  <c r="BG88" i="8" s="1"/>
  <c r="BG95" i="8" a="1"/>
  <c r="BG95" i="8" s="1"/>
  <c r="BG91" i="8" a="1"/>
  <c r="BG91" i="8" s="1"/>
  <c r="BG58" i="8" a="1"/>
  <c r="BG58" i="8" s="1"/>
  <c r="BG66" i="8" a="1"/>
  <c r="BG66" i="8" s="1"/>
  <c r="BF56" i="8" a="1"/>
  <c r="BF56" i="8" s="1"/>
  <c r="BF82" i="8" a="1"/>
  <c r="BF82" i="8" s="1"/>
  <c r="BF64" i="8" a="1"/>
  <c r="BF64" i="8" s="1"/>
  <c r="BF72" i="8" a="1"/>
  <c r="BF72" i="8" s="1"/>
  <c r="BF55" i="8" a="1"/>
  <c r="BF55" i="8" s="1"/>
  <c r="BF74" i="8" a="1"/>
  <c r="BF74" i="8" s="1"/>
  <c r="BD336" i="8" a="1"/>
  <c r="BD336" i="8" s="1"/>
  <c r="BD339" i="8" a="1"/>
  <c r="BD339" i="8" s="1"/>
  <c r="BD376" i="8" a="1"/>
  <c r="BD376" i="8" s="1"/>
  <c r="BD345" i="8" a="1"/>
  <c r="BD345" i="8" s="1"/>
  <c r="BD354" i="8" a="1"/>
  <c r="BD354" i="8" s="1"/>
  <c r="BD363" i="8" a="1"/>
  <c r="BD363" i="8" s="1"/>
  <c r="BD357" i="8" a="1"/>
  <c r="BD357" i="8" s="1"/>
  <c r="BD366" i="8" a="1"/>
  <c r="BD366" i="8" s="1"/>
  <c r="BD375" i="8" a="1"/>
  <c r="BD375" i="8" s="1"/>
  <c r="BD380" i="8" a="1"/>
  <c r="BD380" i="8" s="1"/>
  <c r="BD365" i="8" a="1"/>
  <c r="BD365" i="8" s="1"/>
  <c r="BD373" i="8" a="1"/>
  <c r="BD373" i="8" s="1"/>
  <c r="BD379" i="8" a="1"/>
  <c r="BD379" i="8" s="1"/>
  <c r="BD352" i="8" a="1"/>
  <c r="BD352" i="8" s="1"/>
  <c r="BD361" i="8" a="1"/>
  <c r="BD361" i="8" s="1"/>
  <c r="BD369" i="8" a="1"/>
  <c r="BD369" i="8" s="1"/>
  <c r="BD383" i="8" a="1"/>
  <c r="BD383" i="8" s="1"/>
  <c r="BD341" i="8" a="1"/>
  <c r="BD341" i="8" s="1"/>
  <c r="BD370" i="8" a="1"/>
  <c r="BD370" i="8" s="1"/>
  <c r="BD337" i="8" a="1"/>
  <c r="BD337" i="8" s="1"/>
  <c r="BD356" i="8" a="1"/>
  <c r="BD356" i="8" s="1"/>
  <c r="BD338" i="8" a="1"/>
  <c r="BD338" i="8" s="1"/>
  <c r="BD382" i="8" a="1"/>
  <c r="BD382" i="8" s="1"/>
  <c r="BD346" i="8" a="1"/>
  <c r="BD346" i="8" s="1"/>
  <c r="BB156" i="8" a="1"/>
  <c r="BB156" i="8" s="1"/>
  <c r="BB128" i="8" a="1"/>
  <c r="BB128" i="8" s="1"/>
  <c r="BB147" i="8" a="1"/>
  <c r="BB147" i="8" s="1"/>
  <c r="BB134" i="8" a="1"/>
  <c r="BB134" i="8" s="1"/>
  <c r="BB112" i="8" a="1"/>
  <c r="BB112" i="8" s="1"/>
  <c r="C178" i="8" a="1"/>
  <c r="C178" i="8" s="1"/>
  <c r="C169" i="8" a="1"/>
  <c r="C169" i="8" s="1"/>
  <c r="C192" i="8" a="1"/>
  <c r="C192" i="8" s="1"/>
  <c r="C209" i="8" a="1"/>
  <c r="C209" i="8" s="1"/>
  <c r="C175" i="8" a="1"/>
  <c r="C175"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78" i="8" a="1"/>
  <c r="D78" i="8" s="1"/>
  <c r="D102" i="8" a="1"/>
  <c r="D102" i="8" s="1"/>
  <c r="D73" i="8" a="1"/>
  <c r="D73" i="8" s="1"/>
  <c r="D58" i="8" a="1"/>
  <c r="D58" i="8" s="1"/>
  <c r="D64" i="8" a="1"/>
  <c r="D64" i="8" s="1"/>
  <c r="D99" i="8" a="1"/>
  <c r="D99" i="8" s="1"/>
  <c r="D59" i="8" a="1"/>
  <c r="D59" i="8" s="1"/>
  <c r="D72" i="8" a="1"/>
  <c r="D72" i="8" s="1"/>
  <c r="D56" i="8" a="1"/>
  <c r="D56" i="8" s="1"/>
  <c r="D98" i="8" a="1"/>
  <c r="D98" i="8" s="1"/>
  <c r="D82" i="8" a="1"/>
  <c r="D82" i="8" s="1"/>
  <c r="D61" i="8" a="1"/>
  <c r="D61" i="8" s="1"/>
  <c r="D94" i="8" a="1"/>
  <c r="D94" i="8" s="1"/>
  <c r="D60" i="8" a="1"/>
  <c r="D60" i="8" s="1"/>
  <c r="D63" i="8" a="1"/>
  <c r="D63" i="8" s="1"/>
  <c r="D55" i="8" a="1"/>
  <c r="D55" i="8" s="1"/>
  <c r="D89" i="8" a="1"/>
  <c r="D89" i="8" s="1"/>
  <c r="D81" i="8" a="1"/>
  <c r="D81" i="8" s="1"/>
  <c r="D85" i="8" a="1"/>
  <c r="D85" i="8" s="1"/>
  <c r="D101" i="8" a="1"/>
  <c r="D101" i="8" s="1"/>
  <c r="D95" i="8" a="1"/>
  <c r="D95" i="8" s="1"/>
  <c r="D96" i="8" a="1"/>
  <c r="D96" i="8" s="1"/>
  <c r="D71" i="8" a="1"/>
  <c r="D71" i="8" s="1"/>
  <c r="D97" i="8" a="1"/>
  <c r="D97" i="8" s="1"/>
  <c r="D70" i="8" a="1"/>
  <c r="D70" i="8" s="1"/>
  <c r="D93" i="8" a="1"/>
  <c r="D93" i="8" s="1"/>
  <c r="D80" i="8" a="1"/>
  <c r="D80" i="8" s="1"/>
  <c r="D77" i="8" a="1"/>
  <c r="D77" i="8" s="1"/>
  <c r="D83" i="8" a="1"/>
  <c r="D83" i="8" s="1"/>
  <c r="D100" i="8" a="1"/>
  <c r="D100" i="8" s="1"/>
  <c r="D79" i="8" a="1"/>
  <c r="D79" i="8" s="1"/>
  <c r="D90" i="8" a="1"/>
  <c r="D90" i="8" s="1"/>
  <c r="D92" i="8" a="1"/>
  <c r="D92" i="8" s="1"/>
  <c r="D65" i="8" a="1"/>
  <c r="D65" i="8" s="1"/>
  <c r="D74" i="8" a="1"/>
  <c r="D74" i="8" s="1"/>
  <c r="D84" i="8" a="1"/>
  <c r="D84" i="8" s="1"/>
  <c r="D66" i="8" a="1"/>
  <c r="D66" i="8" s="1"/>
  <c r="D87" i="8" a="1"/>
  <c r="D87" i="8" s="1"/>
  <c r="D76" i="8" a="1"/>
  <c r="D76" i="8" s="1"/>
  <c r="D69" i="8" a="1"/>
  <c r="D69" i="8" s="1"/>
  <c r="D67" i="8" a="1"/>
  <c r="D67" i="8" s="1"/>
  <c r="D75" i="8" a="1"/>
  <c r="D75" i="8" s="1"/>
  <c r="D62" i="8" a="1"/>
  <c r="D62" i="8" s="1"/>
  <c r="D91" i="8" a="1"/>
  <c r="D91" i="8" s="1"/>
  <c r="D57" i="8" a="1"/>
  <c r="D57" i="8" s="1"/>
  <c r="D68" i="8" a="1"/>
  <c r="D68" i="8" s="1"/>
  <c r="D86" i="8" a="1"/>
  <c r="D86" i="8" s="1"/>
  <c r="D88" i="8" a="1"/>
  <c r="D88"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E350" i="8" a="1"/>
  <c r="E350" i="8" s="1"/>
  <c r="E382" i="8" a="1"/>
  <c r="E382" i="8" s="1"/>
  <c r="E367" i="8" a="1"/>
  <c r="E367" i="8" s="1"/>
  <c r="E361" i="8" a="1"/>
  <c r="E361" i="8" s="1"/>
  <c r="E380" i="8" a="1"/>
  <c r="E380" i="8" s="1"/>
  <c r="E344" i="8" a="1"/>
  <c r="E344"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80" i="8" a="1"/>
  <c r="BK180" i="8" s="1"/>
  <c r="BK172" i="8" a="1"/>
  <c r="BK172" i="8" s="1"/>
  <c r="BK168" i="8" a="1"/>
  <c r="BK168" i="8" s="1"/>
  <c r="BK169" i="8" a="1"/>
  <c r="BK169" i="8" s="1"/>
  <c r="BK204" i="8" a="1"/>
  <c r="BK204" i="8" s="1"/>
  <c r="BK179" i="8" a="1"/>
  <c r="BK179" i="8" s="1"/>
  <c r="BJ340" i="8" a="1"/>
  <c r="BJ340" i="8" s="1"/>
  <c r="BJ349" i="8" a="1"/>
  <c r="BJ349" i="8" s="1"/>
  <c r="BJ372" i="8" a="1"/>
  <c r="BJ372" i="8" s="1"/>
  <c r="BJ381" i="8" a="1"/>
  <c r="BJ381" i="8" s="1"/>
  <c r="BJ347" i="8" a="1"/>
  <c r="BJ347" i="8" s="1"/>
  <c r="BJ352" i="8" a="1"/>
  <c r="BJ352" i="8" s="1"/>
  <c r="BJ357" i="8" a="1"/>
  <c r="BJ357" i="8" s="1"/>
  <c r="BJ362" i="8" a="1"/>
  <c r="BJ362" i="8" s="1"/>
  <c r="BJ378" i="8" a="1"/>
  <c r="BJ378" i="8" s="1"/>
  <c r="BJ343" i="8" a="1"/>
  <c r="BJ343" i="8" s="1"/>
  <c r="BJ348" i="8" a="1"/>
  <c r="BJ348" i="8" s="1"/>
  <c r="BJ353" i="8" a="1"/>
  <c r="BJ353" i="8" s="1"/>
  <c r="BJ359" i="8" a="1"/>
  <c r="BJ359" i="8" s="1"/>
  <c r="BJ364" i="8" a="1"/>
  <c r="BJ364" i="8" s="1"/>
  <c r="BJ338" i="8" a="1"/>
  <c r="BJ338" i="8" s="1"/>
  <c r="BJ354" i="8" a="1"/>
  <c r="BJ354" i="8" s="1"/>
  <c r="BJ345" i="8" a="1"/>
  <c r="BJ345" i="8" s="1"/>
  <c r="BJ350" i="8" a="1"/>
  <c r="BJ350" i="8" s="1"/>
  <c r="BJ371" i="8" a="1"/>
  <c r="BJ371" i="8" s="1"/>
  <c r="BJ376" i="8" a="1"/>
  <c r="BJ376" i="8" s="1"/>
  <c r="BJ346" i="8" a="1"/>
  <c r="BJ346" i="8" s="1"/>
  <c r="BJ367" i="8" a="1"/>
  <c r="BJ367" i="8" s="1"/>
  <c r="BJ383" i="8" a="1"/>
  <c r="BJ383" i="8" s="1"/>
  <c r="BJ337" i="8" a="1"/>
  <c r="BJ337" i="8" s="1"/>
  <c r="BJ351" i="8" a="1"/>
  <c r="BJ351" i="8" s="1"/>
  <c r="BJ365" i="8" a="1"/>
  <c r="BJ365" i="8" s="1"/>
  <c r="BJ380" i="8" a="1"/>
  <c r="BJ380" i="8" s="1"/>
  <c r="BJ342" i="8" a="1"/>
  <c r="BJ342" i="8" s="1"/>
  <c r="BJ356" i="8" a="1"/>
  <c r="BJ356" i="8" s="1"/>
  <c r="BJ370" i="8" a="1"/>
  <c r="BJ370" i="8" s="1"/>
  <c r="BJ344" i="8" a="1"/>
  <c r="BJ344" i="8" s="1"/>
  <c r="BJ382" i="8" a="1"/>
  <c r="BJ382" i="8" s="1"/>
  <c r="BJ366" i="8" a="1"/>
  <c r="BJ366" i="8" s="1"/>
  <c r="BJ375" i="8" a="1"/>
  <c r="BJ375" i="8" s="1"/>
  <c r="BJ379" i="8" a="1"/>
  <c r="BJ379" i="8" s="1"/>
  <c r="BJ339" i="8" a="1"/>
  <c r="BJ339"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8" i="8" a="1"/>
  <c r="BE228" i="8" s="1"/>
  <c r="BE259" i="8" a="1"/>
  <c r="BE259"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1" i="8" a="1"/>
  <c r="B101" i="8" s="1"/>
  <c r="B90" i="8" a="1"/>
  <c r="B90" i="8" s="1"/>
  <c r="B81" i="8" a="1"/>
  <c r="B81" i="8" s="1"/>
  <c r="B100" i="8" a="1"/>
  <c r="B100" i="8" s="1"/>
  <c r="B73" i="8" a="1"/>
  <c r="B73" i="8" s="1"/>
  <c r="B68" i="8" a="1"/>
  <c r="B68" i="8" s="1"/>
  <c r="B91" i="8" a="1"/>
  <c r="B91" i="8" s="1"/>
  <c r="B55" i="8" a="1"/>
  <c r="B55" i="8" s="1"/>
  <c r="B57" i="8" a="1"/>
  <c r="B57" i="8" s="1"/>
  <c r="B72" i="8" a="1"/>
  <c r="B72" i="8" s="1"/>
  <c r="B60" i="8" a="1"/>
  <c r="B60" i="8" s="1"/>
  <c r="B83" i="8" a="1"/>
  <c r="B83" i="8" s="1"/>
  <c r="B96" i="8" a="1"/>
  <c r="B96" i="8" s="1"/>
  <c r="B66" i="8" a="1"/>
  <c r="B66" i="8" s="1"/>
  <c r="B80" i="8" a="1"/>
  <c r="B80" i="8" s="1"/>
  <c r="B82" i="8" a="1"/>
  <c r="B82" i="8" s="1"/>
  <c r="B58" i="8" a="1"/>
  <c r="B58" i="8" s="1"/>
  <c r="B69" i="8" a="1"/>
  <c r="B69" i="8" s="1"/>
  <c r="B86" i="8" a="1"/>
  <c r="B86" i="8" s="1"/>
  <c r="B64" i="8" a="1"/>
  <c r="B64" i="8" s="1"/>
  <c r="B61" i="8" a="1"/>
  <c r="B61" i="8" s="1"/>
  <c r="B78" i="8" a="1"/>
  <c r="B78" i="8" s="1"/>
  <c r="B93" i="8" a="1"/>
  <c r="B93" i="8" s="1"/>
  <c r="B95" i="8" a="1"/>
  <c r="B95" i="8" s="1"/>
  <c r="B75" i="8" a="1"/>
  <c r="B75" i="8" s="1"/>
  <c r="B77" i="8" a="1"/>
  <c r="B77" i="8" s="1"/>
  <c r="B94" i="8" a="1"/>
  <c r="B94" i="8" s="1"/>
  <c r="B98" i="8" a="1"/>
  <c r="B98" i="8" s="1"/>
  <c r="B99" i="8" a="1"/>
  <c r="B99" i="8" s="1"/>
  <c r="B65" i="8" a="1"/>
  <c r="B65" i="8" s="1"/>
  <c r="B59" i="8" a="1"/>
  <c r="B59" i="8" s="1"/>
  <c r="B97" i="8" a="1"/>
  <c r="B97" i="8" s="1"/>
  <c r="B79" i="8" a="1"/>
  <c r="B79" i="8" s="1"/>
  <c r="B76" i="8" a="1"/>
  <c r="B76" i="8" s="1"/>
  <c r="B85" i="8" a="1"/>
  <c r="B85" i="8" s="1"/>
  <c r="B88" i="8" a="1"/>
  <c r="B88"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33" i="8" a="1"/>
  <c r="E233" i="8" s="1"/>
  <c r="E230" i="8" a="1"/>
  <c r="E230" i="8" s="1"/>
  <c r="E221" i="8" a="1"/>
  <c r="E221" i="8" s="1"/>
  <c r="E248" i="8" a="1"/>
  <c r="E248" i="8" s="1"/>
  <c r="E236" i="8" a="1"/>
  <c r="E236" i="8" s="1"/>
  <c r="E250" i="8" a="1"/>
  <c r="E250" i="8" s="1"/>
  <c r="E240" i="8" a="1"/>
  <c r="E240" i="8" s="1"/>
  <c r="E244" i="8" a="1"/>
  <c r="E244" i="8" s="1"/>
  <c r="E246" i="8" a="1"/>
  <c r="E246" i="8" s="1"/>
  <c r="E241" i="8" a="1"/>
  <c r="E241" i="8" s="1"/>
  <c r="E262" i="8" a="1"/>
  <c r="E262" i="8" s="1"/>
  <c r="E256" i="8" a="1"/>
  <c r="E256" i="8" s="1"/>
  <c r="E220" i="8" a="1"/>
  <c r="E220" i="8" s="1"/>
  <c r="E257" i="8" a="1"/>
  <c r="E257" i="8" s="1"/>
  <c r="E224" i="8" a="1"/>
  <c r="E224" i="8" s="1"/>
  <c r="E219" i="8" a="1"/>
  <c r="E219" i="8" s="1"/>
  <c r="E252" i="8" a="1"/>
  <c r="E252" i="8" s="1"/>
  <c r="E249" i="8" a="1"/>
  <c r="E249" i="8" s="1"/>
  <c r="E247" i="8" a="1"/>
  <c r="E247" i="8" s="1"/>
  <c r="E226" i="8" a="1"/>
  <c r="E226" i="8" s="1"/>
  <c r="E266" i="8" a="1"/>
  <c r="E266"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F347" i="8" a="1"/>
  <c r="BF347" i="8" s="1"/>
  <c r="BF356" i="8" a="1"/>
  <c r="BF356" i="8" s="1"/>
  <c r="BF361" i="8" a="1"/>
  <c r="BF361" i="8" s="1"/>
  <c r="BF370" i="8" a="1"/>
  <c r="BF370" i="8" s="1"/>
  <c r="BF379" i="8" a="1"/>
  <c r="BF379" i="8" s="1"/>
  <c r="BF341" i="8" a="1"/>
  <c r="BF341" i="8" s="1"/>
  <c r="BF346" i="8" a="1"/>
  <c r="BF346" i="8" s="1"/>
  <c r="BF357" i="8" a="1"/>
  <c r="BF357" i="8" s="1"/>
  <c r="BF362" i="8" a="1"/>
  <c r="BF362" i="8" s="1"/>
  <c r="BF367" i="8" a="1"/>
  <c r="BF367" i="8" s="1"/>
  <c r="BF372" i="8" a="1"/>
  <c r="BF372" i="8" s="1"/>
  <c r="BF337" i="8" a="1"/>
  <c r="BF337" i="8" s="1"/>
  <c r="BF342" i="8" a="1"/>
  <c r="BF342" i="8" s="1"/>
  <c r="BF353" i="8" a="1"/>
  <c r="BF353" i="8" s="1"/>
  <c r="BF363" i="8" a="1"/>
  <c r="BF363" i="8" s="1"/>
  <c r="BF368" i="8" a="1"/>
  <c r="BF368" i="8" s="1"/>
  <c r="BF339" i="8" a="1"/>
  <c r="BF339" i="8" s="1"/>
  <c r="BF344" i="8" a="1"/>
  <c r="BF344" i="8" s="1"/>
  <c r="BF340" i="8" a="1"/>
  <c r="BF340" i="8" s="1"/>
  <c r="BF377" i="8" a="1"/>
  <c r="BF377" i="8" s="1"/>
  <c r="BF382" i="8" a="1"/>
  <c r="BF382" i="8" s="1"/>
  <c r="BF359" i="8" a="1"/>
  <c r="BF359" i="8" s="1"/>
  <c r="BF350" i="8" a="1"/>
  <c r="BF350" i="8" s="1"/>
  <c r="BF369" i="8" a="1"/>
  <c r="BF369" i="8" s="1"/>
  <c r="BF376" i="8" a="1"/>
  <c r="BF376" i="8" s="1"/>
  <c r="BF343" i="8" a="1"/>
  <c r="BF343" i="8" s="1"/>
  <c r="BF354" i="8" a="1"/>
  <c r="BF354" i="8" s="1"/>
  <c r="BF371" i="8" a="1"/>
  <c r="BF371" i="8" s="1"/>
  <c r="BF345" i="8" a="1"/>
  <c r="BF345" i="8" s="1"/>
  <c r="BF355" i="8" a="1"/>
  <c r="BF355" i="8" s="1"/>
  <c r="BF364" i="8" a="1"/>
  <c r="BF364" i="8" s="1"/>
  <c r="BF373" i="8" a="1"/>
  <c r="BF373" i="8" s="1"/>
  <c r="BF381" i="8" a="1"/>
  <c r="BF381" i="8" s="1"/>
  <c r="BF336" i="8" a="1"/>
  <c r="BF336" i="8" s="1"/>
  <c r="BF365" i="8" a="1"/>
  <c r="BF365" i="8" s="1"/>
  <c r="BF375" i="8" a="1"/>
  <c r="BF375" i="8" s="1"/>
  <c r="BF378" i="8" a="1"/>
  <c r="BF378" i="8" s="1"/>
  <c r="BF348" i="8" a="1"/>
  <c r="BF348" i="8" s="1"/>
  <c r="BF383" i="8" a="1"/>
  <c r="BF383" i="8" s="1"/>
  <c r="BF352" i="8" a="1"/>
  <c r="BF352" i="8" s="1"/>
  <c r="BF360" i="8" a="1"/>
  <c r="BF360" i="8" s="1"/>
  <c r="BF366" i="8" a="1"/>
  <c r="BF366" i="8" s="1"/>
  <c r="BC137" i="8" a="1"/>
  <c r="BC137" i="8" s="1"/>
  <c r="BC138" i="8" a="1"/>
  <c r="BC138" i="8" s="1"/>
  <c r="BC141" i="8" a="1"/>
  <c r="BC141" i="8" s="1"/>
  <c r="BC153" i="8" a="1"/>
  <c r="BC153" i="8" s="1"/>
  <c r="BC127" i="8" a="1"/>
  <c r="BC127" i="8" s="1"/>
  <c r="BC114" i="8" a="1"/>
  <c r="BC114" i="8" s="1"/>
  <c r="BC147" i="8" a="1"/>
  <c r="BC147" i="8" s="1"/>
  <c r="BC131" i="8" a="1"/>
  <c r="BC131" i="8" s="1"/>
  <c r="BC154" i="8" a="1"/>
  <c r="BC154" i="8" s="1"/>
  <c r="BC125" i="8" a="1"/>
  <c r="BC125" i="8" s="1"/>
  <c r="BC135" i="8" a="1"/>
  <c r="BC135" i="8" s="1"/>
  <c r="BC126" i="8" a="1"/>
  <c r="BC126" i="8" s="1"/>
  <c r="BC149" i="8" a="1"/>
  <c r="BC149" i="8" s="1"/>
  <c r="BC132" i="8" a="1"/>
  <c r="BC132" i="8" s="1"/>
  <c r="BC133" i="8" a="1"/>
  <c r="BC133" i="8" s="1"/>
  <c r="BC124" i="8" a="1"/>
  <c r="BC124" i="8" s="1"/>
  <c r="BC123" i="8" a="1"/>
  <c r="BC123" i="8" s="1"/>
  <c r="BC140" i="8" a="1"/>
  <c r="BC140" i="8" s="1"/>
  <c r="BC113" i="8" a="1"/>
  <c r="BC113" i="8" s="1"/>
  <c r="BC115" i="8" a="1"/>
  <c r="BC115" i="8" s="1"/>
  <c r="BC143" i="8" a="1"/>
  <c r="BC143" i="8" s="1"/>
  <c r="BC136" i="8" a="1"/>
  <c r="BC136" i="8" s="1"/>
  <c r="BC109" i="8" a="1"/>
  <c r="BC109" i="8" s="1"/>
  <c r="BC110" i="8" a="1"/>
  <c r="BC110" i="8" s="1"/>
  <c r="BC144" i="8" a="1"/>
  <c r="BC144" i="8" s="1"/>
  <c r="BC117" i="8" a="1"/>
  <c r="BC117" i="8" s="1"/>
  <c r="BC121" i="8" a="1"/>
  <c r="BC121" i="8" s="1"/>
  <c r="BC129" i="8" a="1"/>
  <c r="BC129" i="8" s="1"/>
  <c r="BC156" i="8" a="1"/>
  <c r="BC156" i="8" s="1"/>
  <c r="BC142" i="8" a="1"/>
  <c r="BC142" i="8" s="1"/>
  <c r="BC122" i="8" a="1"/>
  <c r="BC122" i="8" s="1"/>
  <c r="BC112" i="8" a="1"/>
  <c r="BC112" i="8" s="1"/>
  <c r="BC152" i="8" a="1"/>
  <c r="BC152" i="8" s="1"/>
  <c r="BC145" i="8" a="1"/>
  <c r="BC145" i="8" s="1"/>
  <c r="BC130" i="8" a="1"/>
  <c r="BC130" i="8" s="1"/>
  <c r="BC111" i="8" a="1"/>
  <c r="BC111" i="8" s="1"/>
  <c r="BC118" i="8" a="1"/>
  <c r="BC118" i="8" s="1"/>
  <c r="BC120" i="8" a="1"/>
  <c r="BC120" i="8" s="1"/>
  <c r="BC134" i="8" a="1"/>
  <c r="BC134" i="8" s="1"/>
  <c r="BC155" i="8" a="1"/>
  <c r="BC155" i="8" s="1"/>
  <c r="BC151" i="8" a="1"/>
  <c r="BC151" i="8" s="1"/>
  <c r="BC116" i="8" a="1"/>
  <c r="BC116" i="8" s="1"/>
  <c r="BC128" i="8" a="1"/>
  <c r="BC128" i="8" s="1"/>
  <c r="BC148" i="8" a="1"/>
  <c r="BC148" i="8" s="1"/>
  <c r="BC139" i="8" a="1"/>
  <c r="BC139" i="8" s="1"/>
  <c r="BC146" i="8" a="1"/>
  <c r="BC146"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171" i="8" a="1"/>
  <c r="O171" i="8" s="1"/>
  <c r="O187" i="8" a="1"/>
  <c r="O187" i="8" s="1"/>
  <c r="O200" i="8" a="1"/>
  <c r="O200" i="8" s="1"/>
  <c r="O194" i="8" a="1"/>
  <c r="O194" i="8" s="1"/>
  <c r="O209" i="8" a="1"/>
  <c r="O209" i="8" s="1"/>
  <c r="O189" i="8" a="1"/>
  <c r="O189" i="8" s="1"/>
  <c r="O175" i="8" a="1"/>
  <c r="O175" i="8" s="1"/>
  <c r="O186" i="8" a="1"/>
  <c r="O186" i="8" s="1"/>
  <c r="O196" i="8" a="1"/>
  <c r="O196" i="8" s="1"/>
  <c r="O211" i="8" a="1"/>
  <c r="O211" i="8" s="1"/>
  <c r="O206" i="8" a="1"/>
  <c r="O206" i="8" s="1"/>
  <c r="O191" i="8" a="1"/>
  <c r="O191" i="8" s="1"/>
  <c r="O198" i="8" a="1"/>
  <c r="O198" i="8" s="1"/>
  <c r="O185" i="8" a="1"/>
  <c r="O185" i="8" s="1"/>
  <c r="O178" i="8" a="1"/>
  <c r="O178" i="8" s="1"/>
  <c r="O173" i="8" a="1"/>
  <c r="O173" i="8" s="1"/>
  <c r="O169" i="8" a="1"/>
  <c r="O169" i="8" s="1"/>
  <c r="O183" i="8" a="1"/>
  <c r="O183" i="8" s="1"/>
  <c r="O201" i="8" a="1"/>
  <c r="O201" i="8" s="1"/>
  <c r="O205" i="8" a="1"/>
  <c r="O205" i="8" s="1"/>
  <c r="O164" i="8" a="1"/>
  <c r="O164" i="8" s="1"/>
  <c r="O199" i="8" a="1"/>
  <c r="O199" i="8" s="1"/>
  <c r="O180" i="8" a="1"/>
  <c r="O180" i="8" s="1"/>
  <c r="O172" i="8" a="1"/>
  <c r="O172" i="8" s="1"/>
  <c r="O188" i="8" a="1"/>
  <c r="O188" i="8" s="1"/>
  <c r="O165" i="8" a="1"/>
  <c r="O165" i="8" s="1"/>
  <c r="O179" i="8" a="1"/>
  <c r="O179" i="8" s="1"/>
  <c r="O195" i="8" a="1"/>
  <c r="O195" i="8" s="1"/>
  <c r="O202" i="8" a="1"/>
  <c r="O202" i="8" s="1"/>
  <c r="O168" i="8" a="1"/>
  <c r="O168" i="8" s="1"/>
  <c r="O190" i="8" a="1"/>
  <c r="O190" i="8" s="1"/>
  <c r="O207" i="8" a="1"/>
  <c r="O207" i="8" s="1"/>
  <c r="O167" i="8" a="1"/>
  <c r="O167" i="8" s="1"/>
  <c r="O170" i="8" a="1"/>
  <c r="O170" i="8" s="1"/>
  <c r="O181" i="8" a="1"/>
  <c r="O181" i="8" s="1"/>
  <c r="O203" i="8" a="1"/>
  <c r="O203" i="8" s="1"/>
  <c r="O192" i="8" a="1"/>
  <c r="O192" i="8" s="1"/>
  <c r="O204" i="8" a="1"/>
  <c r="O204" i="8" s="1"/>
  <c r="O208" i="8" a="1"/>
  <c r="O208" i="8" s="1"/>
  <c r="O197" i="8" a="1"/>
  <c r="O197" i="8" s="1"/>
  <c r="O177" i="8" a="1"/>
  <c r="O177" i="8" s="1"/>
  <c r="O184" i="8" a="1"/>
  <c r="O184" i="8" s="1"/>
  <c r="O176" i="8" a="1"/>
  <c r="O176" i="8" s="1"/>
  <c r="O210" i="8" a="1"/>
  <c r="O210" i="8" s="1"/>
  <c r="O193" i="8" a="1"/>
  <c r="O193" i="8" s="1"/>
  <c r="O166" i="8" a="1"/>
  <c r="O166" i="8" s="1"/>
  <c r="O182" i="8" a="1"/>
  <c r="O182" i="8" s="1"/>
  <c r="O174" i="8" a="1"/>
  <c r="O174"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8" i="8" a="1"/>
  <c r="P138" i="8" s="1"/>
  <c r="P123" i="8" a="1"/>
  <c r="P123" i="8" s="1"/>
  <c r="P144" i="8" a="1"/>
  <c r="P144" i="8" s="1"/>
  <c r="P134" i="8" a="1"/>
  <c r="P134" i="8" s="1"/>
  <c r="P124" i="8" a="1"/>
  <c r="P124" i="8" s="1"/>
  <c r="P145" i="8" a="1"/>
  <c r="P145" i="8" s="1"/>
  <c r="P130" i="8" a="1"/>
  <c r="P130" i="8" s="1"/>
  <c r="P120" i="8" a="1"/>
  <c r="P120" i="8" s="1"/>
  <c r="P141" i="8" a="1"/>
  <c r="P141" i="8" s="1"/>
  <c r="P126" i="8" a="1"/>
  <c r="P126" i="8" s="1"/>
  <c r="P137" i="8" a="1"/>
  <c r="P137" i="8" s="1"/>
  <c r="P111" i="8" a="1"/>
  <c r="P111" i="8" s="1"/>
  <c r="P154" i="8" a="1"/>
  <c r="P154" i="8" s="1"/>
  <c r="P128" i="8" a="1"/>
  <c r="P128" i="8" s="1"/>
  <c r="P149" i="8" a="1"/>
  <c r="P149" i="8" s="1"/>
  <c r="P150" i="8" a="1"/>
  <c r="P150" i="8" s="1"/>
  <c r="P129" i="8" a="1"/>
  <c r="P129" i="8" s="1"/>
  <c r="P151" i="8" a="1"/>
  <c r="P151" i="8" s="1"/>
  <c r="P146" i="8" a="1"/>
  <c r="P146" i="8" s="1"/>
  <c r="P125" i="8" a="1"/>
  <c r="P125" i="8" s="1"/>
  <c r="P147" i="8" a="1"/>
  <c r="P147" i="8" s="1"/>
  <c r="P142" i="8" a="1"/>
  <c r="P142" i="8" s="1"/>
  <c r="P132" i="8" a="1"/>
  <c r="P132" i="8" s="1"/>
  <c r="P153" i="8" a="1"/>
  <c r="P153" i="8" s="1"/>
  <c r="P139" i="8" a="1"/>
  <c r="P139" i="8" s="1"/>
  <c r="P113" i="8" a="1"/>
  <c r="P113" i="8" s="1"/>
  <c r="P127" i="8" a="1"/>
  <c r="P127" i="8" s="1"/>
  <c r="P116" i="8" a="1"/>
  <c r="P116" i="8" s="1"/>
  <c r="P112" i="8" a="1"/>
  <c r="P112" i="8" s="1"/>
  <c r="P115" i="8" a="1"/>
  <c r="P115" i="8" s="1"/>
  <c r="P152" i="8" a="1"/>
  <c r="P152" i="8" s="1"/>
  <c r="P119" i="8" a="1"/>
  <c r="P119" i="8" s="1"/>
  <c r="P156" i="8" a="1"/>
  <c r="P156" i="8" s="1"/>
  <c r="P140" i="8" a="1"/>
  <c r="P140" i="8" s="1"/>
  <c r="P109" i="8" a="1"/>
  <c r="P109" i="8" s="1"/>
  <c r="P135" i="8" a="1"/>
  <c r="P135" i="8" s="1"/>
  <c r="P148" i="8" a="1"/>
  <c r="P148" i="8" s="1"/>
  <c r="P133" i="8" a="1"/>
  <c r="P133" i="8" s="1"/>
  <c r="P136" i="8" a="1"/>
  <c r="P136" i="8" s="1"/>
  <c r="P155" i="8" a="1"/>
  <c r="P155" i="8" s="1"/>
  <c r="P110" i="8" a="1"/>
  <c r="P110" i="8" s="1"/>
  <c r="P118" i="8" a="1"/>
  <c r="P118" i="8" s="1"/>
  <c r="P122" i="8" a="1"/>
  <c r="P122" i="8" s="1"/>
  <c r="P121" i="8" a="1"/>
  <c r="P121" i="8" s="1"/>
  <c r="P117" i="8" a="1"/>
  <c r="P117" i="8" s="1"/>
  <c r="P143" i="8" a="1"/>
  <c r="P143" i="8" s="1"/>
  <c r="P131" i="8" a="1"/>
  <c r="P131" i="8" s="1"/>
  <c r="P114" i="8" a="1"/>
  <c r="P114"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181" i="8" a="1"/>
  <c r="AZ181" i="8" s="1"/>
  <c r="AZ175" i="8" a="1"/>
  <c r="AZ175" i="8" s="1"/>
  <c r="AZ208" i="8" a="1"/>
  <c r="AZ208" i="8" s="1"/>
  <c r="AZ168" i="8" a="1"/>
  <c r="AZ168" i="8" s="1"/>
  <c r="AZ202" i="8" a="1"/>
  <c r="AZ202" i="8" s="1"/>
  <c r="AZ183" i="8" a="1"/>
  <c r="AZ183" i="8" s="1"/>
  <c r="AZ184" i="8" a="1"/>
  <c r="AZ184"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173" i="8" a="1"/>
  <c r="AZ173" i="8" s="1"/>
  <c r="AZ186" i="8" a="1"/>
  <c r="AZ186" i="8" s="1"/>
  <c r="AZ196" i="8" a="1"/>
  <c r="AZ196"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164" i="8" a="1"/>
  <c r="AZ164" i="8" s="1"/>
  <c r="AZ165" i="8" a="1"/>
  <c r="AZ165" i="8" s="1"/>
  <c r="AZ178" i="8" a="1"/>
  <c r="AZ178"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94" i="8" a="1"/>
  <c r="AZ194" i="8" s="1"/>
  <c r="AZ200" i="8" a="1"/>
  <c r="AZ200" i="8" s="1"/>
  <c r="AZ177" i="8" a="1"/>
  <c r="AZ177" i="8" s="1"/>
  <c r="AZ174" i="8" a="1"/>
  <c r="AZ174" i="8" s="1"/>
  <c r="AZ189" i="8" a="1"/>
  <c r="AZ189" i="8" s="1"/>
  <c r="AZ193" i="8" a="1"/>
  <c r="AZ193" i="8" s="1"/>
  <c r="AZ169" i="8" a="1"/>
  <c r="AZ169" i="8" s="1"/>
  <c r="AZ191" i="8" a="1"/>
  <c r="AZ191"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 r="BE230" i="8" l="1"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G173" i="8" a="1"/>
  <c r="G173" i="8" s="1"/>
  <c r="G174" i="8" a="1"/>
  <c r="G174" i="8" s="1"/>
  <c r="G187" i="8" a="1"/>
  <c r="G187" i="8" s="1"/>
  <c r="B198" i="8" a="1"/>
  <c r="B198" i="8" s="1"/>
  <c r="C200" i="8" a="1"/>
  <c r="C200" i="8" s="1"/>
  <c r="BF167" i="8" a="1"/>
  <c r="BF167" i="8" s="1"/>
  <c r="BF164" i="8" a="1"/>
  <c r="BF164" i="8" s="1"/>
  <c r="BF175" i="8" a="1"/>
  <c r="BF175" i="8" s="1"/>
  <c r="BF203" i="8" a="1"/>
  <c r="BF203" i="8" s="1"/>
  <c r="BF201" i="8" a="1"/>
  <c r="BF201" i="8" s="1"/>
  <c r="G204" i="8" a="1"/>
  <c r="G204" i="8" s="1"/>
  <c r="G191" i="8" a="1"/>
  <c r="G191" i="8" s="1"/>
  <c r="G177" i="8" a="1"/>
  <c r="G177" i="8" s="1"/>
  <c r="G188" i="8" a="1"/>
  <c r="G188" i="8" s="1"/>
  <c r="G184" i="8" a="1"/>
  <c r="G184" i="8" s="1"/>
  <c r="G190" i="8" a="1"/>
  <c r="G190" i="8" s="1"/>
  <c r="B177" i="8" a="1"/>
  <c r="B177" i="8" s="1"/>
  <c r="G199" i="8" a="1"/>
  <c r="G199" i="8" s="1"/>
  <c r="G178" i="8" a="1"/>
  <c r="G178" i="8" s="1"/>
  <c r="G192" i="8" a="1"/>
  <c r="G192" i="8" s="1"/>
  <c r="G185" i="8" a="1"/>
  <c r="G185" i="8" s="1"/>
  <c r="G194" i="8" a="1"/>
  <c r="G194" i="8" s="1"/>
  <c r="G201" i="8" a="1"/>
  <c r="G201" i="8" s="1"/>
  <c r="G172" i="8" a="1"/>
  <c r="G172" i="8" s="1"/>
  <c r="G175" i="8" a="1"/>
  <c r="G175" i="8" s="1"/>
  <c r="G196" i="8" a="1"/>
  <c r="G196" i="8" s="1"/>
  <c r="G181" i="8" a="1"/>
  <c r="G181" i="8" s="1"/>
  <c r="G186" i="8" a="1"/>
  <c r="G186" i="8" s="1"/>
  <c r="G193" i="8" a="1"/>
  <c r="G193" i="8" s="1"/>
  <c r="G182" i="8" a="1"/>
  <c r="G182" i="8" s="1"/>
  <c r="G179" i="8" a="1"/>
  <c r="G179" i="8" s="1"/>
  <c r="G206" i="8" a="1"/>
  <c r="G206" i="8" s="1"/>
  <c r="G166" i="8" a="1"/>
  <c r="G166" i="8" s="1"/>
  <c r="G189" i="8" a="1"/>
  <c r="G189" i="8" s="1"/>
  <c r="G200" i="8" a="1"/>
  <c r="G200" i="8" s="1"/>
  <c r="B167" i="8" a="1"/>
  <c r="B167" i="8" s="1"/>
  <c r="G211" i="8" a="1"/>
  <c r="G211" i="8" s="1"/>
  <c r="G202" i="8" a="1"/>
  <c r="G202" i="8" s="1"/>
  <c r="G169" i="8" a="1"/>
  <c r="G169" i="8" s="1"/>
  <c r="G209" i="8" a="1"/>
  <c r="G209" i="8" s="1"/>
  <c r="G176" i="8" a="1"/>
  <c r="G176" i="8" s="1"/>
  <c r="B195" i="8" a="1"/>
  <c r="B195" i="8" s="1"/>
  <c r="BG150" i="8" a="1"/>
  <c r="BG150"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BG122" i="8" a="1"/>
  <c r="BG122" i="8" s="1"/>
  <c r="C232" i="8" a="1"/>
  <c r="C232" i="8" s="1"/>
  <c r="F242" i="8" a="1"/>
  <c r="F242" i="8" s="1"/>
  <c r="BH369" i="8" a="1"/>
  <c r="BH369" i="8" s="1"/>
  <c r="BM299" i="8" a="1"/>
  <c r="BM299" i="8" s="1"/>
  <c r="BM292" i="8" a="1"/>
  <c r="BM292" i="8" s="1"/>
  <c r="BG125" i="8" a="1"/>
  <c r="BG125" i="8" s="1"/>
  <c r="C260" i="8" a="1"/>
  <c r="C260" i="8" s="1"/>
  <c r="BH362" i="8" a="1"/>
  <c r="BH362" i="8" s="1"/>
  <c r="N305" i="8" a="1"/>
  <c r="N305" i="8" s="1"/>
  <c r="BM282" i="8" a="1"/>
  <c r="BM282" i="8" s="1"/>
  <c r="BM308" i="8" a="1"/>
  <c r="BM308" i="8" s="1"/>
  <c r="BJ140" i="8" a="1"/>
  <c r="BJ140" i="8" s="1"/>
  <c r="BG148" i="8" a="1"/>
  <c r="BG148"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BI138" i="8" a="1"/>
  <c r="BI138" i="8" s="1"/>
  <c r="N233" i="8" a="1"/>
  <c r="N233" i="8" s="1"/>
  <c r="BD102" i="8" a="1"/>
  <c r="BD102" i="8" s="1"/>
  <c r="I80" i="8" a="1"/>
  <c r="I80" i="8" s="1"/>
  <c r="N249" i="8" a="1"/>
  <c r="N249" i="8" s="1"/>
  <c r="BD88" i="8" a="1"/>
  <c r="BD88" i="8" s="1"/>
  <c r="Q69" i="8" a="1"/>
  <c r="Q69" i="8" s="1"/>
  <c r="BD95" i="8" a="1"/>
  <c r="BD95" i="8" s="1"/>
  <c r="Q87" i="8" a="1"/>
  <c r="Q87" i="8" s="1"/>
  <c r="I74" i="8" a="1"/>
  <c r="I74" i="8" s="1"/>
  <c r="BI150" i="8" a="1"/>
  <c r="BI150" i="8" s="1"/>
  <c r="J274" i="8" a="1"/>
  <c r="J274" i="8" s="1"/>
  <c r="J293" i="8" a="1"/>
  <c r="J293" i="8" s="1"/>
  <c r="K134" i="8" a="1"/>
  <c r="K134" i="8" s="1"/>
  <c r="K110" i="8" a="1"/>
  <c r="K110"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G121" i="8" a="1"/>
  <c r="G121"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B168" i="8" a="1"/>
  <c r="BB168" i="8" s="1"/>
  <c r="BB189" i="8" a="1"/>
  <c r="BB189" i="8" s="1"/>
  <c r="BB177" i="8" a="1"/>
  <c r="BB177" i="8" s="1"/>
  <c r="BB197" i="8" a="1"/>
  <c r="BB197" i="8" s="1"/>
  <c r="BB188" i="8" a="1"/>
  <c r="BB188" i="8" s="1"/>
  <c r="BC119" i="8" a="1"/>
  <c r="BC119" i="8" s="1"/>
  <c r="BC150" i="8" a="1"/>
  <c r="BC150" i="8" s="1"/>
  <c r="BI146" i="8" a="1"/>
  <c r="BI146" i="8" s="1"/>
  <c r="BI130" i="8" a="1"/>
  <c r="BI130" i="8" s="1"/>
  <c r="BI134" i="8" a="1"/>
  <c r="BI134" i="8" s="1"/>
  <c r="BI147" i="8" a="1"/>
  <c r="BI147" i="8" s="1"/>
  <c r="BI111" i="8" a="1"/>
  <c r="BI111" i="8" s="1"/>
  <c r="BI114" i="8" a="1"/>
  <c r="BI114" i="8" s="1"/>
  <c r="BI118" i="8" a="1"/>
  <c r="BI118" i="8" s="1"/>
  <c r="BI156" i="8" a="1"/>
  <c r="BI156" i="8" s="1"/>
  <c r="BI142" i="8" a="1"/>
  <c r="BI142" i="8" s="1"/>
  <c r="BI113" i="8" a="1"/>
  <c r="BI113" i="8" s="1"/>
  <c r="BI136" i="8" a="1"/>
  <c r="BI136" i="8" s="1"/>
  <c r="BI131" i="8" a="1"/>
  <c r="BI131" i="8" s="1"/>
  <c r="BI120" i="8" a="1"/>
  <c r="BI120" i="8" s="1"/>
  <c r="BI144" i="8" a="1"/>
  <c r="BI144" i="8" s="1"/>
  <c r="BI149" i="8" a="1"/>
  <c r="BI149" i="8" s="1"/>
  <c r="BI151" i="8" a="1"/>
  <c r="BI151" i="8" s="1"/>
  <c r="BI123" i="8" a="1"/>
  <c r="BI123" i="8" s="1"/>
  <c r="BI152" i="8" a="1"/>
  <c r="BI152" i="8" s="1"/>
  <c r="BI124" i="8" a="1"/>
  <c r="BI124" i="8" s="1"/>
  <c r="BI109" i="8" a="1"/>
  <c r="BI109" i="8" s="1"/>
  <c r="BI153" i="8" a="1"/>
  <c r="BI153" i="8" s="1"/>
  <c r="BI132" i="8" a="1"/>
  <c r="BI132" i="8" s="1"/>
  <c r="BI139" i="8" a="1"/>
  <c r="BI139" i="8" s="1"/>
  <c r="BI148" i="8" a="1"/>
  <c r="BI148" i="8" s="1"/>
  <c r="BI141" i="8" a="1"/>
  <c r="BI141" i="8" s="1"/>
  <c r="BI110" i="8" a="1"/>
  <c r="BI110" i="8" s="1"/>
  <c r="BI143" i="8" a="1"/>
  <c r="BI143" i="8" s="1"/>
  <c r="BI155" i="8" a="1"/>
  <c r="BI155" i="8" s="1"/>
  <c r="BI140" i="8" a="1"/>
  <c r="BI140" i="8" s="1"/>
  <c r="BI115" i="8" a="1"/>
  <c r="BI115" i="8" s="1"/>
  <c r="BI128" i="8" a="1"/>
  <c r="BI128" i="8" s="1"/>
  <c r="BI112" i="8" a="1"/>
  <c r="BI112" i="8" s="1"/>
  <c r="BI121" i="8" a="1"/>
  <c r="BI121" i="8" s="1"/>
  <c r="BI117" i="8" a="1"/>
  <c r="BI117" i="8" s="1"/>
  <c r="BI119" i="8" a="1"/>
  <c r="BI119" i="8" s="1"/>
  <c r="BI137" i="8" a="1"/>
  <c r="BI137" i="8" s="1"/>
  <c r="BI135" i="8" a="1"/>
  <c r="BI135"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I127" i="8" a="1"/>
  <c r="BI127"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34" i="8" a="1"/>
  <c r="BG134" i="8" s="1"/>
  <c r="BG123" i="8" a="1"/>
  <c r="BG123" i="8" s="1"/>
  <c r="BG112" i="8" a="1"/>
  <c r="BG112" i="8" s="1"/>
  <c r="BG136" i="8" a="1"/>
  <c r="BG136" i="8" s="1"/>
  <c r="BG140" i="8" a="1"/>
  <c r="BG140" i="8" s="1"/>
  <c r="BG113" i="8" a="1"/>
  <c r="BG113"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1" i="8" a="1"/>
  <c r="BG151" i="8" s="1"/>
  <c r="BG145" i="8" a="1"/>
  <c r="BG145" i="8" s="1"/>
  <c r="BG119" i="8" a="1"/>
  <c r="BG119" i="8" s="1"/>
  <c r="BG116" i="8" a="1"/>
  <c r="BG116" i="8" s="1"/>
  <c r="BG154" i="8" a="1"/>
  <c r="BG154" i="8" s="1"/>
  <c r="BG109" i="8" a="1"/>
  <c r="BG109" i="8" s="1"/>
  <c r="BJ154" i="8" a="1"/>
  <c r="BJ154" i="8" s="1"/>
  <c r="BJ137" i="8" a="1"/>
  <c r="BJ137" i="8" s="1"/>
  <c r="C132" i="8" a="1"/>
  <c r="C132" i="8" s="1"/>
  <c r="BG111" i="8" a="1"/>
  <c r="BG111" i="8" s="1"/>
  <c r="BG126" i="8" a="1"/>
  <c r="BG126" i="8" s="1"/>
  <c r="BG129" i="8" a="1"/>
  <c r="BG129" i="8" s="1"/>
  <c r="BG121" i="8" a="1"/>
  <c r="BG121" i="8" s="1"/>
  <c r="BG147" i="8" a="1"/>
  <c r="BG147"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24" i="8" a="1"/>
  <c r="BG124" i="8" s="1"/>
  <c r="BG118" i="8" a="1"/>
  <c r="BG118" i="8" s="1"/>
  <c r="BG130" i="8" a="1"/>
  <c r="BG130" i="8" s="1"/>
  <c r="BG127" i="8" a="1"/>
  <c r="BG127" i="8" s="1"/>
  <c r="BG153" i="8" a="1"/>
  <c r="BG153" i="8" s="1"/>
  <c r="BG143" i="8" a="1"/>
  <c r="BG14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32" i="8" a="1"/>
  <c r="BG132" i="8" s="1"/>
  <c r="BG128" i="8" a="1"/>
  <c r="BG128" i="8" s="1"/>
  <c r="BG152" i="8" a="1"/>
  <c r="BG152" i="8" s="1"/>
  <c r="BG138" i="8" a="1"/>
  <c r="BG138" i="8" s="1"/>
  <c r="BG149" i="8" a="1"/>
  <c r="BG149" i="8" s="1"/>
  <c r="BG114" i="8" a="1"/>
  <c r="BG114"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33" i="8" a="1"/>
  <c r="BG133" i="8" s="1"/>
  <c r="BG131" i="8" a="1"/>
  <c r="BG131" i="8" s="1"/>
  <c r="BG135" i="8" a="1"/>
  <c r="BG135" i="8" s="1"/>
  <c r="BG156" i="8" a="1"/>
  <c r="BG156" i="8" s="1"/>
  <c r="BG144" i="8" a="1"/>
  <c r="BG144"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15" i="8" a="1"/>
  <c r="BG115" i="8" s="1"/>
  <c r="BG141" i="8" a="1"/>
  <c r="BG141" i="8" s="1"/>
  <c r="BG142" i="8" a="1"/>
  <c r="BG142" i="8" s="1"/>
  <c r="BG139" i="8" a="1"/>
  <c r="BG139" i="8" s="1"/>
  <c r="BG110" i="8" a="1"/>
  <c r="BG110"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E155" i="8" a="1"/>
  <c r="E155" i="8" s="1"/>
  <c r="N275" i="8" a="1"/>
  <c r="N275" i="8" s="1"/>
  <c r="D296" i="8" a="1"/>
  <c r="D296" i="8" s="1"/>
  <c r="D280" i="8" a="1"/>
  <c r="D280" i="8" s="1"/>
  <c r="D303" i="8" a="1"/>
  <c r="D303" i="8" s="1"/>
  <c r="D289" i="8" a="1"/>
  <c r="D289" i="8" s="1"/>
  <c r="D302" i="8" a="1"/>
  <c r="D302" i="8" s="1"/>
  <c r="E148" i="8" a="1"/>
  <c r="E148"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8" i="8" a="1"/>
  <c r="K178" i="8" s="1"/>
  <c r="K170" i="8" a="1"/>
  <c r="K170" i="8" s="1"/>
  <c r="K199" i="8" a="1"/>
  <c r="K199" i="8" s="1"/>
  <c r="K209" i="8" a="1"/>
  <c r="K209" i="8" s="1"/>
  <c r="K182" i="8" a="1"/>
  <c r="K182" i="8" s="1"/>
  <c r="K180" i="8" a="1"/>
  <c r="K180" i="8" s="1"/>
  <c r="BB169" i="8" a="1"/>
  <c r="BB169" i="8" s="1"/>
  <c r="BB202" i="8" a="1"/>
  <c r="BB202" i="8" s="1"/>
  <c r="BB165" i="8" a="1"/>
  <c r="BB165" i="8" s="1"/>
  <c r="K211" i="8" a="1"/>
  <c r="K211" i="8" s="1"/>
  <c r="K179" i="8" a="1"/>
  <c r="K179" i="8" s="1"/>
  <c r="K168" i="8" a="1"/>
  <c r="K168" i="8" s="1"/>
  <c r="K186" i="8" a="1"/>
  <c r="K186" i="8" s="1"/>
  <c r="K165" i="8" a="1"/>
  <c r="K165" i="8" s="1"/>
  <c r="K193" i="8" a="1"/>
  <c r="K193" i="8" s="1"/>
  <c r="BB184" i="8" a="1"/>
  <c r="BB184" i="8" s="1"/>
  <c r="BB174" i="8" a="1"/>
  <c r="BB174" i="8" s="1"/>
  <c r="BB200" i="8" a="1"/>
  <c r="BB200" i="8" s="1"/>
  <c r="BB205" i="8" a="1"/>
  <c r="BB205" i="8" s="1"/>
  <c r="K189" i="8" a="1"/>
  <c r="K189" i="8" s="1"/>
  <c r="K181" i="8" a="1"/>
  <c r="K181" i="8" s="1"/>
  <c r="K172" i="8" a="1"/>
  <c r="K172" i="8" s="1"/>
  <c r="K205" i="8" a="1"/>
  <c r="K205" i="8" s="1"/>
  <c r="BB209" i="8" a="1"/>
  <c r="BB209" i="8" s="1"/>
  <c r="BB175" i="8" a="1"/>
  <c r="BB175" i="8" s="1"/>
  <c r="K202" i="8" a="1"/>
  <c r="K202" i="8" s="1"/>
  <c r="K164" i="8" a="1"/>
  <c r="K164" i="8" s="1"/>
  <c r="K187" i="8" a="1"/>
  <c r="K187" i="8" s="1"/>
  <c r="K185" i="8" a="1"/>
  <c r="K185" i="8" s="1"/>
  <c r="K196" i="8" a="1"/>
  <c r="K196" i="8" s="1"/>
  <c r="BB178" i="8" a="1"/>
  <c r="BB178" i="8" s="1"/>
  <c r="BB195" i="8" a="1"/>
  <c r="BB195" i="8" s="1"/>
  <c r="K197" i="8" a="1"/>
  <c r="K197" i="8" s="1"/>
  <c r="K210" i="8" a="1"/>
  <c r="K210" i="8" s="1"/>
  <c r="K201" i="8" a="1"/>
  <c r="K201" i="8" s="1"/>
  <c r="K176" i="8" a="1"/>
  <c r="K176" i="8" s="1"/>
  <c r="BB166" i="8" a="1"/>
  <c r="BB166" i="8" s="1"/>
  <c r="BB192" i="8" a="1"/>
  <c r="BB192" i="8" s="1"/>
  <c r="L195" i="8" a="1"/>
  <c r="L195" i="8" s="1"/>
  <c r="BN187" i="8" a="1"/>
  <c r="BN187" i="8" s="1"/>
  <c r="BN175" i="8" a="1"/>
  <c r="BN175" i="8" s="1"/>
  <c r="D203" i="8" a="1"/>
  <c r="D203" i="8" s="1"/>
  <c r="BM203" i="8" a="1"/>
  <c r="BM203" i="8" s="1"/>
  <c r="BN184" i="8" a="1"/>
  <c r="BN184" i="8" s="1"/>
  <c r="D187" i="8" a="1"/>
  <c r="D187" i="8" s="1"/>
  <c r="S205" i="8" a="1"/>
  <c r="S205" i="8" s="1"/>
  <c r="L199" i="8" a="1"/>
  <c r="L199" i="8" s="1"/>
  <c r="BN171" i="8" a="1"/>
  <c r="BN171" i="8" s="1"/>
  <c r="D200" i="8" a="1"/>
  <c r="D200" i="8" s="1"/>
  <c r="S196" i="8" a="1"/>
  <c r="S196" i="8" s="1"/>
  <c r="L196" i="8" a="1"/>
  <c r="L196" i="8" s="1"/>
  <c r="BN183" i="8" a="1"/>
  <c r="BN183" i="8" s="1"/>
  <c r="D179" i="8" a="1"/>
  <c r="D179" i="8" s="1"/>
  <c r="S184" i="8" a="1"/>
  <c r="S184" i="8" s="1"/>
  <c r="L203" i="8" a="1"/>
  <c r="L203" i="8" s="1"/>
  <c r="BN205" i="8" a="1"/>
  <c r="BN205" i="8" s="1"/>
  <c r="BN164" i="8" a="1"/>
  <c r="BN164" i="8" s="1"/>
  <c r="L179" i="8" a="1"/>
  <c r="L179" i="8" s="1"/>
  <c r="BN193" i="8" a="1"/>
  <c r="BN193" i="8" s="1"/>
  <c r="BN196" i="8" a="1"/>
  <c r="BN196" i="8" s="1"/>
  <c r="L169" i="8" a="1"/>
  <c r="L169" i="8" s="1"/>
  <c r="BN188" i="8" a="1"/>
  <c r="BN188" i="8" s="1"/>
  <c r="BN199" i="8" a="1"/>
  <c r="BN19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85" i="8" a="1"/>
  <c r="S185" i="8" s="1"/>
  <c r="S177" i="8" a="1"/>
  <c r="S177" i="8" s="1"/>
  <c r="R145" i="8" a="1"/>
  <c r="R145" i="8" s="1"/>
  <c r="R128" i="8" a="1"/>
  <c r="R128" i="8" s="1"/>
  <c r="R116" i="8" a="1"/>
  <c r="R116" i="8" s="1"/>
  <c r="R134" i="8" a="1"/>
  <c r="R134" i="8" s="1"/>
  <c r="S191" i="8" a="1"/>
  <c r="S191" i="8" s="1"/>
  <c r="S171" i="8" a="1"/>
  <c r="S171" i="8" s="1"/>
  <c r="S174" i="8" a="1"/>
  <c r="S174" i="8" s="1"/>
  <c r="S195" i="8" a="1"/>
  <c r="S195" i="8" s="1"/>
  <c r="S192" i="8" a="1"/>
  <c r="S192" i="8" s="1"/>
  <c r="S166" i="8" a="1"/>
  <c r="S166"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S190" i="8" a="1"/>
  <c r="S190" i="8" s="1"/>
  <c r="S169" i="8" a="1"/>
  <c r="S169" i="8" s="1"/>
  <c r="S181" i="8" a="1"/>
  <c r="S181"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S168" i="8" a="1"/>
  <c r="S168"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S176" i="8" a="1"/>
  <c r="S176" i="8" s="1"/>
  <c r="S167" i="8" a="1"/>
  <c r="S167" i="8" s="1"/>
  <c r="S199" i="8" a="1"/>
  <c r="S199" i="8" s="1"/>
  <c r="BE168" i="8" a="1"/>
  <c r="BE168" i="8" s="1"/>
  <c r="BE182" i="8" a="1"/>
  <c r="BE182"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S175" i="8" a="1"/>
  <c r="S175" i="8" s="1"/>
  <c r="S178" i="8" a="1"/>
  <c r="S178"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S203" i="8" a="1"/>
  <c r="S203" i="8" s="1"/>
  <c r="S193" i="8" a="1"/>
  <c r="S193" i="8" s="1"/>
  <c r="S208" i="8" a="1"/>
  <c r="S208"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S198" i="8" a="1"/>
  <c r="S198" i="8" s="1"/>
  <c r="S165" i="8" a="1"/>
  <c r="S165" i="8" s="1"/>
  <c r="S206" i="8" a="1"/>
  <c r="S206"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211" i="8" a="1"/>
  <c r="BB211" i="8" s="1"/>
  <c r="BB191" i="8" a="1"/>
  <c r="BB191" i="8" s="1"/>
  <c r="BB210" i="8" a="1"/>
  <c r="BB210" i="8" s="1"/>
  <c r="BB199" i="8" a="1"/>
  <c r="BB199" i="8" s="1"/>
  <c r="BB186" i="8" a="1"/>
  <c r="BB186" i="8" s="1"/>
  <c r="BB172" i="8" a="1"/>
  <c r="BB172" i="8" s="1"/>
  <c r="BA230" i="8" a="1"/>
  <c r="BA230" i="8" s="1"/>
  <c r="BA244" i="8" a="1"/>
  <c r="BA244" i="8" s="1"/>
  <c r="BA242" i="8" a="1"/>
  <c r="BA242" i="8" s="1"/>
  <c r="BA258" i="8" a="1"/>
  <c r="BA258" i="8" s="1"/>
  <c r="BA252" i="8" a="1"/>
  <c r="BA252" i="8" s="1"/>
  <c r="BA266" i="8" a="1"/>
  <c r="BA266" i="8" s="1"/>
  <c r="E143" i="8" a="1"/>
  <c r="E143"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B203" i="8" a="1"/>
  <c r="BB203" i="8" s="1"/>
  <c r="BB193" i="8" a="1"/>
  <c r="BB193" i="8" s="1"/>
  <c r="BB194" i="8" a="1"/>
  <c r="BB194" i="8" s="1"/>
  <c r="BB171" i="8" a="1"/>
  <c r="BB171" i="8" s="1"/>
  <c r="BB185" i="8" a="1"/>
  <c r="BB185" i="8" s="1"/>
  <c r="BB167" i="8" a="1"/>
  <c r="BB167" i="8" s="1"/>
  <c r="BA235" i="8" a="1"/>
  <c r="BA235" i="8" s="1"/>
  <c r="BA251" i="8" a="1"/>
  <c r="BA251" i="8" s="1"/>
  <c r="BA225" i="8" a="1"/>
  <c r="BA225" i="8" s="1"/>
  <c r="BA250" i="8" a="1"/>
  <c r="BA250" i="8" s="1"/>
  <c r="BA249" i="8" a="1"/>
  <c r="BA249" i="8" s="1"/>
  <c r="E109" i="8" a="1"/>
  <c r="E10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22" i="8" a="1"/>
  <c r="BI122" i="8" s="1"/>
  <c r="BI154" i="8" a="1"/>
  <c r="BI154" i="8" s="1"/>
  <c r="BI145" i="8" a="1"/>
  <c r="BI145" i="8" s="1"/>
  <c r="BI116" i="8" a="1"/>
  <c r="BI116" i="8" s="1"/>
  <c r="BI125" i="8" a="1"/>
  <c r="BI125"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183" i="8" a="1"/>
  <c r="BB183" i="8" s="1"/>
  <c r="BB180" i="8" a="1"/>
  <c r="BB180" i="8" s="1"/>
  <c r="BB181" i="8" a="1"/>
  <c r="BB181" i="8" s="1"/>
  <c r="BB190" i="8" a="1"/>
  <c r="BB190" i="8" s="1"/>
  <c r="BB201" i="8" a="1"/>
  <c r="BB201" i="8" s="1"/>
  <c r="BB187" i="8" a="1"/>
  <c r="BB187" i="8" s="1"/>
  <c r="BA236" i="8" a="1"/>
  <c r="BA236" i="8" s="1"/>
  <c r="BA265" i="8" a="1"/>
  <c r="BA265" i="8" s="1"/>
  <c r="BA246" i="8" a="1"/>
  <c r="BA246" i="8" s="1"/>
  <c r="BA263" i="8" a="1"/>
  <c r="BA263" i="8" s="1"/>
  <c r="BA227" i="8" a="1"/>
  <c r="BA227" i="8" s="1"/>
  <c r="BA248" i="8" a="1"/>
  <c r="BA248" i="8" s="1"/>
  <c r="E141" i="8" a="1"/>
  <c r="E141"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B207" i="8" a="1"/>
  <c r="BB207" i="8" s="1"/>
  <c r="BB204" i="8" a="1"/>
  <c r="BB204" i="8" s="1"/>
  <c r="BB182" i="8" a="1"/>
  <c r="BB182" i="8" s="1"/>
  <c r="BB170" i="8" a="1"/>
  <c r="BB170" i="8" s="1"/>
  <c r="BB198" i="8" a="1"/>
  <c r="BB198" i="8" s="1"/>
  <c r="BB206" i="8" a="1"/>
  <c r="BB206" i="8" s="1"/>
  <c r="BA239" i="8" a="1"/>
  <c r="BA239" i="8" s="1"/>
  <c r="BA233" i="8" a="1"/>
  <c r="BA233" i="8" s="1"/>
  <c r="BA257" i="8" a="1"/>
  <c r="BA257" i="8" s="1"/>
  <c r="BA261" i="8" a="1"/>
  <c r="BA261" i="8" s="1"/>
  <c r="BA224" i="8" a="1"/>
  <c r="BA224" i="8" s="1"/>
  <c r="BA245" i="8" a="1"/>
  <c r="BA245" i="8" s="1"/>
  <c r="E144" i="8" a="1"/>
  <c r="E144"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B208" i="8" a="1"/>
  <c r="BB208" i="8" s="1"/>
  <c r="BB164" i="8" a="1"/>
  <c r="BB164" i="8" s="1"/>
  <c r="BB173" i="8" a="1"/>
  <c r="BB173" i="8" s="1"/>
  <c r="BB179" i="8" a="1"/>
  <c r="BB179" i="8" s="1"/>
  <c r="BB196" i="8" a="1"/>
  <c r="BB196" i="8" s="1"/>
  <c r="BA243" i="8" a="1"/>
  <c r="BA243" i="8" s="1"/>
  <c r="BA240" i="8" a="1"/>
  <c r="BA240" i="8" s="1"/>
  <c r="BA241" i="8" a="1"/>
  <c r="BA241" i="8" s="1"/>
  <c r="BA260" i="8" a="1"/>
  <c r="BA260" i="8" s="1"/>
  <c r="BA231" i="8" a="1"/>
  <c r="BA231" i="8" s="1"/>
  <c r="E119" i="8" a="1"/>
  <c r="E119"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210" i="8" a="1"/>
  <c r="BN210" i="8" s="1"/>
  <c r="BN182" i="8" a="1"/>
  <c r="BN182" i="8" s="1"/>
  <c r="BN180" i="8" a="1"/>
  <c r="BN180" i="8" s="1"/>
  <c r="BI254" i="8" a="1"/>
  <c r="BI254" i="8" s="1"/>
  <c r="BI245" i="8" a="1"/>
  <c r="BI245" i="8" s="1"/>
  <c r="BI73" i="8" a="1"/>
  <c r="BI73" i="8" s="1"/>
  <c r="BH208" i="8" a="1"/>
  <c r="BH208" i="8" s="1"/>
  <c r="BM164" i="8" a="1"/>
  <c r="BM164" i="8" s="1"/>
  <c r="AZ114" i="8" a="1"/>
  <c r="AZ114" i="8" s="1"/>
  <c r="BE180" i="8" a="1"/>
  <c r="BE180"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206" i="8" a="1"/>
  <c r="BE206" i="8" s="1"/>
  <c r="BE167" i="8" a="1"/>
  <c r="BE167" i="8" s="1"/>
  <c r="BE185" i="8" a="1"/>
  <c r="BE185" i="8" s="1"/>
  <c r="BE197" i="8" a="1"/>
  <c r="BE197" i="8" s="1"/>
  <c r="BE170" i="8" a="1"/>
  <c r="BE170" i="8" s="1"/>
  <c r="BE178" i="8" a="1"/>
  <c r="BE178" i="8" s="1"/>
  <c r="BE169" i="8" a="1"/>
  <c r="BE169" i="8" s="1"/>
  <c r="BE205" i="8" a="1"/>
  <c r="BE205" i="8" s="1"/>
  <c r="BE176" i="8" a="1"/>
  <c r="BE176" i="8" s="1"/>
  <c r="BE208" i="8" a="1"/>
  <c r="BE208" i="8" s="1"/>
  <c r="BE194" i="8" a="1"/>
  <c r="BE194" i="8" s="1"/>
  <c r="BE198" i="8" a="1"/>
  <c r="BE198" i="8" s="1"/>
  <c r="BE177" i="8" a="1"/>
  <c r="BE177" i="8" s="1"/>
  <c r="BE207" i="8" a="1"/>
  <c r="BE207" i="8" s="1"/>
  <c r="BE181" i="8" a="1"/>
  <c r="BE181" i="8" s="1"/>
  <c r="BE165" i="8" a="1"/>
  <c r="BE165" i="8" s="1"/>
  <c r="BE201" i="8" a="1"/>
  <c r="BE201" i="8" s="1"/>
  <c r="BE192" i="8" a="1"/>
  <c r="BE192" i="8" s="1"/>
  <c r="BE189" i="8" a="1"/>
  <c r="BE189" i="8" s="1"/>
  <c r="BE209" i="8" a="1"/>
  <c r="BE209" i="8" s="1"/>
  <c r="BE202" i="8" a="1"/>
  <c r="BE202" i="8" s="1"/>
  <c r="BE171" i="8" a="1"/>
  <c r="BE171" i="8" s="1"/>
  <c r="BE166" i="8" a="1"/>
  <c r="BE166" i="8" s="1"/>
  <c r="BE193" i="8" a="1"/>
  <c r="BE193" i="8" s="1"/>
  <c r="BN194" i="8" a="1"/>
  <c r="BN194" i="8" s="1"/>
  <c r="BN167" i="8" a="1"/>
  <c r="BN167" i="8" s="1"/>
  <c r="BM190" i="8" a="1"/>
  <c r="BM190" i="8" s="1"/>
  <c r="BM184" i="8" a="1"/>
  <c r="BM184" i="8" s="1"/>
  <c r="BM171" i="8" a="1"/>
  <c r="BM171" i="8" s="1"/>
  <c r="BM204" i="8" a="1"/>
  <c r="BM204" i="8" s="1"/>
  <c r="BM193" i="8" a="1"/>
  <c r="BM193" i="8" s="1"/>
  <c r="BM173" i="8" a="1"/>
  <c r="BM173" i="8" s="1"/>
  <c r="BM194" i="8" a="1"/>
  <c r="BM194" i="8" s="1"/>
  <c r="BM209" i="8" a="1"/>
  <c r="BM209" i="8" s="1"/>
  <c r="BM211" i="8" a="1"/>
  <c r="BM211" i="8" s="1"/>
  <c r="BM169" i="8" a="1"/>
  <c r="BM169" i="8" s="1"/>
  <c r="BM175" i="8" a="1"/>
  <c r="BM175" i="8" s="1"/>
  <c r="BM187" i="8" a="1"/>
  <c r="BM187"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6" i="8" a="1"/>
  <c r="BM166" i="8" s="1"/>
  <c r="BM199" i="8" a="1"/>
  <c r="BM199" i="8" s="1"/>
  <c r="BM181" i="8" a="1"/>
  <c r="BM181" i="8" s="1"/>
  <c r="BM183" i="8" a="1"/>
  <c r="BM183" i="8" s="1"/>
  <c r="BM191" i="8" a="1"/>
  <c r="BM191" i="8" s="1"/>
  <c r="BM185" i="8" a="1"/>
  <c r="BM185" i="8" s="1"/>
  <c r="AZ342" i="8" a="1"/>
  <c r="AZ342" i="8" s="1"/>
  <c r="BM179" i="8" a="1"/>
  <c r="BM179" i="8" s="1"/>
  <c r="BM207" i="8" a="1"/>
  <c r="BM207" i="8" s="1"/>
  <c r="AZ135" i="8" a="1"/>
  <c r="AZ135" i="8" s="1"/>
  <c r="AZ112" i="8" a="1"/>
  <c r="AZ112" i="8" s="1"/>
  <c r="AX220" i="8" a="1"/>
  <c r="AX220" i="8" s="1"/>
  <c r="AX262" i="8" a="1"/>
  <c r="AX262" i="8" s="1"/>
  <c r="BE179" i="8" a="1"/>
  <c r="BE179"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L180" i="8" a="1"/>
  <c r="BL180" i="8" s="1"/>
  <c r="BL202" i="8" a="1"/>
  <c r="BL202" i="8" s="1"/>
  <c r="BL211" i="8" a="1"/>
  <c r="BL211" i="8" s="1"/>
  <c r="BL173" i="8" a="1"/>
  <c r="BL173" i="8" s="1"/>
  <c r="BL196" i="8" a="1"/>
  <c r="BL196" i="8" s="1"/>
  <c r="BH170" i="8" a="1"/>
  <c r="BH170" i="8" s="1"/>
  <c r="BH181" i="8" a="1"/>
  <c r="BH181" i="8" s="1"/>
  <c r="BH209" i="8" a="1"/>
  <c r="BH209" i="8" s="1"/>
  <c r="BH197" i="8" a="1"/>
  <c r="BH197" i="8" s="1"/>
  <c r="BH210" i="8" a="1"/>
  <c r="BH210" i="8" s="1"/>
  <c r="BH193" i="8" a="1"/>
  <c r="BH193" i="8" s="1"/>
  <c r="BH205" i="8" a="1"/>
  <c r="BH205" i="8" s="1"/>
  <c r="BH164" i="8" a="1"/>
  <c r="BH164" i="8" s="1"/>
  <c r="BH178" i="8" a="1"/>
  <c r="BH178" i="8" s="1"/>
  <c r="BH179" i="8" a="1"/>
  <c r="BH179" i="8" s="1"/>
  <c r="BH171" i="8" a="1"/>
  <c r="BH171" i="8" s="1"/>
  <c r="BH184" i="8" a="1"/>
  <c r="BH184" i="8" s="1"/>
  <c r="BH183" i="8" a="1"/>
  <c r="BH183" i="8" s="1"/>
  <c r="BH202" i="8" a="1"/>
  <c r="BH202" i="8" s="1"/>
  <c r="BH196" i="8" a="1"/>
  <c r="BH196" i="8" s="1"/>
  <c r="BH180" i="8" a="1"/>
  <c r="BH180" i="8" s="1"/>
  <c r="BH175" i="8" a="1"/>
  <c r="BH175" i="8" s="1"/>
  <c r="BH174" i="8" a="1"/>
  <c r="BH174" i="8" s="1"/>
  <c r="BH185" i="8" a="1"/>
  <c r="BH185" i="8" s="1"/>
  <c r="BH168" i="8" a="1"/>
  <c r="BH168" i="8" s="1"/>
  <c r="BH207" i="8" a="1"/>
  <c r="BH207" i="8" s="1"/>
  <c r="BH199" i="8" a="1"/>
  <c r="BH199" i="8" s="1"/>
  <c r="BH165" i="8" a="1"/>
  <c r="BH165" i="8" s="1"/>
  <c r="BH173" i="8" a="1"/>
  <c r="BH173" i="8" s="1"/>
  <c r="BH189" i="8" a="1"/>
  <c r="BH189" i="8" s="1"/>
  <c r="BH201" i="8" a="1"/>
  <c r="BH201" i="8" s="1"/>
  <c r="BH191" i="8" a="1"/>
  <c r="BH191" i="8" s="1"/>
  <c r="BH167" i="8" a="1"/>
  <c r="BH167" i="8" s="1"/>
  <c r="BH177" i="8" a="1"/>
  <c r="BH17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173" i="8" a="1"/>
  <c r="BN173" i="8" s="1"/>
  <c r="BN191" i="8" a="1"/>
  <c r="BN191" i="8" s="1"/>
  <c r="BN206" i="8" a="1"/>
  <c r="BN206" i="8" s="1"/>
  <c r="BN177" i="8" a="1"/>
  <c r="BN177" i="8" s="1"/>
  <c r="BN211" i="8" a="1"/>
  <c r="BN211" i="8" s="1"/>
  <c r="BN190" i="8" a="1"/>
  <c r="BN190" i="8" s="1"/>
  <c r="BL199" i="8" a="1"/>
  <c r="BL199" i="8" s="1"/>
  <c r="BL174" i="8" a="1"/>
  <c r="BL174" i="8" s="1"/>
  <c r="BL181" i="8" a="1"/>
  <c r="BL181" i="8" s="1"/>
  <c r="BL198" i="8" a="1"/>
  <c r="BL198" i="8" s="1"/>
  <c r="BL187" i="8" a="1"/>
  <c r="BL187" i="8" s="1"/>
  <c r="AZ58" i="8" a="1"/>
  <c r="AZ58" i="8" s="1"/>
  <c r="BI240" i="8" a="1"/>
  <c r="BI240" i="8" s="1"/>
  <c r="BI265" i="8" a="1"/>
  <c r="BI265" i="8" s="1"/>
  <c r="BI226" i="8" a="1"/>
  <c r="BI226" i="8" s="1"/>
  <c r="BI239" i="8" a="1"/>
  <c r="BI239" i="8" s="1"/>
  <c r="BI78" i="8" a="1"/>
  <c r="BI78" i="8" s="1"/>
  <c r="BI91" i="8" a="1"/>
  <c r="BI91" i="8" s="1"/>
  <c r="BH166" i="8" a="1"/>
  <c r="BH166" i="8" s="1"/>
  <c r="BH198" i="8" a="1"/>
  <c r="BH198" i="8" s="1"/>
  <c r="BM188" i="8" a="1"/>
  <c r="BM188" i="8" s="1"/>
  <c r="BM168" i="8" a="1"/>
  <c r="BM168" i="8" s="1"/>
  <c r="AZ148" i="8" a="1"/>
  <c r="AZ148" i="8" s="1"/>
  <c r="AZ121" i="8" a="1"/>
  <c r="AZ121" i="8" s="1"/>
  <c r="AX242" i="8" a="1"/>
  <c r="AX242" i="8" s="1"/>
  <c r="AX231" i="8" a="1"/>
  <c r="AX231" i="8" s="1"/>
  <c r="BE200" i="8" a="1"/>
  <c r="BE200"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169" i="8" a="1"/>
  <c r="BN169" i="8" s="1"/>
  <c r="BN207" i="8" a="1"/>
  <c r="BN207" i="8" s="1"/>
  <c r="BN202" i="8" a="1"/>
  <c r="BN202" i="8" s="1"/>
  <c r="BN195" i="8" a="1"/>
  <c r="BN195" i="8" s="1"/>
  <c r="BL204" i="8" a="1"/>
  <c r="BL204" i="8" s="1"/>
  <c r="BL190" i="8" a="1"/>
  <c r="BL190" i="8" s="1"/>
  <c r="BL197" i="8" a="1"/>
  <c r="BL197" i="8" s="1"/>
  <c r="BL206" i="8" a="1"/>
  <c r="BL206" i="8" s="1"/>
  <c r="BL192" i="8" a="1"/>
  <c r="BL192" i="8" s="1"/>
  <c r="AZ93" i="8" a="1"/>
  <c r="AZ93" i="8" s="1"/>
  <c r="BI235" i="8" a="1"/>
  <c r="BI235" i="8" s="1"/>
  <c r="BI264" i="8" a="1"/>
  <c r="BI264" i="8" s="1"/>
  <c r="BI224" i="8" a="1"/>
  <c r="BI224" i="8" s="1"/>
  <c r="BI249" i="8" a="1"/>
  <c r="BI249" i="8" s="1"/>
  <c r="BI61" i="8" a="1"/>
  <c r="BI61" i="8" s="1"/>
  <c r="BI98" i="8" a="1"/>
  <c r="BI98" i="8" s="1"/>
  <c r="BI70" i="8" a="1"/>
  <c r="BI70" i="8" s="1"/>
  <c r="BH187" i="8" a="1"/>
  <c r="BH187" i="8" s="1"/>
  <c r="BH200" i="8" a="1"/>
  <c r="BH200" i="8" s="1"/>
  <c r="BM174" i="8" a="1"/>
  <c r="BM174" i="8" s="1"/>
  <c r="BM198" i="8" a="1"/>
  <c r="BM198" i="8" s="1"/>
  <c r="AZ131" i="8" a="1"/>
  <c r="AZ131" i="8" s="1"/>
  <c r="AZ117" i="8" a="1"/>
  <c r="AZ117" i="8" s="1"/>
  <c r="AZ127" i="8" a="1"/>
  <c r="AZ127" i="8" s="1"/>
  <c r="AX259" i="8" a="1"/>
  <c r="AX259" i="8" s="1"/>
  <c r="AX257" i="8" a="1"/>
  <c r="AX257" i="8" s="1"/>
  <c r="BE196" i="8" a="1"/>
  <c r="BE196"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BN189" i="8" a="1"/>
  <c r="BN189" i="8" s="1"/>
  <c r="BN201" i="8" a="1"/>
  <c r="BN201" i="8" s="1"/>
  <c r="BN209" i="8" a="1"/>
  <c r="BN209" i="8" s="1"/>
  <c r="BL183" i="8" a="1"/>
  <c r="BL183" i="8" s="1"/>
  <c r="BL191" i="8" a="1"/>
  <c r="BL191" i="8" s="1"/>
  <c r="BL188" i="8" a="1"/>
  <c r="BL188" i="8" s="1"/>
  <c r="BL178" i="8" a="1"/>
  <c r="BL178" i="8" s="1"/>
  <c r="BL175" i="8" a="1"/>
  <c r="BL175" i="8" s="1"/>
  <c r="BL210" i="8" a="1"/>
  <c r="BL210" i="8" s="1"/>
  <c r="AZ366" i="8" a="1"/>
  <c r="AZ366" i="8" s="1"/>
  <c r="BI248" i="8" a="1"/>
  <c r="BI248" i="8" s="1"/>
  <c r="BI262" i="8" a="1"/>
  <c r="BI262" i="8" s="1"/>
  <c r="BI222" i="8" a="1"/>
  <c r="BI222" i="8" s="1"/>
  <c r="BI256" i="8" a="1"/>
  <c r="BI256" i="8" s="1"/>
  <c r="BI65" i="8" a="1"/>
  <c r="BI65" i="8" s="1"/>
  <c r="BI74" i="8" a="1"/>
  <c r="BI74" i="8" s="1"/>
  <c r="BI82" i="8" a="1"/>
  <c r="BI82" i="8" s="1"/>
  <c r="BH194" i="8" a="1"/>
  <c r="BH194" i="8" s="1"/>
  <c r="BH204" i="8" a="1"/>
  <c r="BH204" i="8" s="1"/>
  <c r="BM208" i="8" a="1"/>
  <c r="BM208" i="8" s="1"/>
  <c r="BM189" i="8" a="1"/>
  <c r="BM189" i="8" s="1"/>
  <c r="AZ140" i="8" a="1"/>
  <c r="AZ140" i="8" s="1"/>
  <c r="AZ141" i="8" a="1"/>
  <c r="AZ141" i="8" s="1"/>
  <c r="AZ110" i="8" a="1"/>
  <c r="AZ110" i="8" s="1"/>
  <c r="AX230" i="8" a="1"/>
  <c r="AX230" i="8" s="1"/>
  <c r="AX232" i="8" a="1"/>
  <c r="AX232" i="8" s="1"/>
  <c r="BE173" i="8" a="1"/>
  <c r="BE173"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BN172" i="8" a="1"/>
  <c r="BN172" i="8" s="1"/>
  <c r="BN178" i="8" a="1"/>
  <c r="BN178" i="8" s="1"/>
  <c r="BN174" i="8" a="1"/>
  <c r="BN174" i="8" s="1"/>
  <c r="BL182" i="8" a="1"/>
  <c r="BL182" i="8" s="1"/>
  <c r="BL171" i="8" a="1"/>
  <c r="BL171" i="8" s="1"/>
  <c r="BL207" i="8" a="1"/>
  <c r="BL207" i="8" s="1"/>
  <c r="BL186" i="8" a="1"/>
  <c r="BL186" i="8" s="1"/>
  <c r="BL179" i="8" a="1"/>
  <c r="BL179" i="8" s="1"/>
  <c r="BL200" i="8" a="1"/>
  <c r="BL200" i="8" s="1"/>
  <c r="AZ341" i="8" a="1"/>
  <c r="AZ341" i="8" s="1"/>
  <c r="BI242" i="8" a="1"/>
  <c r="BI242" i="8" s="1"/>
  <c r="BI241" i="8" a="1"/>
  <c r="BI241" i="8" s="1"/>
  <c r="BI237" i="8" a="1"/>
  <c r="BI237" i="8" s="1"/>
  <c r="BI72" i="8" a="1"/>
  <c r="BI72" i="8" s="1"/>
  <c r="BI96" i="8" a="1"/>
  <c r="BI96" i="8" s="1"/>
  <c r="BH190" i="8" a="1"/>
  <c r="BH190" i="8" s="1"/>
  <c r="BH176" i="8" a="1"/>
  <c r="BH176" i="8" s="1"/>
  <c r="BH203" i="8" a="1"/>
  <c r="BH203" i="8" s="1"/>
  <c r="BM197" i="8" a="1"/>
  <c r="BM197" i="8" s="1"/>
  <c r="BM178" i="8" a="1"/>
  <c r="BM178" i="8" s="1"/>
  <c r="BM201" i="8" a="1"/>
  <c r="BM201" i="8" s="1"/>
  <c r="AZ125" i="8" a="1"/>
  <c r="AZ125" i="8" s="1"/>
  <c r="AZ151" i="8" a="1"/>
  <c r="AZ151" i="8" s="1"/>
  <c r="AX235" i="8" a="1"/>
  <c r="AX235" i="8" s="1"/>
  <c r="BE191" i="8" a="1"/>
  <c r="BE191" i="8" s="1"/>
  <c r="BE174" i="8" a="1"/>
  <c r="BE174"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203" i="8" a="1"/>
  <c r="BN203" i="8" s="1"/>
  <c r="BN204" i="8" a="1"/>
  <c r="BN204" i="8" s="1"/>
  <c r="BN185" i="8" a="1"/>
  <c r="BN185" i="8" s="1"/>
  <c r="BN170" i="8" a="1"/>
  <c r="BN170" i="8" s="1"/>
  <c r="BN181" i="8" a="1"/>
  <c r="BN181" i="8" s="1"/>
  <c r="BN192" i="8" a="1"/>
  <c r="BN192" i="8" s="1"/>
  <c r="AZ340" i="8" a="1"/>
  <c r="AZ340" i="8" s="1"/>
  <c r="BI236" i="8" a="1"/>
  <c r="BI236" i="8" s="1"/>
  <c r="BI247" i="8" a="1"/>
  <c r="BI247" i="8" s="1"/>
  <c r="BI220" i="8" a="1"/>
  <c r="BI220" i="8" s="1"/>
  <c r="BI58" i="8" a="1"/>
  <c r="BI58" i="8" s="1"/>
  <c r="BI102" i="8" a="1"/>
  <c r="BI102" i="8" s="1"/>
  <c r="BH188" i="8" a="1"/>
  <c r="BH188" i="8" s="1"/>
  <c r="BH169" i="8" a="1"/>
  <c r="BH169" i="8" s="1"/>
  <c r="BH192" i="8" a="1"/>
  <c r="BH192" i="8" s="1"/>
  <c r="BM205" i="8" a="1"/>
  <c r="BM205" i="8" s="1"/>
  <c r="BM176" i="8" a="1"/>
  <c r="BM176" i="8" s="1"/>
  <c r="BM167" i="8" a="1"/>
  <c r="BM167"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86" i="8" a="1"/>
  <c r="BK186" i="8" s="1"/>
  <c r="BK170" i="8" a="1"/>
  <c r="BK170" i="8" s="1"/>
  <c r="BK210" i="8" a="1"/>
  <c r="BK210" i="8" s="1"/>
  <c r="BK208" i="8" a="1"/>
  <c r="BK208" i="8" s="1"/>
  <c r="BK209" i="8" a="1"/>
  <c r="BK209" i="8" s="1"/>
  <c r="BK197" i="8" a="1"/>
  <c r="BK197" i="8" s="1"/>
  <c r="BF85" i="8" a="1"/>
  <c r="BF85" i="8" s="1"/>
  <c r="BF61" i="8" a="1"/>
  <c r="BF61" i="8" s="1"/>
  <c r="BF88" i="8" a="1"/>
  <c r="BF88" i="8" s="1"/>
  <c r="BF70" i="8" a="1"/>
  <c r="BF70" i="8" s="1"/>
  <c r="BF65" i="8" a="1"/>
  <c r="BF65" i="8" s="1"/>
  <c r="BF87" i="8" a="1"/>
  <c r="BF87" i="8" s="1"/>
  <c r="BE96" i="8" a="1"/>
  <c r="BE96" i="8" s="1"/>
  <c r="BE71" i="8" a="1"/>
  <c r="BE71" i="8" s="1"/>
  <c r="BE115" i="8" a="1"/>
  <c r="BE115" i="8" s="1"/>
  <c r="BE61" i="8" a="1"/>
  <c r="BE61" i="8" s="1"/>
  <c r="BE127" i="8" a="1"/>
  <c r="BE127" i="8" s="1"/>
  <c r="BE94" i="8" a="1"/>
  <c r="BE94" i="8" s="1"/>
  <c r="BE59" i="8" a="1"/>
  <c r="BE59" i="8" s="1"/>
  <c r="BE153" i="8" a="1"/>
  <c r="BE153" i="8" s="1"/>
  <c r="BE125" i="8" a="1"/>
  <c r="BE125" i="8" s="1"/>
  <c r="BE139" i="8" a="1"/>
  <c r="BE139" i="8" s="1"/>
  <c r="BE147" i="8" a="1"/>
  <c r="BE147" i="8" s="1"/>
  <c r="BE109" i="8" a="1"/>
  <c r="BE109"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8" i="8" a="1"/>
  <c r="AY188" i="8" s="1"/>
  <c r="AY189" i="8" a="1"/>
  <c r="AY189" i="8" s="1"/>
  <c r="AY198" i="8" a="1"/>
  <c r="AY198" i="8" s="1"/>
  <c r="AY177" i="8" a="1"/>
  <c r="AY177" i="8" s="1"/>
  <c r="AY195" i="8" a="1"/>
  <c r="AY195" i="8" s="1"/>
  <c r="AY193" i="8" a="1"/>
  <c r="AY193" i="8" s="1"/>
  <c r="BA79" i="8" a="1"/>
  <c r="BA79" i="8" s="1"/>
  <c r="BA98" i="8" a="1"/>
  <c r="BA98" i="8" s="1"/>
  <c r="BA97" i="8" a="1"/>
  <c r="BA97" i="8" s="1"/>
  <c r="BA99" i="8" a="1"/>
  <c r="BA99" i="8" s="1"/>
  <c r="BA58" i="8" a="1"/>
  <c r="BA58" i="8" s="1"/>
  <c r="BA59" i="8" a="1"/>
  <c r="BA59" i="8" s="1"/>
  <c r="AX196" i="8" a="1"/>
  <c r="AX196" i="8" s="1"/>
  <c r="AX176" i="8" a="1"/>
  <c r="AX176" i="8" s="1"/>
  <c r="AX187" i="8" a="1"/>
  <c r="AX187" i="8" s="1"/>
  <c r="AX180" i="8" a="1"/>
  <c r="AX180" i="8" s="1"/>
  <c r="AX205" i="8" a="1"/>
  <c r="AX205" i="8" s="1"/>
  <c r="AX164" i="8" a="1"/>
  <c r="AX164"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K174" i="8" a="1"/>
  <c r="BK174" i="8" s="1"/>
  <c r="BK199" i="8" a="1"/>
  <c r="BK199" i="8" s="1"/>
  <c r="BK182" i="8" a="1"/>
  <c r="BK182" i="8" s="1"/>
  <c r="BK188" i="8" a="1"/>
  <c r="BK188" i="8" s="1"/>
  <c r="BK187" i="8" a="1"/>
  <c r="BK187" i="8" s="1"/>
  <c r="BF77" i="8" a="1"/>
  <c r="BF77" i="8" s="1"/>
  <c r="BF84" i="8" a="1"/>
  <c r="BF84" i="8" s="1"/>
  <c r="BF89" i="8" a="1"/>
  <c r="BF89" i="8" s="1"/>
  <c r="BF68" i="8" a="1"/>
  <c r="BF68" i="8" s="1"/>
  <c r="BF80" i="8" a="1"/>
  <c r="BF80" i="8" s="1"/>
  <c r="BF63" i="8" a="1"/>
  <c r="BF63" i="8" s="1"/>
  <c r="BE72" i="8" a="1"/>
  <c r="BE72" i="8" s="1"/>
  <c r="BE102" i="8" a="1"/>
  <c r="BE102" i="8" s="1"/>
  <c r="BE76" i="8" a="1"/>
  <c r="BE76" i="8" s="1"/>
  <c r="BE129" i="8" a="1"/>
  <c r="BE129" i="8" s="1"/>
  <c r="BE77" i="8" a="1"/>
  <c r="BE77" i="8" s="1"/>
  <c r="BE154" i="8" a="1"/>
  <c r="BE154" i="8" s="1"/>
  <c r="BE64" i="8" a="1"/>
  <c r="BE64" i="8" s="1"/>
  <c r="BE75" i="8" a="1"/>
  <c r="BE75" i="8" s="1"/>
  <c r="BE119" i="8" a="1"/>
  <c r="BE119" i="8" s="1"/>
  <c r="BE136" i="8" a="1"/>
  <c r="BE136" i="8" s="1"/>
  <c r="BE137" i="8" a="1"/>
  <c r="BE137" i="8" s="1"/>
  <c r="BE146" i="8" a="1"/>
  <c r="BE146"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AY207" i="8" a="1"/>
  <c r="AY207" i="8" s="1"/>
  <c r="AY194" i="8" a="1"/>
  <c r="AY194" i="8" s="1"/>
  <c r="AY209" i="8" a="1"/>
  <c r="AY209" i="8" s="1"/>
  <c r="AY186" i="8" a="1"/>
  <c r="AY186" i="8" s="1"/>
  <c r="AY181" i="8" a="1"/>
  <c r="AY181" i="8" s="1"/>
  <c r="AY182" i="8" a="1"/>
  <c r="AY182" i="8" s="1"/>
  <c r="BA102" i="8" a="1"/>
  <c r="BA102" i="8" s="1"/>
  <c r="BA56" i="8" a="1"/>
  <c r="BA56" i="8" s="1"/>
  <c r="BA93" i="8" a="1"/>
  <c r="BA93" i="8" s="1"/>
  <c r="BA95" i="8" a="1"/>
  <c r="BA95" i="8" s="1"/>
  <c r="BA63" i="8" a="1"/>
  <c r="BA63" i="8" s="1"/>
  <c r="BA67" i="8" a="1"/>
  <c r="BA67" i="8" s="1"/>
  <c r="AX174" i="8" a="1"/>
  <c r="AX174" i="8" s="1"/>
  <c r="AX173" i="8" a="1"/>
  <c r="AX173" i="8" s="1"/>
  <c r="AX186" i="8" a="1"/>
  <c r="AX186" i="8" s="1"/>
  <c r="AX206" i="8" a="1"/>
  <c r="AX206" i="8" s="1"/>
  <c r="AX181" i="8" a="1"/>
  <c r="AX181" i="8" s="1"/>
  <c r="AX191" i="8" a="1"/>
  <c r="AX191"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4" i="8" a="1"/>
  <c r="BK164" i="8" s="1"/>
  <c r="BK178" i="8" a="1"/>
  <c r="BK178" i="8" s="1"/>
  <c r="BK185" i="8" a="1"/>
  <c r="BK185" i="8" s="1"/>
  <c r="BK166" i="8" a="1"/>
  <c r="BK166" i="8" s="1"/>
  <c r="BK191" i="8" a="1"/>
  <c r="BK191" i="8" s="1"/>
  <c r="BK190" i="8" a="1"/>
  <c r="BK190" i="8" s="1"/>
  <c r="BF93" i="8" a="1"/>
  <c r="BF93" i="8" s="1"/>
  <c r="BF90" i="8" a="1"/>
  <c r="BF90" i="8" s="1"/>
  <c r="BF59" i="8" a="1"/>
  <c r="BF59" i="8" s="1"/>
  <c r="BF96" i="8" a="1"/>
  <c r="BF96" i="8" s="1"/>
  <c r="BF71" i="8" a="1"/>
  <c r="BF71" i="8" s="1"/>
  <c r="BF75" i="8" a="1"/>
  <c r="BF75" i="8" s="1"/>
  <c r="BE69" i="8" a="1"/>
  <c r="BE69" i="8" s="1"/>
  <c r="BE82" i="8" a="1"/>
  <c r="BE82" i="8" s="1"/>
  <c r="BE81" i="8" a="1"/>
  <c r="BE81" i="8" s="1"/>
  <c r="BE97" i="8" a="1"/>
  <c r="BE97" i="8" s="1"/>
  <c r="BE84" i="8" a="1"/>
  <c r="BE84" i="8" s="1"/>
  <c r="BE121" i="8" a="1"/>
  <c r="BE121" i="8" s="1"/>
  <c r="BE70" i="8" a="1"/>
  <c r="BE70" i="8" s="1"/>
  <c r="BE132" i="8" a="1"/>
  <c r="BE132" i="8" s="1"/>
  <c r="BE117" i="8" a="1"/>
  <c r="BE117" i="8" s="1"/>
  <c r="BE126" i="8" a="1"/>
  <c r="BE126" i="8" s="1"/>
  <c r="BE112" i="8" a="1"/>
  <c r="BE112" i="8" s="1"/>
  <c r="BE114" i="8" a="1"/>
  <c r="BE114"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AY197" i="8" a="1"/>
  <c r="AY197" i="8" s="1"/>
  <c r="AY187" i="8" a="1"/>
  <c r="AY187" i="8" s="1"/>
  <c r="AY200" i="8" a="1"/>
  <c r="AY200" i="8" s="1"/>
  <c r="AY168" i="8" a="1"/>
  <c r="AY168" i="8" s="1"/>
  <c r="AY176" i="8" a="1"/>
  <c r="AY176" i="8" s="1"/>
  <c r="AY210" i="8" a="1"/>
  <c r="AY210" i="8" s="1"/>
  <c r="BA62" i="8" a="1"/>
  <c r="BA62" i="8" s="1"/>
  <c r="BA82" i="8" a="1"/>
  <c r="BA82" i="8" s="1"/>
  <c r="BA96" i="8" a="1"/>
  <c r="BA96" i="8" s="1"/>
  <c r="BA84" i="8" a="1"/>
  <c r="BA84" i="8" s="1"/>
  <c r="BA75" i="8" a="1"/>
  <c r="BA75" i="8" s="1"/>
  <c r="BA64" i="8" a="1"/>
  <c r="BA64" i="8" s="1"/>
  <c r="AX193" i="8" a="1"/>
  <c r="AX193" i="8" s="1"/>
  <c r="AX204" i="8" a="1"/>
  <c r="AX204" i="8" s="1"/>
  <c r="AX203" i="8" a="1"/>
  <c r="AX203" i="8" s="1"/>
  <c r="AX167" i="8" a="1"/>
  <c r="AX167" i="8" s="1"/>
  <c r="AX208" i="8" a="1"/>
  <c r="AX208"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K171" i="8" a="1"/>
  <c r="BK171" i="8" s="1"/>
  <c r="BK206" i="8" a="1"/>
  <c r="BK206" i="8" s="1"/>
  <c r="BK196" i="8" a="1"/>
  <c r="BK196" i="8" s="1"/>
  <c r="BK205" i="8" a="1"/>
  <c r="BK205" i="8" s="1"/>
  <c r="BF95" i="8" a="1"/>
  <c r="BF95" i="8" s="1"/>
  <c r="BF94" i="8" a="1"/>
  <c r="BF94" i="8" s="1"/>
  <c r="BF98" i="8" a="1"/>
  <c r="BF98" i="8" s="1"/>
  <c r="BF102" i="8" a="1"/>
  <c r="BF102" i="8" s="1"/>
  <c r="BF76" i="8" a="1"/>
  <c r="BF76" i="8" s="1"/>
  <c r="BF69" i="8" a="1"/>
  <c r="BF69" i="8" s="1"/>
  <c r="BE85" i="8" a="1"/>
  <c r="BE85" i="8" s="1"/>
  <c r="BE124" i="8" a="1"/>
  <c r="BE124" i="8" s="1"/>
  <c r="BE80" i="8" a="1"/>
  <c r="BE80" i="8" s="1"/>
  <c r="BE55" i="8" a="1"/>
  <c r="BE55" i="8" s="1"/>
  <c r="BE90" i="8" a="1"/>
  <c r="BE90" i="8" s="1"/>
  <c r="BE92" i="8" a="1"/>
  <c r="BE92" i="8" s="1"/>
  <c r="BE63" i="8" a="1"/>
  <c r="BE63" i="8" s="1"/>
  <c r="BE120" i="8" a="1"/>
  <c r="BE120" i="8" s="1"/>
  <c r="BE110" i="8" a="1"/>
  <c r="BE110" i="8" s="1"/>
  <c r="BE140" i="8" a="1"/>
  <c r="BE140" i="8" s="1"/>
  <c r="BE134" i="8" a="1"/>
  <c r="BE134" i="8" s="1"/>
  <c r="BE155" i="8" a="1"/>
  <c r="BE155"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AY166" i="8" a="1"/>
  <c r="AY166" i="8" s="1"/>
  <c r="AY185" i="8" a="1"/>
  <c r="AY185" i="8" s="1"/>
  <c r="AY191" i="8" a="1"/>
  <c r="AY191" i="8" s="1"/>
  <c r="AY165" i="8" a="1"/>
  <c r="AY165" i="8" s="1"/>
  <c r="AY180" i="8" a="1"/>
  <c r="AY180" i="8" s="1"/>
  <c r="AY196" i="8" a="1"/>
  <c r="AY196" i="8" s="1"/>
  <c r="BA86" i="8" a="1"/>
  <c r="BA86" i="8" s="1"/>
  <c r="BA65" i="8" a="1"/>
  <c r="BA65" i="8" s="1"/>
  <c r="BA100" i="8" a="1"/>
  <c r="BA100" i="8" s="1"/>
  <c r="BA72" i="8" a="1"/>
  <c r="BA72" i="8" s="1"/>
  <c r="BA57" i="8" a="1"/>
  <c r="BA57" i="8" s="1"/>
  <c r="BA77" i="8" a="1"/>
  <c r="BA77" i="8" s="1"/>
  <c r="AX182" i="8" a="1"/>
  <c r="AX182" i="8" s="1"/>
  <c r="AX179" i="8" a="1"/>
  <c r="AX179" i="8" s="1"/>
  <c r="AX184" i="8" a="1"/>
  <c r="AX184" i="8" s="1"/>
  <c r="AX169" i="8" a="1"/>
  <c r="AX169" i="8" s="1"/>
  <c r="AX177" i="8" a="1"/>
  <c r="AX177" i="8" s="1"/>
  <c r="AX190" i="8" a="1"/>
  <c r="AX190"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K211" i="8" a="1"/>
  <c r="BK211" i="8" s="1"/>
  <c r="BK200" i="8" a="1"/>
  <c r="BK200" i="8" s="1"/>
  <c r="BK177" i="8" a="1"/>
  <c r="BK177" i="8" s="1"/>
  <c r="BK173" i="8" a="1"/>
  <c r="BK173" i="8" s="1"/>
  <c r="BK193" i="8" a="1"/>
  <c r="BK193" i="8" s="1"/>
  <c r="BK203" i="8" a="1"/>
  <c r="BK203" i="8" s="1"/>
  <c r="BF58" i="8" a="1"/>
  <c r="BF58" i="8" s="1"/>
  <c r="BF99" i="8" a="1"/>
  <c r="BF99" i="8" s="1"/>
  <c r="BF78" i="8" a="1"/>
  <c r="BF78" i="8" s="1"/>
  <c r="BF81" i="8" a="1"/>
  <c r="BF81" i="8" s="1"/>
  <c r="BF92" i="8" a="1"/>
  <c r="BF92" i="8" s="1"/>
  <c r="BF97" i="8" a="1"/>
  <c r="BF97" i="8" s="1"/>
  <c r="BE73" i="8" a="1"/>
  <c r="BE73" i="8" s="1"/>
  <c r="BE111" i="8" a="1"/>
  <c r="BE111" i="8" s="1"/>
  <c r="BE60" i="8" a="1"/>
  <c r="BE60" i="8" s="1"/>
  <c r="BE93" i="8" a="1"/>
  <c r="BE93" i="8" s="1"/>
  <c r="BE99" i="8" a="1"/>
  <c r="BE99" i="8" s="1"/>
  <c r="BE98" i="8" a="1"/>
  <c r="BE98" i="8" s="1"/>
  <c r="BE68" i="8" a="1"/>
  <c r="BE68" i="8" s="1"/>
  <c r="BE118" i="8" a="1"/>
  <c r="BE118" i="8" s="1"/>
  <c r="BE151" i="8" a="1"/>
  <c r="BE151" i="8" s="1"/>
  <c r="BE152" i="8" a="1"/>
  <c r="BE152" i="8" s="1"/>
  <c r="BE133" i="8" a="1"/>
  <c r="BE133"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AY178" i="8" a="1"/>
  <c r="AY178" i="8" s="1"/>
  <c r="AY205" i="8" a="1"/>
  <c r="AY205" i="8" s="1"/>
  <c r="AY183" i="8" a="1"/>
  <c r="AY183" i="8" s="1"/>
  <c r="AY169" i="8" a="1"/>
  <c r="AY169" i="8" s="1"/>
  <c r="AY192" i="8" a="1"/>
  <c r="AY192" i="8" s="1"/>
  <c r="AY175" i="8" a="1"/>
  <c r="AY175" i="8" s="1"/>
  <c r="BA71" i="8" a="1"/>
  <c r="BA71" i="8" s="1"/>
  <c r="BA88" i="8" a="1"/>
  <c r="BA88" i="8" s="1"/>
  <c r="BA61" i="8" a="1"/>
  <c r="BA61" i="8" s="1"/>
  <c r="BA78" i="8" a="1"/>
  <c r="BA78" i="8" s="1"/>
  <c r="BA66" i="8" a="1"/>
  <c r="BA66" i="8" s="1"/>
  <c r="BA81" i="8" a="1"/>
  <c r="BA81" i="8" s="1"/>
  <c r="AX192" i="8" a="1"/>
  <c r="AX192" i="8" s="1"/>
  <c r="AX195" i="8" a="1"/>
  <c r="AX195" i="8" s="1"/>
  <c r="AX178" i="8" a="1"/>
  <c r="AX178" i="8" s="1"/>
  <c r="AX168" i="8" a="1"/>
  <c r="AX168" i="8" s="1"/>
  <c r="AX211" i="8" a="1"/>
  <c r="AX211" i="8" s="1"/>
  <c r="AX189" i="8" a="1"/>
  <c r="AX189"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192" i="8" a="1"/>
  <c r="BK192" i="8" s="1"/>
  <c r="BK207" i="8" a="1"/>
  <c r="BK207" i="8" s="1"/>
  <c r="BK195" i="8" a="1"/>
  <c r="BK195" i="8" s="1"/>
  <c r="BK202" i="8" a="1"/>
  <c r="BK202" i="8" s="1"/>
  <c r="BK201" i="8" a="1"/>
  <c r="BK201" i="8" s="1"/>
  <c r="BK189" i="8" a="1"/>
  <c r="BK189" i="8" s="1"/>
  <c r="BF79" i="8" a="1"/>
  <c r="BF79" i="8" s="1"/>
  <c r="BF62" i="8" a="1"/>
  <c r="BF62" i="8" s="1"/>
  <c r="BF100" i="8" a="1"/>
  <c r="BF100" i="8" s="1"/>
  <c r="BF101" i="8" a="1"/>
  <c r="BF101" i="8" s="1"/>
  <c r="BF86" i="8" a="1"/>
  <c r="BF86" i="8" s="1"/>
  <c r="BF60" i="8" a="1"/>
  <c r="BF60" i="8" s="1"/>
  <c r="BE65" i="8" a="1"/>
  <c r="BE65" i="8" s="1"/>
  <c r="BE149" i="8" a="1"/>
  <c r="BE149" i="8" s="1"/>
  <c r="BE66" i="8" a="1"/>
  <c r="BE66" i="8" s="1"/>
  <c r="BE56" i="8" a="1"/>
  <c r="BE56" i="8" s="1"/>
  <c r="BE57" i="8" a="1"/>
  <c r="BE57" i="8" s="1"/>
  <c r="BE74" i="8" a="1"/>
  <c r="BE74" i="8" s="1"/>
  <c r="BE78" i="8" a="1"/>
  <c r="BE78" i="8" s="1"/>
  <c r="BE156" i="8" a="1"/>
  <c r="BE156" i="8" s="1"/>
  <c r="BE130" i="8" a="1"/>
  <c r="BE130" i="8" s="1"/>
  <c r="BE131" i="8" a="1"/>
  <c r="BE131" i="8" s="1"/>
  <c r="BE142" i="8" a="1"/>
  <c r="BE142"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AY204" i="8" a="1"/>
  <c r="AY204" i="8" s="1"/>
  <c r="AY170" i="8" a="1"/>
  <c r="AY170" i="8" s="1"/>
  <c r="AY164" i="8" a="1"/>
  <c r="AY164" i="8" s="1"/>
  <c r="AY167" i="8" a="1"/>
  <c r="AY167" i="8" s="1"/>
  <c r="AY211" i="8" a="1"/>
  <c r="AY211" i="8" s="1"/>
  <c r="AY171" i="8" a="1"/>
  <c r="AY171" i="8" s="1"/>
  <c r="BA80" i="8" a="1"/>
  <c r="BA80" i="8" s="1"/>
  <c r="BA90" i="8" a="1"/>
  <c r="BA90" i="8" s="1"/>
  <c r="BA73" i="8" a="1"/>
  <c r="BA73" i="8" s="1"/>
  <c r="BA85" i="8" a="1"/>
  <c r="BA85" i="8" s="1"/>
  <c r="BA76" i="8" a="1"/>
  <c r="BA76" i="8" s="1"/>
  <c r="BA101" i="8" a="1"/>
  <c r="BA101" i="8" s="1"/>
  <c r="AX197" i="8" a="1"/>
  <c r="AX197" i="8" s="1"/>
  <c r="AX198" i="8" a="1"/>
  <c r="AX198" i="8" s="1"/>
  <c r="AX209" i="8" a="1"/>
  <c r="AX209" i="8" s="1"/>
  <c r="AX175" i="8" a="1"/>
  <c r="AX175" i="8" s="1"/>
  <c r="AX171" i="8" a="1"/>
  <c r="AX171" i="8" s="1"/>
  <c r="AX165" i="8" a="1"/>
  <c r="AX165"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83" i="8" a="1"/>
  <c r="BK183" i="8" s="1"/>
  <c r="BK194" i="8" a="1"/>
  <c r="BK194" i="8" s="1"/>
  <c r="BK167" i="8" a="1"/>
  <c r="BK167" i="8" s="1"/>
  <c r="BK176" i="8" a="1"/>
  <c r="BK176" i="8" s="1"/>
  <c r="BK175" i="8" a="1"/>
  <c r="BK175" i="8" s="1"/>
  <c r="BF83" i="8" a="1"/>
  <c r="BF83" i="8" s="1"/>
  <c r="BF67" i="8" a="1"/>
  <c r="BF67" i="8" s="1"/>
  <c r="BF73" i="8" a="1"/>
  <c r="BF73" i="8" s="1"/>
  <c r="BF57" i="8" a="1"/>
  <c r="BF57" i="8" s="1"/>
  <c r="BF91" i="8" a="1"/>
  <c r="BF91" i="8" s="1"/>
  <c r="BE87" i="8" a="1"/>
  <c r="BE87" i="8" s="1"/>
  <c r="BE86" i="8" a="1"/>
  <c r="BE86" i="8" s="1"/>
  <c r="BE62" i="8" a="1"/>
  <c r="BE62" i="8" s="1"/>
  <c r="BE95" i="8" a="1"/>
  <c r="BE95" i="8" s="1"/>
  <c r="BE58" i="8" a="1"/>
  <c r="BE58" i="8" s="1"/>
  <c r="BE79" i="8" a="1"/>
  <c r="BE79" i="8" s="1"/>
  <c r="BE83" i="8" a="1"/>
  <c r="BE83" i="8" s="1"/>
  <c r="BE135" i="8" a="1"/>
  <c r="BE135" i="8" s="1"/>
  <c r="BE123" i="8" a="1"/>
  <c r="BE123" i="8" s="1"/>
  <c r="BE138" i="8" a="1"/>
  <c r="BE138"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AY190" i="8" a="1"/>
  <c r="AY190" i="8" s="1"/>
  <c r="AY202" i="8" a="1"/>
  <c r="AY202" i="8" s="1"/>
  <c r="AY179" i="8" a="1"/>
  <c r="AY179" i="8" s="1"/>
  <c r="AY203" i="8" a="1"/>
  <c r="AY203" i="8" s="1"/>
  <c r="AY172" i="8" a="1"/>
  <c r="AY172" i="8" s="1"/>
  <c r="BA60" i="8" a="1"/>
  <c r="BA60" i="8" s="1"/>
  <c r="BA91" i="8" a="1"/>
  <c r="BA91" i="8" s="1"/>
  <c r="BA89" i="8" a="1"/>
  <c r="BA89" i="8" s="1"/>
  <c r="BA68" i="8" a="1"/>
  <c r="BA68" i="8" s="1"/>
  <c r="BA55" i="8" a="1"/>
  <c r="BA55" i="8" s="1"/>
  <c r="AX170" i="8" a="1"/>
  <c r="AX170" i="8" s="1"/>
  <c r="AX202" i="8" a="1"/>
  <c r="AX202" i="8" s="1"/>
  <c r="AX188" i="8" a="1"/>
  <c r="AX188" i="8" s="1"/>
  <c r="AX200" i="8" a="1"/>
  <c r="AX200" i="8" s="1"/>
  <c r="AX185" i="8" a="1"/>
  <c r="AX18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C177" i="8" a="1"/>
  <c r="C177" i="8" s="1"/>
  <c r="C185" i="8" a="1"/>
  <c r="C185" i="8" s="1"/>
  <c r="C194" i="8" a="1"/>
  <c r="C194" i="8" s="1"/>
  <c r="C198" i="8" a="1"/>
  <c r="C198" i="8" s="1"/>
  <c r="C211" i="8" a="1"/>
  <c r="C211" i="8" s="1"/>
  <c r="C187" i="8" a="1"/>
  <c r="C187"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K149" i="8" a="1"/>
  <c r="K149"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C193" i="8" a="1"/>
  <c r="C193" i="8" s="1"/>
  <c r="C176" i="8" a="1"/>
  <c r="C176" i="8" s="1"/>
  <c r="C170" i="8" a="1"/>
  <c r="C170" i="8" s="1"/>
  <c r="C189" i="8" a="1"/>
  <c r="C189" i="8" s="1"/>
  <c r="C171" i="8" a="1"/>
  <c r="C171" i="8" s="1"/>
  <c r="C210" i="8" a="1"/>
  <c r="C210"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C202" i="8" a="1"/>
  <c r="C202" i="8" s="1"/>
  <c r="C182" i="8" a="1"/>
  <c r="C182" i="8" s="1"/>
  <c r="C207" i="8" a="1"/>
  <c r="C207" i="8" s="1"/>
  <c r="C167" i="8" a="1"/>
  <c r="C167" i="8" s="1"/>
  <c r="C188" i="8" a="1"/>
  <c r="C188" i="8" s="1"/>
  <c r="C204" i="8" a="1"/>
  <c r="C204"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C201" i="8" a="1"/>
  <c r="C201" i="8" s="1"/>
  <c r="C184" i="8" a="1"/>
  <c r="C184" i="8" s="1"/>
  <c r="C190" i="8" a="1"/>
  <c r="C190" i="8" s="1"/>
  <c r="C181" i="8" a="1"/>
  <c r="C181" i="8" s="1"/>
  <c r="C180" i="8" a="1"/>
  <c r="C180" i="8" s="1"/>
  <c r="C164" i="8" a="1"/>
  <c r="C164"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C168" i="8" a="1"/>
  <c r="C168" i="8" s="1"/>
  <c r="C197" i="8" a="1"/>
  <c r="C197" i="8" s="1"/>
  <c r="C165" i="8" a="1"/>
  <c r="C165" i="8" s="1"/>
  <c r="C166" i="8" a="1"/>
  <c r="C166" i="8" s="1"/>
  <c r="C205" i="8" a="1"/>
  <c r="C205" i="8" s="1"/>
  <c r="C174" i="8" a="1"/>
  <c r="C174"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72" i="8" a="1"/>
  <c r="C172" i="8" s="1"/>
  <c r="C183" i="8" a="1"/>
  <c r="C183" i="8" s="1"/>
  <c r="C173" i="8" a="1"/>
  <c r="C173" i="8" s="1"/>
  <c r="C203" i="8" a="1"/>
  <c r="C203" i="8" s="1"/>
  <c r="C191" i="8" a="1"/>
  <c r="C191"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208" i="8" a="1"/>
  <c r="C208" i="8" s="1"/>
  <c r="C186" i="8" a="1"/>
  <c r="C186" i="8" s="1"/>
  <c r="C206" i="8" a="1"/>
  <c r="C206" i="8" s="1"/>
  <c r="C179" i="8" a="1"/>
  <c r="C179"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R184" i="8" a="1"/>
  <c r="R184"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R195" i="8" a="1"/>
  <c r="R195"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R207" i="8" a="1"/>
  <c r="R207"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R194" i="8" a="1"/>
  <c r="R194"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R177" i="8" a="1"/>
  <c r="R177" i="8" s="1"/>
  <c r="R200" i="8" a="1"/>
  <c r="R200"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26" i="8" a="1"/>
  <c r="K126" i="8" s="1"/>
  <c r="K131" i="8" a="1"/>
  <c r="K131" i="8" s="1"/>
  <c r="K124" i="8" a="1"/>
  <c r="K124" i="8" s="1"/>
  <c r="K119" i="8" a="1"/>
  <c r="K119" i="8" s="1"/>
  <c r="K113" i="8" a="1"/>
  <c r="K113" i="8" s="1"/>
  <c r="K147" i="8" a="1"/>
  <c r="K147" i="8" s="1"/>
  <c r="K115" i="8" a="1"/>
  <c r="K115" i="8" s="1"/>
  <c r="K148" i="8" a="1"/>
  <c r="K148" i="8" s="1"/>
  <c r="K146" i="8" a="1"/>
  <c r="K146" i="8" s="1"/>
  <c r="K138" i="8" a="1"/>
  <c r="K138" i="8" s="1"/>
  <c r="K109" i="8" a="1"/>
  <c r="K109" i="8" s="1"/>
  <c r="K155" i="8" a="1"/>
  <c r="K155" i="8" s="1"/>
  <c r="K120" i="8" a="1"/>
  <c r="K120"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22" i="8" a="1"/>
  <c r="E122" i="8" s="1"/>
  <c r="E151" i="8" a="1"/>
  <c r="E151" i="8" s="1"/>
  <c r="E111" i="8" a="1"/>
  <c r="E111" i="8" s="1"/>
  <c r="E132" i="8" a="1"/>
  <c r="E132" i="8" s="1"/>
  <c r="E156" i="8" a="1"/>
  <c r="E156" i="8" s="1"/>
  <c r="E145" i="8" a="1"/>
  <c r="E145" i="8" s="1"/>
  <c r="E118" i="8" a="1"/>
  <c r="E118" i="8" s="1"/>
  <c r="E147" i="8" a="1"/>
  <c r="E147" i="8" s="1"/>
  <c r="E154" i="8" a="1"/>
  <c r="E154" i="8" s="1"/>
  <c r="E135" i="8" a="1"/>
  <c r="E135" i="8" s="1"/>
  <c r="E117" i="8" a="1"/>
  <c r="E117" i="8" s="1"/>
  <c r="E134" i="8" a="1"/>
  <c r="E134" i="8" s="1"/>
  <c r="E127" i="8" a="1"/>
  <c r="E127" i="8" s="1"/>
  <c r="E150" i="8" a="1"/>
  <c r="E150" i="8" s="1"/>
  <c r="E137" i="8" a="1"/>
  <c r="E137" i="8" s="1"/>
  <c r="E152" i="8" a="1"/>
  <c r="E152" i="8" s="1"/>
  <c r="E114" i="8" a="1"/>
  <c r="E114" i="8" s="1"/>
  <c r="E136" i="8" a="1"/>
  <c r="E136" i="8" s="1"/>
  <c r="E146" i="8" a="1"/>
  <c r="E146" i="8" s="1"/>
  <c r="E133" i="8" a="1"/>
  <c r="E133" i="8" s="1"/>
  <c r="E120" i="8" a="1"/>
  <c r="E120" i="8" s="1"/>
  <c r="E153" i="8" a="1"/>
  <c r="E153" i="8" s="1"/>
  <c r="E131" i="8" a="1"/>
  <c r="E131" i="8" s="1"/>
  <c r="E124" i="8" a="1"/>
  <c r="E124" i="8" s="1"/>
  <c r="E129" i="8" a="1"/>
  <c r="E129" i="8" s="1"/>
  <c r="E116" i="8" a="1"/>
  <c r="E116" i="8" s="1"/>
  <c r="E139" i="8" a="1"/>
  <c r="E139" i="8" s="1"/>
  <c r="E138" i="8" a="1"/>
  <c r="E138" i="8" s="1"/>
  <c r="E149" i="8" a="1"/>
  <c r="E149" i="8" s="1"/>
  <c r="E125" i="8" a="1"/>
  <c r="E125" i="8" s="1"/>
  <c r="E140" i="8" a="1"/>
  <c r="E140" i="8" s="1"/>
  <c r="E126" i="8" a="1"/>
  <c r="E126" i="8" s="1"/>
  <c r="E113" i="8" a="1"/>
  <c r="E113" i="8" s="1"/>
  <c r="E128" i="8" a="1"/>
  <c r="E128" i="8" s="1"/>
  <c r="E121" i="8" a="1"/>
  <c r="E121"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171" i="8" a="1"/>
  <c r="R171" i="8" s="1"/>
  <c r="R196" i="8" a="1"/>
  <c r="R196" i="8" s="1"/>
  <c r="R201" i="8" a="1"/>
  <c r="R201" i="8" s="1"/>
  <c r="R202" i="8" a="1"/>
  <c r="R202" i="8" s="1"/>
  <c r="R208" i="8" a="1"/>
  <c r="R208" i="8" s="1"/>
  <c r="R183" i="8" a="1"/>
  <c r="R183" i="8" s="1"/>
  <c r="R169" i="8" a="1"/>
  <c r="R169" i="8" s="1"/>
  <c r="R165" i="8" a="1"/>
  <c r="R165" i="8" s="1"/>
  <c r="R179" i="8" a="1"/>
  <c r="R179" i="8" s="1"/>
  <c r="R191" i="8" a="1"/>
  <c r="R191" i="8" s="1"/>
  <c r="R188" i="8" a="1"/>
  <c r="R188" i="8" s="1"/>
  <c r="R198" i="8" a="1"/>
  <c r="R198" i="8" s="1"/>
  <c r="R190" i="8" a="1"/>
  <c r="R190" i="8" s="1"/>
  <c r="R187" i="8" a="1"/>
  <c r="R187" i="8" s="1"/>
  <c r="R173" i="8" a="1"/>
  <c r="R173" i="8" s="1"/>
  <c r="R178" i="8" a="1"/>
  <c r="R178" i="8" s="1"/>
  <c r="R210" i="8" a="1"/>
  <c r="R210" i="8" s="1"/>
  <c r="R170" i="8" a="1"/>
  <c r="R170" i="8" s="1"/>
  <c r="R205" i="8" a="1"/>
  <c r="R205" i="8" s="1"/>
  <c r="R206" i="8" a="1"/>
  <c r="R206" i="8" s="1"/>
  <c r="R172" i="8" a="1"/>
  <c r="R172" i="8" s="1"/>
  <c r="R167" i="8" a="1"/>
  <c r="R167" i="8" s="1"/>
  <c r="R174" i="8" a="1"/>
  <c r="R174" i="8" s="1"/>
  <c r="R166" i="8" a="1"/>
  <c r="R166"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210" i="8" a="1"/>
  <c r="I210" i="8" s="1"/>
  <c r="I208" i="8" a="1"/>
  <c r="I208" i="8" s="1"/>
  <c r="I211" i="8" a="1"/>
  <c r="I211" i="8" s="1"/>
  <c r="I175" i="8" a="1"/>
  <c r="I175" i="8" s="1"/>
  <c r="I200" i="8" a="1"/>
  <c r="I200" i="8" s="1"/>
  <c r="I185" i="8" a="1"/>
  <c r="I185"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00" i="8" a="1"/>
  <c r="E200" i="8" s="1"/>
  <c r="E190" i="8" a="1"/>
  <c r="E190" i="8" s="1"/>
  <c r="E198" i="8" a="1"/>
  <c r="E198" i="8" s="1"/>
  <c r="E172" i="8" a="1"/>
  <c r="E172" i="8" s="1"/>
  <c r="E182" i="8" a="1"/>
  <c r="E182"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E115" i="8" a="1"/>
  <c r="E115" i="8" s="1"/>
  <c r="H298" i="8" a="1"/>
  <c r="H298" i="8" s="1"/>
  <c r="O318" i="8" a="1"/>
  <c r="O318" i="8" s="1"/>
  <c r="O309" i="8" a="1"/>
  <c r="O309" i="8" s="1"/>
  <c r="H286" i="8" a="1"/>
  <c r="H286" i="8" s="1"/>
  <c r="O283" i="8" a="1"/>
  <c r="O283" i="8" s="1"/>
  <c r="O293" i="8" a="1"/>
  <c r="O293" i="8" s="1"/>
  <c r="K140" i="8" a="1"/>
  <c r="K140" i="8" s="1"/>
  <c r="K144" i="8" a="1"/>
  <c r="K144" i="8" s="1"/>
  <c r="E142" i="8" a="1"/>
  <c r="E142" i="8" s="1"/>
  <c r="H302" i="8" a="1"/>
  <c r="H302" i="8" s="1"/>
  <c r="H312" i="8" a="1"/>
  <c r="H312" i="8" s="1"/>
  <c r="O295" i="8" a="1"/>
  <c r="O295" i="8" s="1"/>
  <c r="K130" i="8" a="1"/>
  <c r="K130" i="8" s="1"/>
  <c r="K111" i="8" a="1"/>
  <c r="K111"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E195" i="8" a="1"/>
  <c r="E195" i="8" s="1"/>
  <c r="E181" i="8" a="1"/>
  <c r="E181" i="8" s="1"/>
  <c r="E188" i="8" a="1"/>
  <c r="E188" i="8" s="1"/>
  <c r="E189" i="8" a="1"/>
  <c r="E189" i="8" s="1"/>
  <c r="E185" i="8" a="1"/>
  <c r="E185" i="8" s="1"/>
  <c r="E194" i="8" a="1"/>
  <c r="E194"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E204" i="8" a="1"/>
  <c r="E204" i="8" s="1"/>
  <c r="E177" i="8" a="1"/>
  <c r="E177" i="8" s="1"/>
  <c r="E199" i="8" a="1"/>
  <c r="E199" i="8" s="1"/>
  <c r="E176" i="8" a="1"/>
  <c r="E176" i="8" s="1"/>
  <c r="E171" i="8" a="1"/>
  <c r="E171" i="8" s="1"/>
  <c r="E207" i="8" a="1"/>
  <c r="E207"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E167" i="8" a="1"/>
  <c r="E167" i="8" s="1"/>
  <c r="E169" i="8" a="1"/>
  <c r="E169" i="8" s="1"/>
  <c r="E174" i="8" a="1"/>
  <c r="E174" i="8" s="1"/>
  <c r="E197" i="8" a="1"/>
  <c r="E197" i="8" s="1"/>
  <c r="E211" i="8" a="1"/>
  <c r="E211" i="8" s="1"/>
  <c r="E179" i="8" a="1"/>
  <c r="E179"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E183" i="8" a="1"/>
  <c r="E183" i="8" s="1"/>
  <c r="E210" i="8" a="1"/>
  <c r="E210" i="8" s="1"/>
  <c r="E203" i="8" a="1"/>
  <c r="E203" i="8" s="1"/>
  <c r="E165" i="8" a="1"/>
  <c r="E165" i="8" s="1"/>
  <c r="E186" i="8" a="1"/>
  <c r="E186" i="8" s="1"/>
  <c r="E187" i="8" a="1"/>
  <c r="E187"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E196" i="8" a="1"/>
  <c r="E196" i="8" s="1"/>
  <c r="E192" i="8" a="1"/>
  <c r="E192" i="8" s="1"/>
  <c r="E206" i="8" a="1"/>
  <c r="E206" i="8" s="1"/>
  <c r="E180" i="8" a="1"/>
  <c r="E180" i="8" s="1"/>
  <c r="E166" i="8" a="1"/>
  <c r="E166" i="8" s="1"/>
  <c r="E193" i="8" a="1"/>
  <c r="E193"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E175" i="8" a="1"/>
  <c r="E175" i="8" s="1"/>
  <c r="E173" i="8" a="1"/>
  <c r="E173" i="8" s="1"/>
  <c r="E170" i="8" a="1"/>
  <c r="E170" i="8" s="1"/>
  <c r="E178" i="8" a="1"/>
  <c r="E178" i="8" s="1"/>
  <c r="E209" i="8" a="1"/>
  <c r="E209" i="8" s="1"/>
  <c r="E202" i="8" a="1"/>
  <c r="E202"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E191" i="8" a="1"/>
  <c r="E191" i="8" s="1"/>
  <c r="E168" i="8" a="1"/>
  <c r="E168" i="8" s="1"/>
  <c r="E184" i="8" a="1"/>
  <c r="E184" i="8" s="1"/>
  <c r="E201" i="8" a="1"/>
  <c r="E201" i="8" s="1"/>
  <c r="E208" i="8" a="1"/>
  <c r="E208"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38" i="8" a="1"/>
  <c r="AX38" i="8" s="1"/>
  <c r="AX23" i="8" a="1"/>
  <c r="AX23" i="8" s="1"/>
  <c r="AX16" i="8" a="1"/>
  <c r="AX16" i="8" s="1"/>
  <c r="AX34" i="8" a="1"/>
  <c r="AX34" i="8" s="1"/>
  <c r="AX31" i="8" a="1"/>
  <c r="AX31" i="8" s="1"/>
  <c r="AX27" i="8" a="1"/>
  <c r="AX27" i="8" s="1"/>
  <c r="AX19" i="8" a="1"/>
  <c r="AX19" i="8" s="1"/>
  <c r="AX41" i="8" a="1"/>
  <c r="AX41" i="8" s="1"/>
  <c r="AX29" i="8" a="1"/>
  <c r="AX29" i="8" s="1"/>
  <c r="AX36" i="8" a="1"/>
  <c r="AX36" i="8" s="1"/>
  <c r="AX7" i="8" a="1"/>
  <c r="AX7" i="8" s="1"/>
  <c r="AX37" i="8" a="1"/>
  <c r="AX37" i="8" s="1"/>
  <c r="AX42" i="8" a="1"/>
  <c r="AX42" i="8" s="1"/>
  <c r="AX15" i="8" a="1"/>
  <c r="AX15" i="8" s="1"/>
  <c r="AX26" i="8" a="1"/>
  <c r="AX26" i="8" s="1"/>
  <c r="AX22" i="8" a="1"/>
  <c r="AX22" i="8" s="1"/>
  <c r="AX35" i="8" a="1"/>
  <c r="AX35" i="8" s="1"/>
  <c r="AX46" i="8" a="1"/>
  <c r="AX46" i="8" s="1"/>
  <c r="AX14" i="8" a="1"/>
  <c r="AX14" i="8" s="1"/>
  <c r="AX3" i="8" a="1"/>
  <c r="AX3" i="8" s="1"/>
  <c r="AX45" i="8" a="1"/>
  <c r="AX45" i="8" s="1"/>
  <c r="AX5" i="8" a="1"/>
  <c r="AX5" i="8" s="1"/>
  <c r="AX4" i="8" a="1"/>
  <c r="AX4" i="8" s="1"/>
  <c r="AX17" i="8" a="1"/>
  <c r="AX17" i="8" s="1"/>
  <c r="AX47" i="8" a="1"/>
  <c r="AX47" i="8" s="1"/>
  <c r="AX32" i="8" a="1"/>
  <c r="AX32" i="8" s="1"/>
  <c r="AX21" i="8" a="1"/>
  <c r="AX21" i="8" s="1"/>
  <c r="AX50" i="8" a="1"/>
  <c r="AX50" i="8" s="1"/>
  <c r="AX44" i="8" a="1"/>
  <c r="AX44" i="8" s="1"/>
  <c r="AX28" i="8" a="1"/>
  <c r="AX28" i="8" s="1"/>
  <c r="AX9" i="8" a="1"/>
  <c r="AX9" i="8" s="1"/>
  <c r="AX48" i="8" a="1"/>
  <c r="AX48" i="8" s="1"/>
  <c r="AX18" i="8" a="1"/>
  <c r="AX18" i="8" s="1"/>
  <c r="AX6" i="8" a="1"/>
  <c r="AX6" i="8" s="1"/>
  <c r="AX10" i="8" a="1"/>
  <c r="AX10" i="8" s="1"/>
  <c r="AX49" i="8" a="1"/>
  <c r="AX49" i="8" s="1"/>
  <c r="AX12" i="8" a="1"/>
  <c r="AX12" i="8" s="1"/>
  <c r="AX8" i="8" a="1"/>
  <c r="AX8" i="8" s="1"/>
  <c r="AX25" i="8" a="1"/>
  <c r="AX25" i="8" s="1"/>
  <c r="AX24" i="8" a="1"/>
  <c r="AX24" i="8" s="1"/>
  <c r="AX43" i="8" a="1"/>
  <c r="AX43" i="8" s="1"/>
  <c r="AX13" i="8" a="1"/>
  <c r="AX13" i="8" s="1"/>
  <c r="AX39" i="8" a="1"/>
  <c r="AX39" i="8" s="1"/>
  <c r="AX11" i="8" a="1"/>
  <c r="AX11" i="8" s="1"/>
  <c r="AX30" i="8" a="1"/>
  <c r="AX30" i="8" s="1"/>
  <c r="AX20" i="8" a="1"/>
  <c r="AX20" i="8" s="1"/>
  <c r="AX40" i="8" a="1"/>
  <c r="AX40" i="8" s="1"/>
  <c r="AX33" i="8" a="1"/>
  <c r="AX33"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20" i="8" a="1"/>
  <c r="J20" i="8" s="1"/>
  <c r="J8" i="8" a="1"/>
  <c r="J8" i="8" s="1"/>
  <c r="J36" i="8" a="1"/>
  <c r="J36" i="8" s="1"/>
  <c r="J39" i="8" a="1"/>
  <c r="J39" i="8" s="1"/>
  <c r="J40" i="8" a="1"/>
  <c r="J40" i="8" s="1"/>
  <c r="J4" i="8" a="1"/>
  <c r="J4" i="8" s="1"/>
  <c r="J13" i="8" a="1"/>
  <c r="J13" i="8" s="1"/>
  <c r="J23" i="8" a="1"/>
  <c r="J23" i="8" s="1"/>
  <c r="J17" i="8" a="1"/>
  <c r="J17" i="8" s="1"/>
  <c r="J11" i="8" a="1"/>
  <c r="J11" i="8" s="1"/>
  <c r="J31" i="8" a="1"/>
  <c r="J31" i="8" s="1"/>
  <c r="J43" i="8" a="1"/>
  <c r="J43" i="8" s="1"/>
  <c r="J30" i="8" a="1"/>
  <c r="J30" i="8" s="1"/>
  <c r="J18" i="8" a="1"/>
  <c r="J18" i="8" s="1"/>
  <c r="J19" i="8" a="1"/>
  <c r="J19" i="8" s="1"/>
  <c r="J34" i="8" a="1"/>
  <c r="J34" i="8" s="1"/>
  <c r="J37" i="8" a="1"/>
  <c r="J37" i="8" s="1"/>
  <c r="J38" i="8" a="1"/>
  <c r="J38" i="8" s="1"/>
  <c r="J47" i="8" a="1"/>
  <c r="J47" i="8" s="1"/>
  <c r="J12" i="8" a="1"/>
  <c r="J12" i="8" s="1"/>
  <c r="J35" i="8" a="1"/>
  <c r="J35" i="8" s="1"/>
  <c r="J48" i="8" a="1"/>
  <c r="J48" i="8" s="1"/>
  <c r="J6" i="8" a="1"/>
  <c r="J6" i="8" s="1"/>
  <c r="J27" i="8" a="1"/>
  <c r="J27" i="8" s="1"/>
  <c r="J41" i="8" a="1"/>
  <c r="J41" i="8" s="1"/>
  <c r="J25" i="8" a="1"/>
  <c r="J25" i="8" s="1"/>
  <c r="J21" i="8" a="1"/>
  <c r="J21" i="8" s="1"/>
  <c r="J29" i="8" a="1"/>
  <c r="J29" i="8" s="1"/>
  <c r="J26" i="8" a="1"/>
  <c r="J26" i="8" s="1"/>
  <c r="J7" i="8" a="1"/>
  <c r="J7" i="8" s="1"/>
  <c r="J9" i="8" a="1"/>
  <c r="J9" i="8" s="1"/>
  <c r="J46" i="8" a="1"/>
  <c r="J46" i="8" s="1"/>
  <c r="J5" i="8" a="1"/>
  <c r="J5" i="8" s="1"/>
  <c r="J3" i="8" a="1"/>
  <c r="J3" i="8" s="1"/>
  <c r="J42" i="8" a="1"/>
  <c r="J42" i="8" s="1"/>
  <c r="J10" i="8" a="1"/>
  <c r="J10" i="8" s="1"/>
  <c r="J15" i="8" a="1"/>
  <c r="J15" i="8" s="1"/>
  <c r="J33" i="8" a="1"/>
  <c r="J33" i="8" s="1"/>
  <c r="J44" i="8" a="1"/>
  <c r="J44" i="8" s="1"/>
  <c r="J22" i="8" a="1"/>
  <c r="J22" i="8" s="1"/>
  <c r="J50" i="8" a="1"/>
  <c r="J50" i="8" s="1"/>
  <c r="J45" i="8" a="1"/>
  <c r="J45" i="8" s="1"/>
  <c r="J16" i="8" a="1"/>
  <c r="J16" i="8" s="1"/>
  <c r="J28" i="8" a="1"/>
  <c r="J28" i="8" s="1"/>
  <c r="J49" i="8" a="1"/>
  <c r="J49" i="8" s="1"/>
  <c r="J14" i="8" a="1"/>
  <c r="J14" i="8" s="1"/>
  <c r="J32" i="8" a="1"/>
  <c r="J32" i="8" s="1"/>
  <c r="J24" i="8" a="1"/>
  <c r="J24"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8" i="8" a="1"/>
  <c r="BB8" i="8" s="1"/>
  <c r="BB4" i="8" a="1"/>
  <c r="BB4" i="8" s="1"/>
  <c r="BB44" i="8" a="1"/>
  <c r="BB44" i="8" s="1"/>
  <c r="BB50" i="8" a="1"/>
  <c r="BB50" i="8" s="1"/>
  <c r="BB7" i="8" a="1"/>
  <c r="BB7" i="8" s="1"/>
  <c r="BB17" i="8" a="1"/>
  <c r="BB17" i="8" s="1"/>
  <c r="BB34" i="8" a="1"/>
  <c r="BB34" i="8" s="1"/>
  <c r="BB37" i="8" a="1"/>
  <c r="BB37" i="8" s="1"/>
  <c r="BB40" i="8" a="1"/>
  <c r="BB40" i="8" s="1"/>
  <c r="BB29" i="8" a="1"/>
  <c r="BB29" i="8" s="1"/>
  <c r="BB36" i="8" a="1"/>
  <c r="BB36" i="8" s="1"/>
  <c r="BB20" i="8" a="1"/>
  <c r="BB20" i="8" s="1"/>
  <c r="BB14" i="8" a="1"/>
  <c r="BB14" i="8" s="1"/>
  <c r="BB38" i="8" a="1"/>
  <c r="BB38" i="8" s="1"/>
  <c r="BB18" i="8" a="1"/>
  <c r="BB18" i="8" s="1"/>
  <c r="BB19" i="8" a="1"/>
  <c r="BB19" i="8" s="1"/>
  <c r="BB24" i="8" a="1"/>
  <c r="BB24" i="8" s="1"/>
  <c r="BB48" i="8" a="1"/>
  <c r="BB48" i="8" s="1"/>
  <c r="BB39" i="8" a="1"/>
  <c r="BB39" i="8" s="1"/>
  <c r="BB5" i="8" a="1"/>
  <c r="BB5" i="8" s="1"/>
  <c r="BB46" i="8" a="1"/>
  <c r="BB46" i="8" s="1"/>
  <c r="BB9" i="8" a="1"/>
  <c r="BB9" i="8" s="1"/>
  <c r="BB13" i="8" a="1"/>
  <c r="BB13" i="8" s="1"/>
  <c r="BB12" i="8" a="1"/>
  <c r="BB12" i="8" s="1"/>
  <c r="BB42" i="8" a="1"/>
  <c r="BB42" i="8" s="1"/>
  <c r="BB25" i="8" a="1"/>
  <c r="BB25" i="8" s="1"/>
  <c r="BB45" i="8" a="1"/>
  <c r="BB45" i="8" s="1"/>
  <c r="BB32" i="8" a="1"/>
  <c r="BB32" i="8" s="1"/>
  <c r="BB21" i="8" a="1"/>
  <c r="BB21" i="8" s="1"/>
  <c r="BB11" i="8" a="1"/>
  <c r="BB11" i="8" s="1"/>
  <c r="BB27" i="8" a="1"/>
  <c r="BB27" i="8" s="1"/>
  <c r="BB23" i="8" a="1"/>
  <c r="BB23" i="8" s="1"/>
  <c r="BB41" i="8" a="1"/>
  <c r="BB41" i="8" s="1"/>
  <c r="BB49" i="8" a="1"/>
  <c r="BB49" i="8" s="1"/>
  <c r="BB26" i="8" a="1"/>
  <c r="BB26" i="8" s="1"/>
  <c r="BB28" i="8" a="1"/>
  <c r="BB28" i="8" s="1"/>
  <c r="BB3" i="8" a="1"/>
  <c r="BB3" i="8" s="1"/>
  <c r="BB31" i="8" a="1"/>
  <c r="BB31" i="8" s="1"/>
  <c r="BB47" i="8" a="1"/>
  <c r="BB47" i="8" s="1"/>
  <c r="BB10" i="8" a="1"/>
  <c r="BB10" i="8" s="1"/>
  <c r="BB16" i="8" a="1"/>
  <c r="BB16" i="8" s="1"/>
  <c r="BB6" i="8" a="1"/>
  <c r="BB6" i="8" s="1"/>
  <c r="BB30" i="8" a="1"/>
  <c r="BB30" i="8" s="1"/>
  <c r="BB35" i="8" a="1"/>
  <c r="BB35" i="8" s="1"/>
  <c r="BB15" i="8" a="1"/>
  <c r="BB15" i="8" s="1"/>
  <c r="BB43" i="8" a="1"/>
  <c r="BB43" i="8" s="1"/>
  <c r="BB33" i="8" a="1"/>
  <c r="BB33" i="8" s="1"/>
  <c r="BB22" i="8" a="1"/>
  <c r="BB22"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AA98" i="8" a="1"/>
  <c r="AA98" i="8" s="1"/>
  <c r="B13" i="8" a="1"/>
  <c r="B13" i="8" s="1"/>
  <c r="B23" i="8" a="1"/>
  <c r="B23" i="8" s="1"/>
  <c r="B17" i="8" a="1"/>
  <c r="B17" i="8" s="1"/>
  <c r="AA320" i="8" a="1"/>
  <c r="AA320" i="8" s="1"/>
  <c r="B50" i="8" a="1"/>
  <c r="B50" i="8" s="1"/>
  <c r="B22" i="8" a="1"/>
  <c r="B22" i="8" s="1"/>
  <c r="B42" i="8" a="1"/>
  <c r="B42" i="8" s="1"/>
  <c r="AA314" i="8" a="1"/>
  <c r="AA314" i="8" s="1"/>
  <c r="AA372" i="8" a="1"/>
  <c r="AA372" i="8" s="1"/>
  <c r="B30" i="8" a="1"/>
  <c r="B30" i="8" s="1"/>
  <c r="AA89" i="8" a="1"/>
  <c r="AA89" i="8" s="1"/>
  <c r="AA313" i="8" a="1"/>
  <c r="AA313" i="8" s="1"/>
  <c r="AA99" i="8" a="1"/>
  <c r="AA99" i="8" s="1"/>
  <c r="AA308" i="8" a="1"/>
  <c r="AA308" i="8" s="1"/>
  <c r="B3" i="8" a="1"/>
  <c r="B3" i="8" s="1"/>
  <c r="AA375" i="8" a="1"/>
  <c r="AA375" i="8" s="1"/>
  <c r="B47" i="8" a="1"/>
  <c r="B47" i="8" s="1"/>
  <c r="B45" i="8" a="1"/>
  <c r="B45" i="8" s="1"/>
  <c r="B46" i="8" a="1"/>
  <c r="B46" i="8" s="1"/>
  <c r="B31" i="8" a="1"/>
  <c r="B31" i="8" s="1"/>
  <c r="B33" i="8" a="1"/>
  <c r="B33" i="8" s="1"/>
  <c r="AA100" i="8" a="1"/>
  <c r="AA100" i="8" s="1"/>
  <c r="AA380" i="8" a="1"/>
  <c r="AA380" i="8" s="1"/>
  <c r="B16" i="8" a="1"/>
  <c r="B16" i="8" s="1"/>
  <c r="B19" i="8" a="1"/>
  <c r="B19" i="8" s="1"/>
  <c r="B25" i="8" a="1"/>
  <c r="B25" i="8" s="1"/>
  <c r="AA318" i="8" a="1"/>
  <c r="AA318" i="8" s="1"/>
  <c r="AA381" i="8" a="1"/>
  <c r="AA381" i="8" s="1"/>
  <c r="AA317" i="8" a="1"/>
  <c r="AA317" i="8" s="1"/>
  <c r="AA370" i="8" a="1"/>
  <c r="AA370" i="8" s="1"/>
  <c r="B41" i="8" a="1"/>
  <c r="B41" i="8" s="1"/>
  <c r="AA309" i="8" a="1"/>
  <c r="AA309" i="8" s="1"/>
  <c r="B14" i="8" a="1"/>
  <c r="B14" i="8" s="1"/>
  <c r="AA371" i="8" a="1"/>
  <c r="AA371" i="8" s="1"/>
  <c r="AA310" i="8" a="1"/>
  <c r="AA310" i="8" s="1"/>
  <c r="AA377" i="8" a="1"/>
  <c r="AA377" i="8" s="1"/>
  <c r="AA96" i="8" a="1"/>
  <c r="AA96" i="8" s="1"/>
  <c r="B34" i="8" a="1"/>
  <c r="B34" i="8" s="1"/>
  <c r="AA374" i="8" a="1"/>
  <c r="AA374" i="8" s="1"/>
  <c r="AA319" i="8" a="1"/>
  <c r="AA319" i="8" s="1"/>
  <c r="AA90" i="8" a="1"/>
  <c r="AA90" i="8" s="1"/>
  <c r="B8" i="8" a="1"/>
  <c r="B8" i="8" s="1"/>
  <c r="B15" i="8" a="1"/>
  <c r="B15" i="8" s="1"/>
  <c r="B40" i="8" a="1"/>
  <c r="B40" i="8" s="1"/>
  <c r="B18" i="8" a="1"/>
  <c r="B18" i="8" s="1"/>
  <c r="AA102" i="8" a="1"/>
  <c r="AA102" i="8" s="1"/>
  <c r="AA379" i="8" a="1"/>
  <c r="AA379" i="8" s="1"/>
  <c r="B37" i="8" a="1"/>
  <c r="B37" i="8" s="1"/>
  <c r="B12" i="8" a="1"/>
  <c r="B12" i="8" s="1"/>
  <c r="B26" i="8" a="1"/>
  <c r="B26" i="8" s="1"/>
  <c r="B21" i="8" a="1"/>
  <c r="B21" i="8" s="1"/>
  <c r="AA315" i="8" a="1"/>
  <c r="AA315" i="8" s="1"/>
  <c r="AA97" i="8" a="1"/>
  <c r="AA97" i="8" s="1"/>
  <c r="AA311" i="8" a="1"/>
  <c r="AA311" i="8" s="1"/>
  <c r="AA373" i="8" a="1"/>
  <c r="AA373" i="8" s="1"/>
  <c r="B29" i="8" a="1"/>
  <c r="B29" i="8" s="1"/>
  <c r="AA94" i="8" a="1"/>
  <c r="AA94" i="8" s="1"/>
  <c r="AA316" i="8" a="1"/>
  <c r="AA316" i="8" s="1"/>
  <c r="B48" i="8" a="1"/>
  <c r="B48" i="8" s="1"/>
  <c r="B5" i="8" a="1"/>
  <c r="B5" i="8" s="1"/>
  <c r="B28" i="8" a="1"/>
  <c r="B28" i="8" s="1"/>
  <c r="AA91" i="8" a="1"/>
  <c r="AA91" i="8" s="1"/>
  <c r="B49" i="8" a="1"/>
  <c r="B49" i="8" s="1"/>
  <c r="B6" i="8" a="1"/>
  <c r="B6" i="8" s="1"/>
  <c r="AA321" i="8" a="1"/>
  <c r="AA321" i="8" s="1"/>
  <c r="AA93" i="8" a="1"/>
  <c r="AA93" i="8" s="1"/>
  <c r="B39" i="8" a="1"/>
  <c r="B39" i="8" s="1"/>
  <c r="B38" i="8" a="1"/>
  <c r="B38" i="8" s="1"/>
  <c r="B11" i="8" a="1"/>
  <c r="B11" i="8" s="1"/>
  <c r="AA383" i="8" a="1"/>
  <c r="AA383" i="8" s="1"/>
  <c r="B24" i="8" a="1"/>
  <c r="B24" i="8" s="1"/>
  <c r="B44" i="8" a="1"/>
  <c r="B44" i="8" s="1"/>
  <c r="B10" i="8" a="1"/>
  <c r="B10" i="8" s="1"/>
  <c r="AA376" i="8" a="1"/>
  <c r="AA376" i="8" s="1"/>
  <c r="B7" i="8" a="1"/>
  <c r="B7" i="8" s="1"/>
  <c r="AA312" i="8" a="1"/>
  <c r="AA312" i="8" s="1"/>
  <c r="B43" i="8" a="1"/>
  <c r="B43" i="8" s="1"/>
  <c r="B35" i="8" a="1"/>
  <c r="B35" i="8" s="1"/>
  <c r="B9" i="8" a="1"/>
  <c r="B9" i="8" s="1"/>
  <c r="AA382" i="8" a="1"/>
  <c r="AA382" i="8" s="1"/>
  <c r="AA95" i="8" a="1"/>
  <c r="AA95" i="8" s="1"/>
  <c r="AA378" i="8" a="1"/>
  <c r="AA378" i="8" s="1"/>
  <c r="B32" i="8" a="1"/>
  <c r="B32" i="8" s="1"/>
  <c r="B4" i="8" a="1"/>
  <c r="B4" i="8" s="1"/>
  <c r="B20" i="8" a="1"/>
  <c r="B20" i="8" s="1"/>
  <c r="B36" i="8" a="1"/>
  <c r="B36" i="8" s="1"/>
  <c r="B27" i="8" a="1"/>
  <c r="B27" i="8" s="1"/>
  <c r="AA92" i="8" a="1"/>
  <c r="AA92"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44" i="8" a="1"/>
  <c r="M44" i="8" s="1"/>
  <c r="M9" i="8" a="1"/>
  <c r="M9" i="8" s="1"/>
  <c r="M36" i="8" a="1"/>
  <c r="M36" i="8" s="1"/>
  <c r="M19" i="8" a="1"/>
  <c r="M19" i="8" s="1"/>
  <c r="M39" i="8" a="1"/>
  <c r="M39" i="8" s="1"/>
  <c r="M16" i="8" a="1"/>
  <c r="M16" i="8" s="1"/>
  <c r="M23" i="8" a="1"/>
  <c r="M23" i="8" s="1"/>
  <c r="M4" i="8" a="1"/>
  <c r="M4" i="8" s="1"/>
  <c r="M41" i="8" a="1"/>
  <c r="M41" i="8" s="1"/>
  <c r="M18" i="8" a="1"/>
  <c r="M18" i="8" s="1"/>
  <c r="M37" i="8" a="1"/>
  <c r="M37" i="8" s="1"/>
  <c r="M48" i="8" a="1"/>
  <c r="M48" i="8" s="1"/>
  <c r="M49" i="8" a="1"/>
  <c r="M49" i="8" s="1"/>
  <c r="M29" i="8" a="1"/>
  <c r="M29" i="8" s="1"/>
  <c r="M25" i="8" a="1"/>
  <c r="M25" i="8" s="1"/>
  <c r="M20" i="8" a="1"/>
  <c r="M20" i="8" s="1"/>
  <c r="M31" i="8" a="1"/>
  <c r="M31" i="8" s="1"/>
  <c r="M35" i="8" a="1"/>
  <c r="M35" i="8" s="1"/>
  <c r="M21" i="8" a="1"/>
  <c r="M21" i="8" s="1"/>
  <c r="M28" i="8" a="1"/>
  <c r="M28" i="8" s="1"/>
  <c r="M30" i="8" a="1"/>
  <c r="M30" i="8" s="1"/>
  <c r="M8" i="8" a="1"/>
  <c r="M8" i="8" s="1"/>
  <c r="M17" i="8" a="1"/>
  <c r="M17" i="8" s="1"/>
  <c r="M47" i="8" a="1"/>
  <c r="M47" i="8" s="1"/>
  <c r="M34" i="8" a="1"/>
  <c r="M34" i="8" s="1"/>
  <c r="M40" i="8" a="1"/>
  <c r="M40" i="8" s="1"/>
  <c r="M14" i="8" a="1"/>
  <c r="M14" i="8" s="1"/>
  <c r="M13" i="8" a="1"/>
  <c r="M13" i="8" s="1"/>
  <c r="M42" i="8" a="1"/>
  <c r="M42" i="8" s="1"/>
  <c r="M32" i="8" a="1"/>
  <c r="M32" i="8" s="1"/>
  <c r="M10" i="8" a="1"/>
  <c r="M10" i="8" s="1"/>
  <c r="M38" i="8" a="1"/>
  <c r="M38" i="8" s="1"/>
  <c r="M33" i="8" a="1"/>
  <c r="M33" i="8" s="1"/>
  <c r="M27" i="8" a="1"/>
  <c r="M27" i="8" s="1"/>
  <c r="M3" i="8" a="1"/>
  <c r="M3" i="8" s="1"/>
  <c r="M15" i="8" a="1"/>
  <c r="M15" i="8" s="1"/>
  <c r="M22" i="8" a="1"/>
  <c r="M22" i="8" s="1"/>
  <c r="M46" i="8" a="1"/>
  <c r="M46" i="8" s="1"/>
  <c r="M7" i="8" a="1"/>
  <c r="M7" i="8" s="1"/>
  <c r="M26" i="8" a="1"/>
  <c r="M26" i="8" s="1"/>
  <c r="M45" i="8" a="1"/>
  <c r="M45" i="8" s="1"/>
  <c r="M11" i="8" a="1"/>
  <c r="M11" i="8" s="1"/>
  <c r="M12" i="8" a="1"/>
  <c r="M12" i="8" s="1"/>
  <c r="M50" i="8" a="1"/>
  <c r="M50" i="8" s="1"/>
  <c r="M43" i="8" a="1"/>
  <c r="M43" i="8" s="1"/>
  <c r="M24" i="8" a="1"/>
  <c r="M24" i="8" s="1"/>
  <c r="M6" i="8" a="1"/>
  <c r="M6" i="8" s="1"/>
  <c r="M5" i="8" a="1"/>
  <c r="M5"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2" i="8" a="1"/>
  <c r="BG42" i="8" s="1"/>
  <c r="BG3" i="8" a="1"/>
  <c r="BG3" i="8" s="1"/>
  <c r="BG8" i="8" a="1"/>
  <c r="BG8" i="8" s="1"/>
  <c r="BG46" i="8" a="1"/>
  <c r="BG46" i="8" s="1"/>
  <c r="BG15" i="8" a="1"/>
  <c r="BG15" i="8" s="1"/>
  <c r="BG44" i="8" a="1"/>
  <c r="BG44" i="8" s="1"/>
  <c r="BG5" i="8" a="1"/>
  <c r="BG5" i="8" s="1"/>
  <c r="BG40" i="8" a="1"/>
  <c r="BG40" i="8" s="1"/>
  <c r="BG29" i="8" a="1"/>
  <c r="BG29" i="8" s="1"/>
  <c r="BG16" i="8" a="1"/>
  <c r="BG16" i="8" s="1"/>
  <c r="BG18" i="8" a="1"/>
  <c r="BG18" i="8" s="1"/>
  <c r="BG47" i="8" a="1"/>
  <c r="BG47" i="8" s="1"/>
  <c r="BG28" i="8" a="1"/>
  <c r="BG28" i="8" s="1"/>
  <c r="BG10" i="8" a="1"/>
  <c r="BG10" i="8" s="1"/>
  <c r="BG45" i="8" a="1"/>
  <c r="BG45" i="8" s="1"/>
  <c r="BG30" i="8" a="1"/>
  <c r="BG30" i="8" s="1"/>
  <c r="BG9" i="8" a="1"/>
  <c r="BG9" i="8" s="1"/>
  <c r="BG31" i="8" a="1"/>
  <c r="BG31" i="8" s="1"/>
  <c r="BG38" i="8" a="1"/>
  <c r="BG38" i="8" s="1"/>
  <c r="BG21" i="8" a="1"/>
  <c r="BG21" i="8" s="1"/>
  <c r="BG4" i="8" a="1"/>
  <c r="BG4" i="8" s="1"/>
  <c r="BG39" i="8" a="1"/>
  <c r="BG39" i="8" s="1"/>
  <c r="BG49" i="8" a="1"/>
  <c r="BG49" i="8" s="1"/>
  <c r="BG6" i="8" a="1"/>
  <c r="BG6" i="8" s="1"/>
  <c r="BG34" i="8" a="1"/>
  <c r="BG34" i="8" s="1"/>
  <c r="BG20" i="8" a="1"/>
  <c r="BG20" i="8" s="1"/>
  <c r="BG50" i="8" a="1"/>
  <c r="BG50" i="8" s="1"/>
  <c r="BG35" i="8" a="1"/>
  <c r="BG35" i="8" s="1"/>
  <c r="BG13" i="8" a="1"/>
  <c r="BG13" i="8" s="1"/>
  <c r="BG33" i="8" a="1"/>
  <c r="BG33" i="8" s="1"/>
  <c r="BG11" i="8" a="1"/>
  <c r="BG11" i="8" s="1"/>
  <c r="BG12" i="8" a="1"/>
  <c r="BG12" i="8" s="1"/>
  <c r="BG48" i="8" a="1"/>
  <c r="BG48" i="8" s="1"/>
  <c r="BG22" i="8" a="1"/>
  <c r="BG22" i="8" s="1"/>
  <c r="BG27" i="8" a="1"/>
  <c r="BG27" i="8" s="1"/>
  <c r="BG41" i="8" a="1"/>
  <c r="BG41" i="8" s="1"/>
  <c r="BG26" i="8" a="1"/>
  <c r="BG26" i="8" s="1"/>
  <c r="BG25" i="8" a="1"/>
  <c r="BG25" i="8" s="1"/>
  <c r="BG36" i="8" a="1"/>
  <c r="BG36" i="8" s="1"/>
  <c r="BG19" i="8" a="1"/>
  <c r="BG19" i="8" s="1"/>
  <c r="BG43" i="8" a="1"/>
  <c r="BG43" i="8" s="1"/>
  <c r="BG23" i="8" a="1"/>
  <c r="BG23" i="8" s="1"/>
  <c r="BG14" i="8" a="1"/>
  <c r="BG14" i="8" s="1"/>
  <c r="BG32" i="8" a="1"/>
  <c r="BG32" i="8" s="1"/>
  <c r="BG17" i="8" a="1"/>
  <c r="BG17" i="8" s="1"/>
  <c r="BG24" i="8" a="1"/>
  <c r="BG24" i="8" s="1"/>
  <c r="BG37" i="8" a="1"/>
  <c r="BG37" i="8" s="1"/>
  <c r="BG7" i="8" a="1"/>
  <c r="BG7" i="8" s="1"/>
  <c r="BK41" i="8" a="1"/>
  <c r="BK41" i="8" s="1"/>
  <c r="BK14" i="8" a="1"/>
  <c r="BK14" i="8" s="1"/>
  <c r="BK11" i="8" a="1"/>
  <c r="BK11" i="8" s="1"/>
  <c r="BK19" i="8" a="1"/>
  <c r="BK19" i="8" s="1"/>
  <c r="BK15" i="8" a="1"/>
  <c r="BK15" i="8" s="1"/>
  <c r="BK38" i="8" a="1"/>
  <c r="BK38" i="8" s="1"/>
  <c r="BK5" i="8" a="1"/>
  <c r="BK5" i="8" s="1"/>
  <c r="BK4" i="8" a="1"/>
  <c r="BK4" i="8" s="1"/>
  <c r="BK23" i="8" a="1"/>
  <c r="BK23" i="8" s="1"/>
  <c r="BK46" i="8" a="1"/>
  <c r="BK46" i="8" s="1"/>
  <c r="BK20" i="8" a="1"/>
  <c r="BK20" i="8" s="1"/>
  <c r="BK7" i="8" a="1"/>
  <c r="BK7" i="8" s="1"/>
  <c r="BK18" i="8" a="1"/>
  <c r="BK18" i="8" s="1"/>
  <c r="BK47" i="8" a="1"/>
  <c r="BK47" i="8" s="1"/>
  <c r="BK32" i="8" a="1"/>
  <c r="BK32" i="8" s="1"/>
  <c r="BK42" i="8" a="1"/>
  <c r="BK42" i="8" s="1"/>
  <c r="BK12" i="8" a="1"/>
  <c r="BK12" i="8" s="1"/>
  <c r="BK8" i="8" a="1"/>
  <c r="BK8" i="8" s="1"/>
  <c r="BK13" i="8" a="1"/>
  <c r="BK13" i="8" s="1"/>
  <c r="BK36" i="8" a="1"/>
  <c r="BK36" i="8" s="1"/>
  <c r="BK49" i="8" a="1"/>
  <c r="BK49" i="8" s="1"/>
  <c r="BK24" i="8" a="1"/>
  <c r="BK24" i="8" s="1"/>
  <c r="BK9" i="8" a="1"/>
  <c r="BK9" i="8" s="1"/>
  <c r="BK17" i="8" a="1"/>
  <c r="BK17" i="8" s="1"/>
  <c r="BK37" i="8" a="1"/>
  <c r="BK37" i="8" s="1"/>
  <c r="BK16" i="8" a="1"/>
  <c r="BK16" i="8" s="1"/>
  <c r="BK27" i="8" a="1"/>
  <c r="BK27" i="8" s="1"/>
  <c r="BK29" i="8" a="1"/>
  <c r="BK29" i="8" s="1"/>
  <c r="BK50" i="8" a="1"/>
  <c r="BK50" i="8" s="1"/>
  <c r="BK35" i="8" a="1"/>
  <c r="BK35" i="8" s="1"/>
  <c r="BK48" i="8" a="1"/>
  <c r="BK48" i="8" s="1"/>
  <c r="BK25" i="8" a="1"/>
  <c r="BK25" i="8" s="1"/>
  <c r="BK43" i="8" a="1"/>
  <c r="BK43" i="8" s="1"/>
  <c r="BK21" i="8" a="1"/>
  <c r="BK21" i="8" s="1"/>
  <c r="BK3" i="8" a="1"/>
  <c r="BK3" i="8" s="1"/>
  <c r="BK28" i="8" a="1"/>
  <c r="BK28" i="8" s="1"/>
  <c r="BK31" i="8" a="1"/>
  <c r="BK31" i="8" s="1"/>
  <c r="BK30" i="8" a="1"/>
  <c r="BK30" i="8" s="1"/>
  <c r="BK22" i="8" a="1"/>
  <c r="BK22" i="8" s="1"/>
  <c r="BK34" i="8" a="1"/>
  <c r="BK34" i="8" s="1"/>
  <c r="BK6" i="8" a="1"/>
  <c r="BK6" i="8" s="1"/>
  <c r="BK45" i="8" a="1"/>
  <c r="BK45" i="8" s="1"/>
  <c r="BK40" i="8" a="1"/>
  <c r="BK40" i="8" s="1"/>
  <c r="BK39" i="8" a="1"/>
  <c r="BK39" i="8" s="1"/>
  <c r="BK10" i="8" a="1"/>
  <c r="BK10" i="8" s="1"/>
  <c r="BK26" i="8" a="1"/>
  <c r="BK26" i="8" s="1"/>
  <c r="BK44" i="8" a="1"/>
  <c r="BK44" i="8" s="1"/>
  <c r="BK33" i="8" a="1"/>
  <c r="BK33"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3" i="8" a="1"/>
  <c r="K23" i="8" s="1"/>
  <c r="K18" i="8" a="1"/>
  <c r="K18" i="8" s="1"/>
  <c r="K36" i="8" a="1"/>
  <c r="K36" i="8" s="1"/>
  <c r="K45" i="8" a="1"/>
  <c r="K45" i="8" s="1"/>
  <c r="K26" i="8" a="1"/>
  <c r="K26" i="8" s="1"/>
  <c r="K24" i="8" a="1"/>
  <c r="K24" i="8" s="1"/>
  <c r="K27" i="8" a="1"/>
  <c r="K27" i="8" s="1"/>
  <c r="K32" i="8" a="1"/>
  <c r="K32" i="8" s="1"/>
  <c r="K22" i="8" a="1"/>
  <c r="K22" i="8" s="1"/>
  <c r="K11" i="8" a="1"/>
  <c r="K11" i="8" s="1"/>
  <c r="K14" i="8" a="1"/>
  <c r="K14" i="8" s="1"/>
  <c r="K17" i="8" a="1"/>
  <c r="K17" i="8" s="1"/>
  <c r="K25" i="8" a="1"/>
  <c r="K25" i="8" s="1"/>
  <c r="K38" i="8" a="1"/>
  <c r="K38" i="8" s="1"/>
  <c r="K37" i="8" a="1"/>
  <c r="K37" i="8" s="1"/>
  <c r="K41" i="8" a="1"/>
  <c r="K41" i="8" s="1"/>
  <c r="K44" i="8" a="1"/>
  <c r="K44" i="8" s="1"/>
  <c r="K9" i="8" a="1"/>
  <c r="K9" i="8" s="1"/>
  <c r="K30" i="8" a="1"/>
  <c r="K30" i="8" s="1"/>
  <c r="K3" i="8" a="1"/>
  <c r="K3" i="8" s="1"/>
  <c r="K20" i="8" a="1"/>
  <c r="K20" i="8" s="1"/>
  <c r="K10" i="8" a="1"/>
  <c r="K10" i="8" s="1"/>
  <c r="K28" i="8" a="1"/>
  <c r="K28" i="8" s="1"/>
  <c r="K39" i="8" a="1"/>
  <c r="K39" i="8" s="1"/>
  <c r="K8" i="8" a="1"/>
  <c r="K8" i="8" s="1"/>
  <c r="K33" i="8" a="1"/>
  <c r="K33" i="8" s="1"/>
  <c r="K47" i="8" a="1"/>
  <c r="K47" i="8" s="1"/>
  <c r="K46" i="8" a="1"/>
  <c r="K46" i="8" s="1"/>
  <c r="K13" i="8" a="1"/>
  <c r="K13" i="8" s="1"/>
  <c r="K21" i="8" a="1"/>
  <c r="K21" i="8" s="1"/>
  <c r="K31" i="8" a="1"/>
  <c r="K31" i="8" s="1"/>
  <c r="K49" i="8" a="1"/>
  <c r="K49" i="8" s="1"/>
  <c r="K50" i="8" a="1"/>
  <c r="K50" i="8" s="1"/>
  <c r="K35" i="8" a="1"/>
  <c r="K35" i="8" s="1"/>
  <c r="K4" i="8" a="1"/>
  <c r="K4" i="8" s="1"/>
  <c r="K40" i="8" a="1"/>
  <c r="K40" i="8" s="1"/>
  <c r="K16" i="8" a="1"/>
  <c r="K16" i="8" s="1"/>
  <c r="K43" i="8" a="1"/>
  <c r="K43" i="8" s="1"/>
  <c r="K12" i="8" a="1"/>
  <c r="K12" i="8" s="1"/>
  <c r="K15" i="8" a="1"/>
  <c r="K15" i="8" s="1"/>
  <c r="K48" i="8" a="1"/>
  <c r="K48" i="8" s="1"/>
  <c r="K5" i="8" a="1"/>
  <c r="K5" i="8" s="1"/>
  <c r="K34" i="8" a="1"/>
  <c r="K34" i="8" s="1"/>
  <c r="K19" i="8" a="1"/>
  <c r="K19" i="8" s="1"/>
  <c r="K29" i="8" a="1"/>
  <c r="K29" i="8" s="1"/>
  <c r="K42" i="8" a="1"/>
  <c r="K42" i="8" s="1"/>
  <c r="K7" i="8" a="1"/>
  <c r="K7" i="8" s="1"/>
  <c r="K6" i="8" a="1"/>
  <c r="K6"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4" i="8" a="1"/>
  <c r="O34" i="8" s="1"/>
  <c r="O27" i="8" a="1"/>
  <c r="O27" i="8" s="1"/>
  <c r="O43" i="8" a="1"/>
  <c r="O43" i="8" s="1"/>
  <c r="O9" i="8" a="1"/>
  <c r="O9" i="8" s="1"/>
  <c r="O23" i="8" a="1"/>
  <c r="O23" i="8" s="1"/>
  <c r="O12" i="8" a="1"/>
  <c r="O12" i="8" s="1"/>
  <c r="O38" i="8" a="1"/>
  <c r="O38" i="8" s="1"/>
  <c r="O22" i="8" a="1"/>
  <c r="O22" i="8" s="1"/>
  <c r="O24" i="8" a="1"/>
  <c r="O24" i="8" s="1"/>
  <c r="O39" i="8" a="1"/>
  <c r="O39" i="8" s="1"/>
  <c r="O14" i="8" a="1"/>
  <c r="O14" i="8" s="1"/>
  <c r="O37" i="8" a="1"/>
  <c r="O37" i="8" s="1"/>
  <c r="O44" i="8" a="1"/>
  <c r="O44" i="8" s="1"/>
  <c r="O5" i="8" a="1"/>
  <c r="O5" i="8" s="1"/>
  <c r="O32" i="8" a="1"/>
  <c r="O32" i="8" s="1"/>
  <c r="O13" i="8" a="1"/>
  <c r="O13" i="8" s="1"/>
  <c r="O26" i="8" a="1"/>
  <c r="O26" i="8" s="1"/>
  <c r="O28" i="8" a="1"/>
  <c r="O28" i="8" s="1"/>
  <c r="O25" i="8" a="1"/>
  <c r="O25" i="8" s="1"/>
  <c r="O33" i="8" a="1"/>
  <c r="O33" i="8" s="1"/>
  <c r="O40" i="8" a="1"/>
  <c r="O40" i="8" s="1"/>
  <c r="O31" i="8" a="1"/>
  <c r="O31" i="8" s="1"/>
  <c r="O10" i="8" a="1"/>
  <c r="O10" i="8" s="1"/>
  <c r="O50" i="8" a="1"/>
  <c r="O50" i="8" s="1"/>
  <c r="O8" i="8" a="1"/>
  <c r="O8" i="8" s="1"/>
  <c r="O49" i="8" a="1"/>
  <c r="O49" i="8" s="1"/>
  <c r="O47" i="8" a="1"/>
  <c r="O47" i="8" s="1"/>
  <c r="O45" i="8" a="1"/>
  <c r="O45" i="8" s="1"/>
  <c r="O15" i="8" a="1"/>
  <c r="O15" i="8" s="1"/>
  <c r="O21" i="8" a="1"/>
  <c r="O21" i="8" s="1"/>
  <c r="O19" i="8" a="1"/>
  <c r="O19" i="8" s="1"/>
  <c r="O18" i="8" a="1"/>
  <c r="O18" i="8" s="1"/>
  <c r="O16" i="8" a="1"/>
  <c r="O16" i="8" s="1"/>
  <c r="O35" i="8" a="1"/>
  <c r="O35" i="8" s="1"/>
  <c r="O46" i="8" a="1"/>
  <c r="O46" i="8" s="1"/>
  <c r="O7" i="8" a="1"/>
  <c r="O7" i="8" s="1"/>
  <c r="O42" i="8" a="1"/>
  <c r="O42" i="8" s="1"/>
  <c r="O41" i="8" a="1"/>
  <c r="O41" i="8" s="1"/>
  <c r="O11" i="8" a="1"/>
  <c r="O11" i="8" s="1"/>
  <c r="O17" i="8" a="1"/>
  <c r="O17" i="8" s="1"/>
  <c r="O29" i="8" a="1"/>
  <c r="O29" i="8" s="1"/>
  <c r="O48" i="8" a="1"/>
  <c r="O48" i="8" s="1"/>
  <c r="O30" i="8" a="1"/>
  <c r="O30" i="8" s="1"/>
  <c r="O36" i="8" a="1"/>
  <c r="O36" i="8" s="1"/>
  <c r="O6" i="8" a="1"/>
  <c r="O6" i="8" s="1"/>
  <c r="O3" i="8" a="1"/>
  <c r="O3" i="8" s="1"/>
  <c r="O4" i="8" a="1"/>
  <c r="O4" i="8" s="1"/>
  <c r="O20" i="8" a="1"/>
  <c r="O20"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14" i="8" a="1"/>
  <c r="P14" i="8" s="1"/>
  <c r="P36" i="8" a="1"/>
  <c r="P36" i="8" s="1"/>
  <c r="P22" i="8" a="1"/>
  <c r="P22" i="8" s="1"/>
  <c r="P37" i="8" a="1"/>
  <c r="P37" i="8" s="1"/>
  <c r="P12" i="8" a="1"/>
  <c r="P12" i="8" s="1"/>
  <c r="P13" i="8" a="1"/>
  <c r="P13" i="8" s="1"/>
  <c r="P23" i="8" a="1"/>
  <c r="P23" i="8" s="1"/>
  <c r="P8" i="8" a="1"/>
  <c r="P8" i="8" s="1"/>
  <c r="P20" i="8" a="1"/>
  <c r="P20" i="8" s="1"/>
  <c r="P27" i="8" a="1"/>
  <c r="P27" i="8" s="1"/>
  <c r="P39" i="8" a="1"/>
  <c r="P39" i="8" s="1"/>
  <c r="P40" i="8" a="1"/>
  <c r="P40" i="8" s="1"/>
  <c r="P30" i="8" a="1"/>
  <c r="P30" i="8" s="1"/>
  <c r="P34" i="8" a="1"/>
  <c r="P34" i="8" s="1"/>
  <c r="P18" i="8" a="1"/>
  <c r="P18" i="8" s="1"/>
  <c r="P24" i="8" a="1"/>
  <c r="P24" i="8" s="1"/>
  <c r="P50" i="8" a="1"/>
  <c r="P50" i="8" s="1"/>
  <c r="P15" i="8" a="1"/>
  <c r="P15" i="8" s="1"/>
  <c r="P33" i="8" a="1"/>
  <c r="P33" i="8" s="1"/>
  <c r="P6" i="8" a="1"/>
  <c r="P6" i="8" s="1"/>
  <c r="P41" i="8" a="1"/>
  <c r="P41" i="8" s="1"/>
  <c r="P25" i="8" a="1"/>
  <c r="P25" i="8" s="1"/>
  <c r="P32" i="8" a="1"/>
  <c r="P32" i="8" s="1"/>
  <c r="P3" i="8" a="1"/>
  <c r="P3" i="8" s="1"/>
  <c r="P21" i="8" a="1"/>
  <c r="P21" i="8" s="1"/>
  <c r="P19" i="8" a="1"/>
  <c r="P19" i="8" s="1"/>
  <c r="P47" i="8" a="1"/>
  <c r="P47" i="8" s="1"/>
  <c r="P4" i="8" a="1"/>
  <c r="P4" i="8" s="1"/>
  <c r="P48" i="8" a="1"/>
  <c r="P48" i="8" s="1"/>
  <c r="P38" i="8" a="1"/>
  <c r="P38" i="8" s="1"/>
  <c r="P17" i="8" a="1"/>
  <c r="P17" i="8" s="1"/>
  <c r="P16" i="8" a="1"/>
  <c r="P16" i="8" s="1"/>
  <c r="P11" i="8" a="1"/>
  <c r="P11" i="8" s="1"/>
  <c r="P5" i="8" a="1"/>
  <c r="P5" i="8" s="1"/>
  <c r="P9" i="8" a="1"/>
  <c r="P9" i="8" s="1"/>
  <c r="P26" i="8" a="1"/>
  <c r="P26" i="8" s="1"/>
  <c r="P29" i="8" a="1"/>
  <c r="P29" i="8" s="1"/>
  <c r="P45" i="8" a="1"/>
  <c r="P45" i="8" s="1"/>
  <c r="P7" i="8" a="1"/>
  <c r="P7" i="8" s="1"/>
  <c r="P44" i="8" a="1"/>
  <c r="P44" i="8" s="1"/>
  <c r="P31" i="8" a="1"/>
  <c r="P31" i="8" s="1"/>
  <c r="P28" i="8" a="1"/>
  <c r="P28" i="8" s="1"/>
  <c r="P46" i="8" a="1"/>
  <c r="P46" i="8" s="1"/>
  <c r="P35" i="8" a="1"/>
  <c r="P35" i="8" s="1"/>
  <c r="P49" i="8" a="1"/>
  <c r="P49" i="8" s="1"/>
  <c r="P10" i="8" a="1"/>
  <c r="P10" i="8" s="1"/>
  <c r="P43" i="8" a="1"/>
  <c r="P43" i="8" s="1"/>
  <c r="P42" i="8" a="1"/>
  <c r="P42" i="8" s="1"/>
  <c r="G46" i="8" a="1"/>
  <c r="G46" i="8" s="1"/>
  <c r="G6" i="8" a="1"/>
  <c r="G6" i="8" s="1"/>
  <c r="G33" i="8" a="1"/>
  <c r="G33" i="8" s="1"/>
  <c r="G13" i="8" a="1"/>
  <c r="G13" i="8" s="1"/>
  <c r="G15" i="8" a="1"/>
  <c r="G15" i="8" s="1"/>
  <c r="G42" i="8" a="1"/>
  <c r="G42" i="8" s="1"/>
  <c r="G10" i="8" a="1"/>
  <c r="G10" i="8" s="1"/>
  <c r="G44" i="8" a="1"/>
  <c r="G44" i="8" s="1"/>
  <c r="G3" i="8" a="1"/>
  <c r="G3" i="8" s="1"/>
  <c r="G7" i="8" a="1"/>
  <c r="G7" i="8" s="1"/>
  <c r="G36" i="8" a="1"/>
  <c r="G36" i="8" s="1"/>
  <c r="G12" i="8" a="1"/>
  <c r="G12" i="8" s="1"/>
  <c r="G45" i="8" a="1"/>
  <c r="G45" i="8" s="1"/>
  <c r="G50" i="8" a="1"/>
  <c r="G50" i="8" s="1"/>
  <c r="G28" i="8" a="1"/>
  <c r="G28" i="8" s="1"/>
  <c r="G26" i="8" a="1"/>
  <c r="G26" i="8" s="1"/>
  <c r="G24" i="8" a="1"/>
  <c r="G24" i="8" s="1"/>
  <c r="G5" i="8" a="1"/>
  <c r="G5" i="8" s="1"/>
  <c r="G27" i="8" a="1"/>
  <c r="G27" i="8" s="1"/>
  <c r="G39" i="8" a="1"/>
  <c r="G39" i="8" s="1"/>
  <c r="G29" i="8" a="1"/>
  <c r="G29" i="8" s="1"/>
  <c r="G14" i="8" a="1"/>
  <c r="G14" i="8" s="1"/>
  <c r="G4" i="8" a="1"/>
  <c r="G4" i="8" s="1"/>
  <c r="G38" i="8" a="1"/>
  <c r="G38" i="8" s="1"/>
  <c r="G43" i="8" a="1"/>
  <c r="G43" i="8" s="1"/>
  <c r="G41" i="8" a="1"/>
  <c r="G41" i="8" s="1"/>
  <c r="G20" i="8" a="1"/>
  <c r="G20" i="8" s="1"/>
  <c r="G8" i="8" a="1"/>
  <c r="G8" i="8" s="1"/>
  <c r="G11" i="8" a="1"/>
  <c r="G11" i="8" s="1"/>
  <c r="G47" i="8" a="1"/>
  <c r="G47" i="8" s="1"/>
  <c r="G22" i="8" a="1"/>
  <c r="G22" i="8" s="1"/>
  <c r="G31" i="8" a="1"/>
  <c r="G31" i="8" s="1"/>
  <c r="G25" i="8" a="1"/>
  <c r="G25" i="8" s="1"/>
  <c r="G9" i="8" a="1"/>
  <c r="G9" i="8" s="1"/>
  <c r="G40" i="8" a="1"/>
  <c r="G40" i="8" s="1"/>
  <c r="G23" i="8" a="1"/>
  <c r="G23" i="8" s="1"/>
  <c r="G32" i="8" a="1"/>
  <c r="G32" i="8" s="1"/>
  <c r="G16" i="8" a="1"/>
  <c r="G16" i="8" s="1"/>
  <c r="G37" i="8" a="1"/>
  <c r="G37" i="8" s="1"/>
  <c r="G21" i="8" a="1"/>
  <c r="G21" i="8" s="1"/>
  <c r="G30" i="8" a="1"/>
  <c r="G30" i="8" s="1"/>
  <c r="G17" i="8" a="1"/>
  <c r="G17" i="8" s="1"/>
  <c r="G35" i="8" a="1"/>
  <c r="G35" i="8" s="1"/>
  <c r="G18" i="8" a="1"/>
  <c r="G18" i="8" s="1"/>
  <c r="G49" i="8" a="1"/>
  <c r="G49" i="8" s="1"/>
  <c r="G19" i="8" a="1"/>
  <c r="G19" i="8" s="1"/>
  <c r="G48" i="8" a="1"/>
  <c r="G48" i="8" s="1"/>
  <c r="G34" i="8" a="1"/>
  <c r="G34"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11" i="8" a="1"/>
  <c r="BM11" i="8" s="1"/>
  <c r="BM15" i="8" a="1"/>
  <c r="BM15" i="8" s="1"/>
  <c r="BM49" i="8" a="1"/>
  <c r="BM49" i="8" s="1"/>
  <c r="BM21" i="8" a="1"/>
  <c r="BM21" i="8" s="1"/>
  <c r="BM39" i="8" a="1"/>
  <c r="BM39" i="8" s="1"/>
  <c r="BM44" i="8" a="1"/>
  <c r="BM44" i="8" s="1"/>
  <c r="BM36" i="8" a="1"/>
  <c r="BM36" i="8" s="1"/>
  <c r="BM16" i="8" a="1"/>
  <c r="BM16" i="8" s="1"/>
  <c r="BM22" i="8" a="1"/>
  <c r="BM22" i="8" s="1"/>
  <c r="BM50" i="8" a="1"/>
  <c r="BM50" i="8" s="1"/>
  <c r="BM48" i="8" a="1"/>
  <c r="BM48" i="8" s="1"/>
  <c r="BM4" i="8" a="1"/>
  <c r="BM4" i="8" s="1"/>
  <c r="BM43" i="8" a="1"/>
  <c r="BM43" i="8" s="1"/>
  <c r="BM30" i="8" a="1"/>
  <c r="BM30" i="8" s="1"/>
  <c r="BM18" i="8" a="1"/>
  <c r="BM18" i="8" s="1"/>
  <c r="BM31" i="8" a="1"/>
  <c r="BM31" i="8" s="1"/>
  <c r="BM33" i="8" a="1"/>
  <c r="BM33" i="8" s="1"/>
  <c r="BM12" i="8" a="1"/>
  <c r="BM12" i="8" s="1"/>
  <c r="BM13" i="8" a="1"/>
  <c r="BM13" i="8" s="1"/>
  <c r="BM26" i="8" a="1"/>
  <c r="BM26" i="8" s="1"/>
  <c r="BM41" i="8" a="1"/>
  <c r="BM41" i="8" s="1"/>
  <c r="BM45" i="8" a="1"/>
  <c r="BM45" i="8" s="1"/>
  <c r="BM42" i="8" a="1"/>
  <c r="BM42" i="8" s="1"/>
  <c r="BM10" i="8" a="1"/>
  <c r="BM10" i="8" s="1"/>
  <c r="BM40" i="8" a="1"/>
  <c r="BM40" i="8" s="1"/>
  <c r="BM17" i="8" a="1"/>
  <c r="BM17" i="8" s="1"/>
  <c r="BM19" i="8" a="1"/>
  <c r="BM19" i="8" s="1"/>
  <c r="BM25" i="8" a="1"/>
  <c r="BM25" i="8" s="1"/>
  <c r="BM37" i="8" a="1"/>
  <c r="BM37" i="8" s="1"/>
  <c r="BM34" i="8" a="1"/>
  <c r="BM34" i="8" s="1"/>
  <c r="BM28" i="8" a="1"/>
  <c r="BM28" i="8" s="1"/>
  <c r="BM46" i="8" a="1"/>
  <c r="BM46" i="8" s="1"/>
  <c r="BM8" i="8" a="1"/>
  <c r="BM8" i="8" s="1"/>
  <c r="BM35" i="8" a="1"/>
  <c r="BM35" i="8" s="1"/>
  <c r="BM5" i="8" a="1"/>
  <c r="BM5" i="8" s="1"/>
  <c r="BM38" i="8" a="1"/>
  <c r="BM38" i="8" s="1"/>
  <c r="BM9" i="8" a="1"/>
  <c r="BM9" i="8" s="1"/>
  <c r="BM3" i="8" a="1"/>
  <c r="BM3" i="8" s="1"/>
  <c r="BM20" i="8" a="1"/>
  <c r="BM20" i="8" s="1"/>
  <c r="BM32" i="8" a="1"/>
  <c r="BM32" i="8" s="1"/>
  <c r="BM6" i="8" a="1"/>
  <c r="BM6" i="8" s="1"/>
  <c r="BM29" i="8" a="1"/>
  <c r="BM29" i="8" s="1"/>
  <c r="BM24" i="8" a="1"/>
  <c r="BM24" i="8" s="1"/>
  <c r="BM47" i="8" a="1"/>
  <c r="BM47" i="8" s="1"/>
  <c r="BM23" i="8" a="1"/>
  <c r="BM23" i="8" s="1"/>
  <c r="BM14" i="8" a="1"/>
  <c r="BM14" i="8" s="1"/>
  <c r="BM27" i="8" a="1"/>
  <c r="BM27" i="8" s="1"/>
  <c r="BM7" i="8" a="1"/>
  <c r="BM7"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34" i="8" a="1"/>
  <c r="S34" i="8" s="1"/>
  <c r="S33" i="8" a="1"/>
  <c r="S33" i="8" s="1"/>
  <c r="S42" i="8" a="1"/>
  <c r="S42" i="8" s="1"/>
  <c r="S30" i="8" a="1"/>
  <c r="S30" i="8" s="1"/>
  <c r="S5" i="8" a="1"/>
  <c r="S5" i="8" s="1"/>
  <c r="S38" i="8" a="1"/>
  <c r="S38" i="8" s="1"/>
  <c r="S19" i="8" a="1"/>
  <c r="S19" i="8" s="1"/>
  <c r="S6" i="8" a="1"/>
  <c r="S6" i="8" s="1"/>
  <c r="S14" i="8" a="1"/>
  <c r="S14" i="8" s="1"/>
  <c r="S25" i="8" a="1"/>
  <c r="S25" i="8" s="1"/>
  <c r="S31" i="8" a="1"/>
  <c r="S31" i="8" s="1"/>
  <c r="S27" i="8" a="1"/>
  <c r="S27" i="8" s="1"/>
  <c r="S22" i="8" a="1"/>
  <c r="S22" i="8" s="1"/>
  <c r="S11" i="8" a="1"/>
  <c r="S11" i="8" s="1"/>
  <c r="S24" i="8" a="1"/>
  <c r="S24" i="8" s="1"/>
  <c r="S13" i="8" a="1"/>
  <c r="S13" i="8" s="1"/>
  <c r="S36" i="8" a="1"/>
  <c r="S36" i="8" s="1"/>
  <c r="S39" i="8" a="1"/>
  <c r="S39" i="8" s="1"/>
  <c r="S16" i="8" a="1"/>
  <c r="S16" i="8" s="1"/>
  <c r="S28" i="8" a="1"/>
  <c r="S28" i="8" s="1"/>
  <c r="S4" i="8" a="1"/>
  <c r="S4" i="8" s="1"/>
  <c r="S37" i="8" a="1"/>
  <c r="S37" i="8" s="1"/>
  <c r="S12" i="8" a="1"/>
  <c r="S12" i="8" s="1"/>
  <c r="S8" i="8" a="1"/>
  <c r="S8" i="8" s="1"/>
  <c r="S9" i="8" a="1"/>
  <c r="S9" i="8" s="1"/>
  <c r="S7" i="8" a="1"/>
  <c r="S7" i="8" s="1"/>
  <c r="S35" i="8" a="1"/>
  <c r="S35" i="8" s="1"/>
  <c r="S21" i="8" a="1"/>
  <c r="S21" i="8" s="1"/>
  <c r="S46" i="8" a="1"/>
  <c r="S46" i="8" s="1"/>
  <c r="S48" i="8" a="1"/>
  <c r="S48" i="8" s="1"/>
  <c r="S32" i="8" a="1"/>
  <c r="S32" i="8" s="1"/>
  <c r="S29" i="8" a="1"/>
  <c r="S29" i="8" s="1"/>
  <c r="S17" i="8" a="1"/>
  <c r="S17" i="8" s="1"/>
  <c r="S18" i="8" a="1"/>
  <c r="S18" i="8" s="1"/>
  <c r="S41" i="8" a="1"/>
  <c r="S41" i="8" s="1"/>
  <c r="S49" i="8" a="1"/>
  <c r="S49" i="8" s="1"/>
  <c r="S3" i="8" a="1"/>
  <c r="S3" i="8" s="1"/>
  <c r="S20" i="8" a="1"/>
  <c r="S20" i="8" s="1"/>
  <c r="S47" i="8" a="1"/>
  <c r="S47" i="8" s="1"/>
  <c r="S15" i="8" a="1"/>
  <c r="S15" i="8" s="1"/>
  <c r="S50" i="8" a="1"/>
  <c r="S50" i="8" s="1"/>
  <c r="S23" i="8" a="1"/>
  <c r="S23" i="8" s="1"/>
  <c r="S44" i="8" a="1"/>
  <c r="S44" i="8" s="1"/>
  <c r="S43" i="8" a="1"/>
  <c r="S43" i="8" s="1"/>
  <c r="S26" i="8" a="1"/>
  <c r="S26" i="8" s="1"/>
  <c r="S45" i="8" a="1"/>
  <c r="S45" i="8" s="1"/>
  <c r="S10" i="8" a="1"/>
  <c r="S10"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50" i="8" a="1"/>
  <c r="N50" i="8" s="1"/>
  <c r="N33" i="8" a="1"/>
  <c r="N33" i="8" s="1"/>
  <c r="N37" i="8" a="1"/>
  <c r="N37" i="8" s="1"/>
  <c r="N13" i="8" a="1"/>
  <c r="N13" i="8" s="1"/>
  <c r="N38" i="8" a="1"/>
  <c r="N38" i="8" s="1"/>
  <c r="N35" i="8" a="1"/>
  <c r="N35" i="8" s="1"/>
  <c r="N46" i="8" a="1"/>
  <c r="N46" i="8" s="1"/>
  <c r="N42" i="8" a="1"/>
  <c r="N42" i="8" s="1"/>
  <c r="N48" i="8" a="1"/>
  <c r="N48" i="8" s="1"/>
  <c r="N40" i="8" a="1"/>
  <c r="N40" i="8" s="1"/>
  <c r="N34" i="8" a="1"/>
  <c r="N34" i="8" s="1"/>
  <c r="N11" i="8" a="1"/>
  <c r="N11" i="8" s="1"/>
  <c r="N9" i="8" a="1"/>
  <c r="N9" i="8" s="1"/>
  <c r="N23" i="8" a="1"/>
  <c r="N23" i="8" s="1"/>
  <c r="N17" i="8" a="1"/>
  <c r="N17" i="8" s="1"/>
  <c r="N36" i="8" a="1"/>
  <c r="N36" i="8" s="1"/>
  <c r="N14" i="8" a="1"/>
  <c r="N14" i="8" s="1"/>
  <c r="N32" i="8" a="1"/>
  <c r="N32" i="8" s="1"/>
  <c r="N26" i="8" a="1"/>
  <c r="N26" i="8" s="1"/>
  <c r="N45" i="8" a="1"/>
  <c r="N45" i="8" s="1"/>
  <c r="N30" i="8" a="1"/>
  <c r="N30" i="8" s="1"/>
  <c r="N49" i="8" a="1"/>
  <c r="N49" i="8" s="1"/>
  <c r="N6" i="8" a="1"/>
  <c r="N6" i="8" s="1"/>
  <c r="N24" i="8" a="1"/>
  <c r="N24" i="8" s="1"/>
  <c r="N29" i="8" a="1"/>
  <c r="N29" i="8" s="1"/>
  <c r="N27" i="8" a="1"/>
  <c r="N27" i="8" s="1"/>
  <c r="N16" i="8" a="1"/>
  <c r="N16" i="8" s="1"/>
  <c r="N21" i="8" a="1"/>
  <c r="N21" i="8" s="1"/>
  <c r="N20" i="8" a="1"/>
  <c r="N20" i="8" s="1"/>
  <c r="N18" i="8" a="1"/>
  <c r="N18" i="8" s="1"/>
  <c r="N22" i="8" a="1"/>
  <c r="N22" i="8" s="1"/>
  <c r="N41" i="8" a="1"/>
  <c r="N41" i="8" s="1"/>
  <c r="N15" i="8" a="1"/>
  <c r="N15" i="8" s="1"/>
  <c r="N7" i="8" a="1"/>
  <c r="N7" i="8" s="1"/>
  <c r="N12" i="8" a="1"/>
  <c r="N12" i="8" s="1"/>
  <c r="N28" i="8" a="1"/>
  <c r="N28" i="8" s="1"/>
  <c r="N47" i="8" a="1"/>
  <c r="N47" i="8" s="1"/>
  <c r="N8" i="8" a="1"/>
  <c r="N8" i="8" s="1"/>
  <c r="N39" i="8" a="1"/>
  <c r="N39" i="8" s="1"/>
  <c r="N4" i="8" a="1"/>
  <c r="N4" i="8" s="1"/>
  <c r="N19" i="8" a="1"/>
  <c r="N19" i="8" s="1"/>
  <c r="N3" i="8" a="1"/>
  <c r="N3" i="8" s="1"/>
  <c r="N44" i="8" a="1"/>
  <c r="N44" i="8" s="1"/>
  <c r="N25" i="8" a="1"/>
  <c r="N25" i="8" s="1"/>
  <c r="N10" i="8" a="1"/>
  <c r="N10" i="8" s="1"/>
  <c r="N31" i="8" a="1"/>
  <c r="N31" i="8" s="1"/>
  <c r="N5" i="8" a="1"/>
  <c r="N5" i="8" s="1"/>
  <c r="N43" i="8" a="1"/>
  <c r="N43"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36" i="8" a="1"/>
  <c r="BN36" i="8" s="1"/>
  <c r="BN9" i="8" a="1"/>
  <c r="BN9" i="8" s="1"/>
  <c r="BN42" i="8" a="1"/>
  <c r="BN42" i="8" s="1"/>
  <c r="BN34" i="8" a="1"/>
  <c r="BN34" i="8" s="1"/>
  <c r="BN35" i="8" a="1"/>
  <c r="BN35" i="8" s="1"/>
  <c r="BN30" i="8" a="1"/>
  <c r="BN30" i="8" s="1"/>
  <c r="BN20" i="8" a="1"/>
  <c r="BN20" i="8" s="1"/>
  <c r="BN45" i="8" a="1"/>
  <c r="BN45" i="8" s="1"/>
  <c r="BN6" i="8" a="1"/>
  <c r="BN6" i="8" s="1"/>
  <c r="BN43" i="8" a="1"/>
  <c r="BN43" i="8" s="1"/>
  <c r="BN40" i="8" a="1"/>
  <c r="BN40" i="8" s="1"/>
  <c r="BN4" i="8" a="1"/>
  <c r="BN4" i="8" s="1"/>
  <c r="BN28" i="8" a="1"/>
  <c r="BN28" i="8" s="1"/>
  <c r="BN41" i="8" a="1"/>
  <c r="BN41" i="8" s="1"/>
  <c r="BN10" i="8" a="1"/>
  <c r="BN10" i="8" s="1"/>
  <c r="BN38" i="8" a="1"/>
  <c r="BN38" i="8" s="1"/>
  <c r="BN13" i="8" a="1"/>
  <c r="BN13" i="8" s="1"/>
  <c r="BN49" i="8" a="1"/>
  <c r="BN49" i="8" s="1"/>
  <c r="BN47" i="8" a="1"/>
  <c r="BN47" i="8" s="1"/>
  <c r="BN31" i="8" a="1"/>
  <c r="BN31" i="8" s="1"/>
  <c r="BN24" i="8" a="1"/>
  <c r="BN24" i="8" s="1"/>
  <c r="BN33" i="8" a="1"/>
  <c r="BN33" i="8" s="1"/>
  <c r="BN44" i="8" a="1"/>
  <c r="BN44" i="8" s="1"/>
  <c r="BN29" i="8" a="1"/>
  <c r="BN29" i="8" s="1"/>
  <c r="BN3" i="8" a="1"/>
  <c r="BN3" i="8" s="1"/>
  <c r="BN12" i="8" a="1"/>
  <c r="BN12" i="8" s="1"/>
  <c r="BN17" i="8" a="1"/>
  <c r="BN17" i="8" s="1"/>
  <c r="BN16" i="8" a="1"/>
  <c r="BN16" i="8" s="1"/>
  <c r="BN22" i="8" a="1"/>
  <c r="BN22" i="8" s="1"/>
  <c r="BN37" i="8" a="1"/>
  <c r="BN37" i="8" s="1"/>
  <c r="BN21" i="8" a="1"/>
  <c r="BN21" i="8" s="1"/>
  <c r="BN19" i="8" a="1"/>
  <c r="BN19" i="8" s="1"/>
  <c r="BN26" i="8" a="1"/>
  <c r="BN26" i="8" s="1"/>
  <c r="BN8" i="8" a="1"/>
  <c r="BN8" i="8" s="1"/>
  <c r="BN46" i="8" a="1"/>
  <c r="BN46" i="8" s="1"/>
  <c r="BN39" i="8" a="1"/>
  <c r="BN39" i="8" s="1"/>
  <c r="BN7" i="8" a="1"/>
  <c r="BN7" i="8" s="1"/>
  <c r="BN18" i="8" a="1"/>
  <c r="BN18" i="8" s="1"/>
  <c r="BN48" i="8" a="1"/>
  <c r="BN48" i="8" s="1"/>
  <c r="BN5" i="8" a="1"/>
  <c r="BN5" i="8" s="1"/>
  <c r="BN27" i="8" a="1"/>
  <c r="BN27" i="8" s="1"/>
  <c r="BN14" i="8" a="1"/>
  <c r="BN14" i="8" s="1"/>
  <c r="BN15" i="8" a="1"/>
  <c r="BN15" i="8" s="1"/>
  <c r="BN23" i="8" a="1"/>
  <c r="BN23" i="8" s="1"/>
  <c r="BN11" i="8" a="1"/>
  <c r="BN11" i="8" s="1"/>
  <c r="BN32" i="8" a="1"/>
  <c r="BN32" i="8" s="1"/>
  <c r="BN25" i="8" a="1"/>
  <c r="BN25" i="8" s="1"/>
  <c r="BN50" i="8" a="1"/>
  <c r="BN50"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9" i="8" a="1"/>
  <c r="L19" i="8" s="1"/>
  <c r="L49" i="8" a="1"/>
  <c r="L49" i="8" s="1"/>
  <c r="L23" i="8" a="1"/>
  <c r="L23" i="8" s="1"/>
  <c r="L39" i="8" a="1"/>
  <c r="L39" i="8" s="1"/>
  <c r="L41" i="8" a="1"/>
  <c r="L41" i="8" s="1"/>
  <c r="L16" i="8" a="1"/>
  <c r="L16" i="8" s="1"/>
  <c r="L40" i="8" a="1"/>
  <c r="L40" i="8" s="1"/>
  <c r="L22" i="8" a="1"/>
  <c r="L22" i="8" s="1"/>
  <c r="L15" i="8" a="1"/>
  <c r="L15" i="8" s="1"/>
  <c r="L4" i="8" a="1"/>
  <c r="L4" i="8" s="1"/>
  <c r="L32" i="8" a="1"/>
  <c r="L32" i="8" s="1"/>
  <c r="L14" i="8" a="1"/>
  <c r="L14" i="8" s="1"/>
  <c r="L47" i="8" a="1"/>
  <c r="L47" i="8" s="1"/>
  <c r="L31" i="8" a="1"/>
  <c r="L31" i="8" s="1"/>
  <c r="L18" i="8" a="1"/>
  <c r="L18" i="8" s="1"/>
  <c r="L45" i="8" a="1"/>
  <c r="L45" i="8" s="1"/>
  <c r="L38" i="8" a="1"/>
  <c r="L38" i="8" s="1"/>
  <c r="L35" i="8" a="1"/>
  <c r="L35" i="8" s="1"/>
  <c r="L17" i="8" a="1"/>
  <c r="L17" i="8" s="1"/>
  <c r="L3" i="8" a="1"/>
  <c r="L3" i="8" s="1"/>
  <c r="L37" i="8" a="1"/>
  <c r="L37" i="8" s="1"/>
  <c r="L21" i="8" a="1"/>
  <c r="L21" i="8" s="1"/>
  <c r="L25" i="8" a="1"/>
  <c r="L25" i="8" s="1"/>
  <c r="L26" i="8" a="1"/>
  <c r="L26" i="8" s="1"/>
  <c r="L30" i="8" a="1"/>
  <c r="L30" i="8" s="1"/>
  <c r="L48" i="8" a="1"/>
  <c r="L48" i="8" s="1"/>
  <c r="L12" i="8" a="1"/>
  <c r="L12" i="8" s="1"/>
  <c r="L46" i="8" a="1"/>
  <c r="L46" i="8" s="1"/>
  <c r="L8" i="8" a="1"/>
  <c r="L8" i="8" s="1"/>
  <c r="L24" i="8" a="1"/>
  <c r="L24" i="8" s="1"/>
  <c r="L11" i="8" a="1"/>
  <c r="L11" i="8" s="1"/>
  <c r="L10" i="8" a="1"/>
  <c r="L10" i="8" s="1"/>
  <c r="L36" i="8" a="1"/>
  <c r="L36" i="8" s="1"/>
  <c r="L29" i="8" a="1"/>
  <c r="L29" i="8" s="1"/>
  <c r="L27" i="8" a="1"/>
  <c r="L27" i="8" s="1"/>
  <c r="L50" i="8" a="1"/>
  <c r="L50" i="8" s="1"/>
  <c r="L34" i="8" a="1"/>
  <c r="L34" i="8" s="1"/>
  <c r="L43" i="8" a="1"/>
  <c r="L43" i="8" s="1"/>
  <c r="L20" i="8" a="1"/>
  <c r="L20" i="8" s="1"/>
  <c r="L44" i="8" a="1"/>
  <c r="L44" i="8" s="1"/>
  <c r="L9" i="8" a="1"/>
  <c r="L9" i="8" s="1"/>
  <c r="L28" i="8" a="1"/>
  <c r="L28" i="8" s="1"/>
  <c r="L13" i="8" a="1"/>
  <c r="L13" i="8" s="1"/>
  <c r="L5" i="8" a="1"/>
  <c r="L5" i="8" s="1"/>
  <c r="L6" i="8" a="1"/>
  <c r="L6" i="8" s="1"/>
  <c r="L42" i="8" a="1"/>
  <c r="L42" i="8" s="1"/>
  <c r="L33" i="8" a="1"/>
  <c r="L33" i="8" s="1"/>
  <c r="L7" i="8" a="1"/>
  <c r="L7"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50" i="8" a="1"/>
  <c r="K150" i="8" s="1"/>
  <c r="K156" i="8" a="1"/>
  <c r="K156" i="8" s="1"/>
  <c r="K118" i="8" a="1"/>
  <c r="K118" i="8" s="1"/>
  <c r="K132" i="8" a="1"/>
  <c r="K132" i="8" s="1"/>
  <c r="K112" i="8" a="1"/>
  <c r="K112" i="8" s="1"/>
  <c r="K143" i="8" a="1"/>
  <c r="K143" i="8" s="1"/>
  <c r="K125" i="8" a="1"/>
  <c r="K125" i="8" s="1"/>
  <c r="K137" i="8" a="1"/>
  <c r="K137" i="8" s="1"/>
  <c r="K142" i="8" a="1"/>
  <c r="K142" i="8" s="1"/>
  <c r="K153" i="8" a="1"/>
  <c r="K153" i="8" s="1"/>
  <c r="K117" i="8" a="1"/>
  <c r="K117" i="8" s="1"/>
  <c r="K151" i="8" a="1"/>
  <c r="K151" i="8" s="1"/>
  <c r="K141" i="8" a="1"/>
  <c r="K141" i="8" s="1"/>
  <c r="K145" i="8" a="1"/>
  <c r="K145" i="8" s="1"/>
  <c r="K129" i="8" a="1"/>
  <c r="K129" i="8" s="1"/>
  <c r="K114" i="8" a="1"/>
  <c r="K114" i="8" s="1"/>
  <c r="K139" i="8" a="1"/>
  <c r="K139" i="8" s="1"/>
  <c r="K122" i="8" a="1"/>
  <c r="K122" i="8" s="1"/>
  <c r="K116" i="8" a="1"/>
  <c r="K116" i="8" s="1"/>
  <c r="K135" i="8" a="1"/>
  <c r="K135" i="8" s="1"/>
  <c r="K123" i="8" a="1"/>
  <c r="K123" i="8" s="1"/>
  <c r="K154" i="8" a="1"/>
  <c r="K154" i="8" s="1"/>
  <c r="K136" i="8" a="1"/>
  <c r="K136" i="8" s="1"/>
  <c r="K152" i="8" a="1"/>
  <c r="K152"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tc={0EF19962-30D6-4589-B551-E27FE8EF4EE9}</author>
  </authors>
  <commentList>
    <comment ref="C5" authorId="0" shapeId="0" xr:uid="{0EF19962-30D6-4589-B551-E27FE8EF4EE9}">
      <text>
        <t>[Threaded comment]
Your version of Excel allows you to read this threaded comment; however, any edits to it will get removed if the file is opened in a newer version of Excel. Learn more: https://go.microsoft.com/fwlink/?linkid=870924
Comment:
    To be completed at VPA level</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<sst xmlns="http://schemas.openxmlformats.org/spreadsheetml/2006/main" count="3751" uniqueCount="1417">
  <si>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</si>
  <si>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</si>
  <si>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</si>
  <si>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</si>
  <si>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</si>
  <si>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</si>
  <si>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</si>
  <si>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</si>
  <si>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</si>
  <si>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</si>
  <si>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</si>
  <si>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</si>
  <si>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</si>
  <si>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</si>
  <si>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</si>
  <si>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</si>
  <si>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</si>
  <si>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</si>
  <si>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</si>
  <si>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</si>
  <si>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</si>
  <si>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</si>
  <si>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</si>
  <si>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</si>
  <si>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</si>
  <si>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</si>
  <si>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</si>
  <si>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</si>
  <si>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</si>
  <si>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</si>
  <si>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</si>
  <si>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</si>
  <si>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</si>
  <si>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</si>
  <si>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</si>
  <si>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</si>
  <si>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</si>
  <si>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</si>
  <si>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</si>
  <si>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</si>
  <si>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</si>
  <si>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</si>
  <si>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</si>
  <si>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</si>
  <si>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</si>
  <si>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</si>
  <si>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</si>
  <si>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</si>
  <si>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</si>
  <si>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</si>
  <si>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</si>
  <si>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</si>
  <si>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</si>
  <si>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</si>
  <si>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</si>
  <si>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</si>
  <si>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</si>
  <si>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</si>
  <si>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</si>
  <si>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</si>
  <si>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</si>
  <si>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</si>
  <si>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</si>
  <si>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</si>
  <si>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</si>
  <si>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</si>
  <si>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</si>
  <si>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</si>
  <si>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</si>
  <si>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</si>
  <si>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</si>
  <si>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</si>
  <si>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</si>
  <si>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</si>
  <si>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</si>
  <si>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</si>
  <si>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</si>
  <si>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</si>
  <si>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</si>
  <si>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</si>
  <si>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</si>
  <si>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</si>
  <si>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</si>
  <si>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</si>
  <si>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</si>
  <si>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</si>
  <si>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</si>
  <si>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</si>
  <si>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</si>
  <si>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</si>
  <si>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</si>
  <si>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</si>
  <si>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</si>
  <si>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</si>
  <si>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</si>
  <si>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</si>
  <si>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</si>
  <si>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</si>
  <si>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</si>
  <si>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</si>
  <si>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</si>
  <si>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</si>
  <si>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</si>
  <si>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</si>
  <si>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</si>
  <si>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</si>
  <si>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</si>
  <si>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</si>
  <si>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</si>
  <si>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</si>
  <si>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</si>
  <si>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</si>
  <si>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</si>
  <si>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</si>
  <si>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</si>
  <si>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</si>
  <si>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</si>
  <si>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</si>
  <si>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</si>
  <si>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</si>
  <si>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</si>
  <si>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</si>
  <si>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</si>
  <si>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</si>
  <si>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</si>
  <si>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</si>
  <si>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</si>
  <si>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</si>
  <si>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</si>
  <si>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</si>
  <si>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</si>
  <si>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</si>
  <si>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</si>
  <si>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</si>
  <si>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</si>
  <si>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</si>
  <si>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</si>
  <si>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</si>
  <si>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</si>
  <si>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</si>
  <si>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</si>
  <si>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</si>
  <si>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</si>
  <si>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</si>
  <si>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</si>
  <si>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</si>
  <si>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</si>
  <si>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</si>
  <si>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</si>
  <si>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</si>
  <si>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</si>
  <si>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</si>
  <si>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</si>
  <si>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</si>
  <si>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</si>
  <si>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</si>
  <si>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</si>
  <si>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</si>
  <si>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</si>
  <si>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</si>
  <si>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</si>
  <si>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</si>
  <si>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</si>
  <si>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</si>
  <si>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</si>
  <si>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</si>
  <si>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</si>
  <si>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</si>
  <si>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</si>
  <si>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</si>
  <si>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</si>
  <si>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</si>
  <si>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</si>
  <si>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</si>
  <si>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</si>
  <si>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</si>
  <si>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</si>
  <si>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</si>
  <si>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</si>
  <si>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</si>
  <si>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</si>
  <si>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</si>
  <si>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</si>
  <si>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</si>
  <si>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</si>
  <si>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</si>
  <si>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</si>
  <si>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</si>
  <si>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</si>
  <si>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</si>
  <si>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</si>
  <si>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</si>
  <si>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</si>
  <si>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</si>
  <si>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</si>
  <si>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</si>
  <si>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</si>
  <si>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</si>
  <si>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</si>
  <si>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</si>
  <si>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</si>
  <si>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</si>
  <si>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</si>
  <si>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</si>
  <si>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</si>
  <si>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</si>
  <si>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</si>
  <si>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</si>
  <si>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</si>
  <si>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</si>
  <si>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</si>
  <si>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</si>
  <si>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</si>
  <si>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</si>
  <si>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</si>
  <si>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</si>
  <si>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</si>
  <si>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</si>
  <si>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</si>
  <si>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</si>
  <si>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</si>
  <si>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</si>
  <si>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</si>
  <si>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</si>
  <si>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</si>
  <si>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</si>
  <si>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</si>
  <si>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</si>
  <si>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</si>
  <si>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</si>
  <si>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</si>
  <si>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</si>
  <si>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</si>
  <si>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</si>
  <si>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</si>
  <si>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</si>
  <si>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</si>
  <si>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</si>
  <si>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</si>
  <si>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</si>
  <si>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</si>
  <si>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</si>
  <si>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</si>
  <si>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</si>
  <si>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</si>
  <si>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</si>
  <si>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</si>
  <si>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</si>
  <si>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</si>
  <si>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</si>
  <si>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</si>
  <si>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</si>
  <si>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</si>
  <si>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</si>
  <si>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</si>
  <si>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</si>
  <si>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</si>
  <si>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</si>
  <si>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</si>
  <si>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</si>
  <si>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</si>
  <si>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</si>
  <si>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</si>
  <si>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</si>
  <si>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</si>
  <si>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</si>
  <si>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</si>
  <si>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</si>
  <si>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</si>
  <si>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</si>
  <si>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</si>
  <si>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</si>
  <si>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</si>
  <si>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</si>
  <si>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</si>
  <si>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</si>
  <si>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</si>
  <si>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</si>
  <si>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</si>
  <si>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</si>
  <si>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</si>
  <si>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</si>
  <si>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</si>
  <si>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</si>
  <si>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</si>
  <si>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</si>
  <si>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</si>
  <si>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</si>
  <si>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</si>
  <si>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</si>
  <si>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</si>
  <si>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</si>
  <si>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</si>
  <si>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</si>
  <si>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</si>
  <si>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</si>
  <si>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</si>
  <si>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</si>
  <si>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</si>
  <si>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</si>
  <si>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</si>
  <si>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</si>
  <si>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</si>
  <si>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</si>
  <si>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</si>
  <si>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</si>
  <si>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</si>
  <si>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</si>
  <si>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</si>
  <si>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</si>
  <si>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</si>
  <si>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</si>
  <si>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</si>
  <si>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</si>
  <si>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</si>
  <si>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</si>
  <si>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</si>
  <si>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</si>
  <si>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</si>
  <si>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</si>
  <si>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</si>
  <si>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</si>
  <si>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</si>
  <si>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</si>
  <si>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</si>
  <si>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</si>
  <si>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</si>
  <si>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</si>
  <si>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</si>
  <si>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</si>
  <si>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</si>
  <si>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</si>
  <si>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</si>
  <si>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</si>
  <si>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</si>
  <si>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</si>
  <si>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</si>
  <si>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</si>
  <si>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</si>
  <si>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</si>
  <si>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</si>
  <si>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</si>
  <si>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</si>
  <si>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</si>
  <si>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</si>
  <si>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</si>
  <si>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</si>
  <si>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</si>
  <si>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</si>
  <si>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</si>
  <si>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</si>
  <si>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</si>
  <si>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</si>
  <si>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</si>
  <si>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</si>
  <si>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</si>
  <si>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</si>
  <si>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</si>
  <si>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</si>
  <si>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</si>
  <si>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</si>
  <si>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</si>
  <si>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</si>
  <si>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</si>
  <si>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</si>
  <si>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</si>
  <si>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</si>
  <si>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</si>
  <si>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</si>
  <si>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</si>
  <si>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</si>
  <si>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</si>
  <si>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</si>
  <si>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</si>
  <si>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</si>
  <si>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</si>
  <si>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</si>
  <si>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</si>
  <si>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</si>
  <si>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</si>
  <si>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</si>
  <si>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</si>
  <si>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</si>
  <si>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</si>
  <si>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</si>
  <si>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</si>
  <si>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</si>
  <si>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</si>
  <si>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</si>
  <si>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</si>
  <si>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</si>
  <si>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</si>
  <si>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</si>
  <si>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</si>
  <si>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</si>
  <si>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</si>
  <si>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</si>
  <si>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</si>
  <si>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</si>
  <si>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</si>
  <si>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</si>
  <si>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</si>
  <si>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</si>
  <si>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</si>
  <si>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</si>
  <si>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</si>
  <si>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</si>
  <si>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</si>
  <si>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</si>
  <si>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</si>
  <si>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</si>
  <si>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</si>
  <si>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</si>
  <si>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</si>
  <si>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</si>
  <si>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</si>
  <si>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</si>
  <si>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</si>
  <si>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</si>
  <si>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</si>
  <si>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</si>
  <si>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</si>
  <si>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</si>
  <si>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</si>
  <si>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</si>
  <si>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</si>
  <si>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</si>
  <si>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</si>
  <si>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</si>
  <si>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</si>
  <si>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</si>
  <si>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</si>
  <si>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</si>
  <si>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</si>
  <si>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</si>
  <si>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</si>
  <si>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</si>
  <si>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</si>
  <si>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</si>
  <si>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</si>
  <si>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</si>
  <si>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</si>
  <si>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</si>
  <si>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</si>
  <si>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</si>
  <si>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</si>
  <si>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</si>
  <si>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</si>
  <si>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</si>
  <si>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</si>
  <si>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</si>
  <si>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</si>
  <si>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</si>
  <si>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</si>
  <si>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</si>
  <si>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</si>
  <si>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</si>
  <si>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</si>
  <si>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</si>
  <si>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</si>
  <si>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</si>
  <si>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</si>
  <si>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</si>
  <si>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</si>
  <si>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</si>
  <si>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</si>
  <si>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</si>
  <si>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</si>
  <si>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</si>
  <si>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</si>
  <si>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</si>
  <si>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</si>
  <si>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</si>
  <si>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</si>
  <si>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</si>
  <si>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</si>
  <si>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</si>
  <si>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</si>
  <si>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</si>
  <si>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</si>
  <si>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</si>
  <si>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</si>
  <si>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</si>
  <si>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</si>
  <si>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</si>
  <si>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</si>
  <si>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</si>
  <si>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</si>
  <si>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</si>
  <si>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</si>
  <si>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</si>
  <si>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</si>
  <si>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</si>
  <si>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</si>
  <si>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</si>
  <si>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</si>
  <si>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</si>
  <si>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</si>
  <si>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</si>
  <si>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</si>
  <si>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</si>
  <si>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</si>
  <si>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</si>
  <si>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</si>
  <si>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</si>
  <si>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</si>
  <si>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</si>
  <si>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</si>
  <si>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</si>
  <si>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</si>
  <si>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</si>
  <si>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</si>
  <si>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</si>
  <si>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</si>
  <si>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</si>
  <si>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</si>
  <si>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</si>
  <si>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</si>
  <si>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</si>
  <si>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</si>
  <si>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</si>
  <si>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</si>
  <si>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</si>
  <si>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</si>
  <si>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</si>
  <si>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</si>
  <si>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</si>
  <si>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</si>
  <si>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</si>
  <si>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</si>
  <si>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</si>
  <si>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</si>
  <si>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</si>
  <si>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</si>
  <si>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</si>
  <si>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</si>
  <si>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</si>
  <si>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</si>
  <si>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</si>
  <si>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</si>
  <si>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</si>
  <si>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</si>
  <si>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</si>
  <si>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</si>
  <si>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</si>
  <si>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</si>
  <si>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</si>
  <si>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</si>
  <si>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</si>
  <si>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</si>
  <si>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</si>
  <si>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</si>
  <si>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</si>
  <si>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</si>
  <si>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</si>
  <si>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</si>
  <si>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</si>
  <si>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</si>
  <si>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</si>
  <si>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</si>
  <si>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</si>
  <si>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</si>
  <si>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</si>
  <si>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</si>
  <si>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</si>
  <si>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</si>
  <si>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</si>
  <si>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</si>
  <si>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</si>
  <si>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</si>
  <si>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</si>
  <si>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</si>
  <si>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</si>
  <si>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</si>
  <si>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</si>
  <si>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</si>
  <si>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</si>
  <si>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</si>
  <si>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</si>
  <si>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</si>
  <si>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</si>
  <si>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</si>
  <si>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</si>
  <si>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</si>
  <si>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</si>
  <si>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</si>
  <si>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</si>
  <si>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</si>
  <si>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</si>
  <si>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</si>
  <si>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</si>
  <si>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</si>
  <si>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</si>
  <si>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</si>
  <si>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</si>
  <si>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</si>
  <si>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</si>
  <si>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</si>
  <si>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</si>
  <si>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</si>
  <si>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</si>
  <si>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</si>
  <si>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</si>
  <si>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</si>
  <si>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</si>
  <si>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</si>
  <si>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</si>
  <si>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</si>
  <si>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</si>
  <si>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</si>
  <si>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</si>
  <si>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</si>
  <si>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</si>
  <si>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</si>
  <si>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</si>
  <si>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</si>
  <si>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</si>
  <si>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</si>
  <si>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</si>
  <si>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</si>
  <si>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</si>
  <si>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</si>
  <si>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</si>
  <si>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</si>
  <si>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</si>
  <si>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</si>
  <si>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</si>
  <si>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</si>
  <si>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</si>
  <si>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</si>
  <si>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</si>
  <si>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</si>
  <si>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</si>
  <si>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</si>
  <si>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</si>
  <si>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</si>
  <si>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</si>
  <si>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</si>
  <si>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</si>
  <si>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</si>
  <si>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</si>
  <si>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</si>
  <si>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</si>
  <si>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</si>
  <si>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</si>
  <si>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</si>
  <si>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</si>
  <si>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</si>
  <si>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</si>
  <si>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</si>
  <si>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</si>
  <si>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</si>
  <si>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</si>
  <si>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</si>
  <si>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</si>
  <si>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</si>
  <si>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</si>
  <si>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</si>
  <si>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</si>
  <si>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</si>
  <si>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</si>
  <si>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</si>
  <si>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</si>
  <si>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</si>
  <si>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</si>
  <si>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</si>
  <si>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</si>
  <si>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</si>
  <si>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</si>
  <si>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</si>
  <si>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</si>
  <si>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</si>
  <si>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</si>
  <si>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</si>
  <si>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</si>
  <si>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</si>
  <si>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</si>
  <si>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</si>
  <si>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</si>
  <si>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</si>
  <si>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</si>
  <si>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</si>
  <si>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</si>
  <si>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</si>
  <si>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</si>
  <si>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</si>
  <si>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</si>
  <si>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</si>
  <si>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</si>
  <si>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</si>
  <si>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</si>
  <si>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</si>
  <si>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</si>
  <si>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</si>
  <si>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</si>
  <si>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</si>
  <si>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</si>
  <si>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</si>
  <si>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</si>
  <si>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</si>
  <si>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</si>
  <si>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</si>
  <si>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</si>
  <si>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</si>
  <si>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</si>
  <si>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</si>
  <si>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</si>
  <si>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</si>
  <si>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</si>
  <si>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</si>
  <si>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</si>
  <si>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</si>
  <si>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</si>
  <si>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</si>
  <si>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</si>
  <si>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</si>
  <si>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</si>
  <si>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</si>
  <si>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</si>
  <si>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</si>
  <si>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</si>
  <si>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</si>
  <si>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</si>
  <si>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</si>
  <si>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</si>
  <si>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</si>
  <si>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</si>
  <si>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</si>
  <si>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</si>
  <si>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</si>
  <si>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</si>
  <si>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</si>
  <si>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</si>
  <si>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</si>
  <si>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</si>
  <si>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</si>
  <si>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</si>
  <si>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</si>
  <si>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</si>
  <si>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</si>
  <si>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</si>
  <si>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</si>
  <si>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</si>
  <si>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</si>
  <si>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</si>
  <si>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</si>
  <si>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</si>
  <si>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</si>
  <si>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</si>
  <si>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</si>
  <si>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</si>
  <si>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</si>
  <si>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</si>
  <si>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</si>
  <si>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</si>
  <si>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</si>
  <si>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</si>
  <si>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</si>
  <si>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</si>
  <si>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</si>
  <si>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</si>
  <si>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</si>
  <si>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</si>
  <si>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</si>
  <si>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</si>
  <si>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</si>
  <si>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</si>
  <si>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</si>
  <si>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</si>
  <si>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</si>
  <si>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</si>
  <si>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</si>
  <si>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</si>
  <si>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</si>
  <si>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</si>
  <si>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</si>
  <si>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</si>
  <si>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</si>
  <si>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</si>
  <si>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</si>
  <si>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</si>
  <si>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</si>
  <si>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</si>
  <si>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</si>
  <si>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</si>
  <si>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</si>
  <si>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</si>
  <si>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</si>
  <si>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</si>
  <si>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</si>
  <si>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</si>
  <si>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</si>
  <si>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</si>
  <si>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</si>
  <si>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</si>
  <si>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</si>
  <si>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</si>
  <si>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</si>
  <si>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</si>
  <si>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</si>
  <si>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</si>
  <si>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</si>
  <si>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</si>
  <si>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</si>
  <si>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</si>
  <si>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</si>
  <si>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</si>
  <si>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</si>
  <si>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</si>
  <si>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</si>
  <si>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</si>
  <si>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</si>
  <si>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</si>
  <si>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</si>
  <si>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</si>
  <si>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</si>
  <si>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</si>
  <si>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</si>
  <si>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</si>
  <si>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</si>
  <si>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</si>
  <si>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</si>
  <si>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</si>
  <si>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</si>
  <si>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</si>
  <si>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</si>
  <si>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</si>
  <si>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</si>
  <si>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</si>
  <si>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</si>
  <si>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</si>
  <si>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</si>
  <si>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</si>
  <si>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</si>
  <si>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</si>
  <si>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</si>
  <si>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</si>
  <si>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</si>
  <si>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</si>
  <si>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</si>
  <si>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</si>
  <si>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</si>
  <si>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</si>
  <si>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</si>
  <si>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</si>
  <si>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</si>
  <si>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</si>
  <si>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</si>
  <si>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</si>
  <si>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</si>
  <si>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</si>
  <si>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</si>
  <si>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</si>
  <si>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</si>
  <si>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</si>
  <si>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</si>
  <si>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</si>
  <si>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</si>
  <si>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</si>
  <si>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</si>
  <si>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</si>
  <si>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</si>
  <si>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</si>
  <si>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</si>
  <si>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</si>
  <si>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</si>
  <si>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</si>
  <si>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</si>
  <si>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</si>
  <si>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</si>
  <si>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</si>
  <si>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</si>
  <si>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</si>
  <si>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</si>
  <si>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</si>
  <si>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</si>
  <si>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</si>
  <si>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</si>
  <si>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</si>
  <si>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</si>
  <si>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</si>
  <si>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</si>
  <si>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</si>
  <si>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</si>
  <si>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</si>
  <si>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</si>
  <si>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</si>
  <si>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</si>
  <si>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</si>
  <si>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</si>
  <si>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</si>
  <si>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</si>
  <si>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</si>
  <si>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</si>
  <si>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</si>
  <si>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</si>
  <si>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</si>
  <si>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</si>
  <si>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</si>
  <si>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</si>
  <si>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</si>
  <si>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</si>
  <si>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</si>
  <si>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</si>
  <si>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</si>
  <si>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</si>
  <si>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</si>
  <si>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</si>
  <si>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</si>
  <si>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</si>
  <si>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</si>
  <si>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</si>
  <si>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</si>
  <si>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</si>
  <si>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</si>
  <si>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</si>
  <si>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</si>
  <si>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</si>
  <si>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</si>
  <si>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</si>
  <si>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</si>
  <si>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</si>
  <si>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</si>
  <si>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</si>
  <si>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</si>
  <si>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</si>
  <si>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</si>
  <si>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</si>
  <si>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</si>
  <si>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</si>
  <si>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</si>
  <si>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</si>
  <si>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</si>
  <si>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</si>
  <si>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</si>
  <si>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</si>
  <si>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</si>
  <si>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</si>
  <si>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</si>
  <si>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</si>
  <si>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</si>
  <si>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</si>
  <si>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</si>
  <si>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</si>
  <si>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</si>
  <si>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</si>
  <si>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</si>
  <si>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</si>
  <si>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</si>
  <si>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</si>
  <si>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</si>
  <si>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</si>
  <si>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</si>
  <si>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</si>
  <si>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</si>
  <si>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</si>
  <si>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</si>
  <si>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</si>
  <si>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</si>
  <si>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</si>
  <si>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</si>
  <si>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</si>
  <si>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</si>
  <si>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</si>
  <si>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</si>
  <si>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</si>
  <si>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</si>
  <si>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</si>
  <si>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</si>
  <si>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</si>
  <si>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</si>
  <si>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</si>
  <si>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</si>
  <si>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</si>
  <si>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</si>
  <si>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</si>
  <si>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</si>
  <si>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</si>
  <si>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</si>
  <si>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</si>
  <si>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</si>
  <si>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</si>
  <si>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</si>
  <si>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</si>
  <si>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</si>
  <si>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</si>
  <si>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</si>
  <si>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</si>
  <si>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</si>
  <si>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</si>
  <si>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</si>
  <si>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</si>
  <si>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</si>
  <si>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</si>
  <si>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</si>
  <si>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</si>
  <si>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</si>
  <si>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</si>
  <si>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</si>
  <si>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</si>
  <si>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</si>
  <si>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</si>
  <si>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</si>
  <si>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</si>
  <si>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</si>
  <si>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</si>
  <si>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</si>
  <si>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</si>
  <si>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</si>
  <si>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</si>
  <si>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</si>
  <si>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</si>
  <si>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</si>
  <si>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</si>
  <si>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</si>
  <si>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</si>
  <si>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</si>
  <si>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</si>
  <si>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</si>
  <si>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</si>
  <si>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</si>
  <si>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</si>
  <si>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</si>
  <si>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</si>
  <si>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</si>
  <si>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</si>
  <si>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</si>
  <si>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</si>
  <si>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</si>
  <si>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</si>
  <si>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</si>
  <si>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</si>
  <si>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</si>
  <si>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</si>
  <si>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</si>
  <si>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</si>
  <si>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</si>
  <si>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</si>
  <si>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</si>
  <si>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</si>
  <si>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</si>
  <si>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</si>
  <si>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</si>
  <si>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</si>
  <si>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</si>
  <si>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</si>
  <si>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</si>
  <si>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</si>
  <si>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</si>
  <si>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</si>
  <si>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</si>
  <si>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</si>
  <si>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</si>
  <si>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</si>
  <si>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</si>
  <si>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</si>
  <si>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</si>
  <si>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</si>
  <si>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</si>
  <si>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</si>
  <si>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</si>
  <si>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</si>
  <si>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</si>
  <si>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</si>
  <si>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</si>
  <si>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</si>
  <si>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</si>
  <si>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</si>
  <si>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</si>
  <si>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</si>
  <si>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</si>
  <si>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</si>
  <si>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</si>
  <si>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</si>
  <si>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</si>
  <si>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</si>
  <si>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</si>
  <si>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</si>
  <si>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</si>
  <si>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</si>
  <si>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</si>
  <si>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</si>
  <si>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</si>
  <si>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</si>
  <si>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</si>
  <si>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</si>
  <si>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</si>
  <si>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</si>
  <si>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</si>
  <si>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</si>
  <si>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</si>
  <si>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</si>
  <si>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</si>
  <si>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</si>
  <si>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</si>
  <si>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</si>
  <si>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</si>
  <si>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</si>
  <si>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</si>
  <si>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</si>
  <si>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</si>
  <si>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</si>
  <si>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</si>
  <si>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</si>
  <si>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</si>
  <si>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</si>
  <si>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</si>
  <si>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</si>
  <si>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</si>
  <si>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</si>
  <si>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</si>
  <si>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</si>
  <si>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</si>
  <si>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</si>
  <si>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</si>
  <si>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</si>
  <si>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</si>
  <si>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</si>
  <si>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</si>
  <si>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</si>
  <si>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</si>
  <si>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</si>
  <si>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</si>
  <si>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</si>
  <si>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</si>
  <si>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</si>
  <si>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</si>
  <si>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</si>
  <si>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</si>
  <si>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</si>
  <si>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</si>
  <si>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</si>
  <si>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</si>
  <si>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</si>
  <si>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</si>
  <si>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</si>
  <si>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</si>
  <si>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</si>
  <si>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</si>
  <si>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</si>
  <si>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</si>
  <si>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</si>
  <si>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</si>
  <si>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</si>
  <si>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</si>
  <si>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</si>
  <si>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</si>
  <si>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</si>
  <si>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</si>
  <si>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</si>
  <si>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</si>
  <si>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</si>
  <si>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</si>
  <si>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</si>
  <si>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</si>
  <si>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</si>
  <si>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</si>
  <si>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</si>
  <si>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</si>
  <si>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</si>
  <si>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</si>
  <si>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</si>
  <si>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</si>
  <si>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</si>
  <si>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</si>
  <si>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</si>
  <si>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</si>
  <si>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</si>
  <si>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</si>
  <si>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</si>
  <si>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</si>
  <si>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</si>
  <si>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</si>
  <si>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</si>
  <si>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</si>
  <si>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</si>
  <si>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</si>
  <si>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</si>
  <si>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</si>
  <si>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</si>
  <si>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</si>
  <si>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</si>
  <si>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</si>
  <si>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</si>
  <si>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</si>
  <si>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</si>
  <si>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</si>
  <si>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</si>
  <si>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</si>
  <si>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</si>
  <si>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</si>
  <si>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</si>
  <si>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</si>
  <si>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</si>
  <si>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</si>
  <si>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</si>
  <si>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</si>
  <si>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</si>
  <si>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</si>
  <si>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</si>
  <si>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</si>
  <si>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</si>
  <si>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</si>
  <si>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</si>
  <si>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</si>
  <si>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</si>
  <si>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</si>
  <si>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</si>
  <si>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</si>
  <si>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</si>
  <si>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</si>
  <si>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</si>
  <si>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</si>
  <si>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</si>
  <si>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</si>
  <si>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</si>
  <si>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</si>
  <si>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</si>
  <si>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</si>
  <si>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</si>
  <si>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</si>
  <si>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</si>
  <si>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</si>
  <si>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</si>
  <si>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</si>
  <si>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</si>
  <si>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</si>
  <si>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</si>
  <si>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</si>
  <si>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</si>
  <si>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</si>
  <si>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</si>
  <si>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</si>
  <si>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</si>
  <si>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</si>
  <si>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</si>
  <si>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</si>
  <si>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</si>
  <si>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</si>
  <si>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</si>
  <si>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</si>
  <si>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</si>
  <si>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</si>
  <si>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</si>
  <si>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</si>
  <si>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</si>
  <si>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</si>
  <si>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</si>
  <si>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</si>
  <si>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</si>
  <si>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</si>
  <si>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</si>
  <si>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</si>
  <si>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</si>
  <si>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</si>
  <si>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</si>
  <si>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</si>
  <si>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</si>
  <si>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</si>
  <si>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</si>
  <si>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</si>
  <si>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</si>
  <si>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</si>
  <si>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</si>
  <si>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</si>
  <si>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</si>
  <si>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</si>
  <si>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</si>
  <si>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</si>
  <si>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</si>
  <si>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</si>
  <si>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</si>
  <si>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</si>
  <si>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</si>
  <si>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</si>
  <si>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</si>
  <si>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</si>
  <si>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</si>
  <si>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</si>
  <si>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</si>
  <si>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</si>
  <si>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</si>
  <si>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</si>
  <si>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</si>
  <si>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</si>
  <si>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</si>
  <si>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</si>
  <si>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</si>
  <si>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</si>
  <si>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</si>
  <si>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</si>
  <si>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</si>
  <si>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</si>
  <si>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</si>
  <si>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</si>
  <si>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</si>
  <si>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</si>
  <si>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</si>
  <si>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</si>
  <si>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</si>
  <si>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</si>
  <si>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</si>
  <si>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</si>
  <si>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</si>
  <si>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</si>
  <si>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</si>
  <si>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</si>
  <si>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</si>
  <si>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</si>
  <si>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</si>
  <si>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</si>
  <si>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</si>
  <si>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</si>
  <si>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</si>
  <si>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</si>
  <si>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</si>
  <si>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</si>
  <si>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</si>
  <si>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</si>
  <si>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</si>
  <si>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</si>
  <si>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</si>
  <si>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</si>
  <si>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</si>
  <si>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</si>
  <si>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</si>
  <si>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</si>
  <si>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</si>
  <si>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</si>
  <si>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</si>
  <si>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</si>
  <si>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</si>
  <si>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</si>
  <si>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</si>
  <si>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</si>
  <si>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</si>
  <si>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</si>
  <si>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</si>
  <si>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</si>
  <si>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</si>
  <si>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</si>
  <si>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</si>
  <si>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</si>
  <si>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</si>
  <si>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</si>
  <si>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</si>
  <si>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</si>
  <si>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</si>
  <si>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</si>
  <si>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</si>
  <si>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</si>
  <si>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</si>
  <si>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GSDM-I3.9.6</t>
  </si>
  <si>
    <t>Percentage of project population using polluting fuels</t>
  </si>
  <si>
    <t>biennial</t>
  </si>
  <si>
    <t xml:space="preserve">% of end user households </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</si>
  <si>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</si>
  <si>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</si>
  <si>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</si>
  <si>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</si>
  <si>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</si>
  <si>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GSDM-I11.6.1</t>
  </si>
  <si>
    <t>Access to clean energy</t>
  </si>
  <si>
    <t>Access to improved waste management services</t>
  </si>
  <si>
    <t>Number of unique households (HHs) that benefitted from improved waste management services during the reporting period</t>
  </si>
  <si>
    <t>HH(WM) = no of unique HHs (disaggregated by rural and urban) benefitting from improved waste management introduced by the project; source (s)</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</si>
  <si>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</si>
  <si>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GSDM-I11.1.1</t>
  </si>
  <si>
    <t>Number of unique households (HHs) that received off grid renewable, sustainable energy services during the reporting period</t>
  </si>
  <si>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</si>
  <si>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</si>
  <si>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</si>
  <si>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</si>
  <si>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GSDM-I11.1.2</t>
  </si>
  <si>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</si>
  <si>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</si>
  <si>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</si>
  <si>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</si>
  <si>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</si>
  <si>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r>
      <t xml:space="preserve">VERSION  </t>
    </r>
    <r>
      <rPr>
        <b/>
        <sz val="11"/>
        <rFont val="Verdana"/>
        <family val="2"/>
      </rPr>
      <t>v.1.3</t>
    </r>
  </si>
  <si>
    <t>Version History</t>
  </si>
  <si>
    <t>V 1.0</t>
  </si>
  <si>
    <t>Initial adoption </t>
  </si>
  <si>
    <t>V 1.1</t>
  </si>
  <si>
    <t>CSA, access to finance indicators updates</t>
  </si>
  <si>
    <t>Addition of new indicators</t>
  </si>
  <si>
    <t>V 1.2</t>
  </si>
  <si>
    <t>V 1.3</t>
  </si>
  <si>
    <r>
      <t xml:space="preserve">PUBLICATION DATE  </t>
    </r>
    <r>
      <rPr>
        <b/>
        <sz val="11"/>
        <rFont val="Verdana"/>
        <family val="2"/>
      </rPr>
      <t>05/10/2023</t>
    </r>
  </si>
  <si>
    <t>GS5801</t>
  </si>
  <si>
    <t xml:space="preserve">Survey methods </t>
  </si>
  <si>
    <t>Strict compliance with the applied methodology</t>
  </si>
  <si>
    <t>USD/hh/year and in local currency (shilling)</t>
  </si>
  <si>
    <t>Number of farmers</t>
  </si>
  <si>
    <t>SDG montitoring survey (SMS)</t>
  </si>
  <si>
    <t>Total area in hectare on which bio-slurry is applied</t>
  </si>
  <si>
    <t>Number of employees</t>
  </si>
  <si>
    <t>hours/hh/year</t>
  </si>
  <si>
    <t xml:space="preserve">Number of individuals </t>
  </si>
  <si>
    <t xml:space="preserve"> number of masons provided biodigester jobs </t>
  </si>
  <si>
    <t>Bookkeeing by VPA implementer (excel sheets)</t>
  </si>
  <si>
    <t>recording of trainings</t>
  </si>
  <si>
    <t>-</t>
  </si>
  <si>
    <t xml:space="preserve">Calculated based on number of plants forecated divided by the average number of masons involved in construction </t>
  </si>
  <si>
    <t>Project database</t>
  </si>
  <si>
    <t>continously</t>
  </si>
  <si>
    <t>booking of data in project database</t>
  </si>
  <si>
    <t xml:space="preserve">Calculated based on number of plants forecasted divided by the average number of BCE involved in construction </t>
  </si>
  <si>
    <t>Cumulative number of BCE (biodigestr construction enterprises)'s operating in the value chain</t>
  </si>
  <si>
    <t>ton bio-slurry produced</t>
  </si>
  <si>
    <t>survey methods</t>
  </si>
  <si>
    <t>ton bio-s;urry = digester feeding. This feeding is manure + water and a dilution ratio of 1:1 is assumed (standard practice)</t>
  </si>
  <si>
    <t>ton NRB saved</t>
  </si>
  <si>
    <t>BFT and KPT studies</t>
  </si>
  <si>
    <t>Calculated based on units in use in a year multiplied with baseline minus project NRB fuel scenario use.</t>
  </si>
  <si>
    <t>conversion to local currenct will be as per prevailing forex echange rate at the date of document preparation</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</si>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</sst>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1">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
      <sz val="9"/>
      <color indexed="81"/>
      <name val="Tahoma"/>
      <charset val="1"/>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338">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14" fontId="66" fillId="19" borderId="1" xfId="0" applyNumberFormat="1" applyFont="1" applyFill="1" applyBorder="1" applyAlignment="1">
      <alignment horizontal="left"/>
    </xf>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70" fillId="0" borderId="0" xfId="0" applyFont="1" applyAlignment="1">
      <alignment horizontal="left" wrapText="1"/>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62" fillId="0" borderId="0" xfId="2" applyFont="1" applyFill="1" applyAlignment="1">
      <alignment wrapText="1"/>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1" fillId="19" borderId="26" xfId="0" applyFont="1" applyFill="1" applyBorder="1" applyAlignment="1">
      <alignment horizontal="center"/>
    </xf>
    <xf numFmtId="0" fontId="1" fillId="19" borderId="29" xfId="0" applyFont="1" applyFill="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36" fillId="0" borderId="0" xfId="2" applyFont="1" applyFill="1" applyAlignment="1">
      <alignment wrapText="1"/>
    </xf>
    <xf numFmtId="0" fontId="37" fillId="0" borderId="0" xfId="0" applyFont="1" applyAlignment="1">
      <alignment vertical="top" wrapText="1"/>
    </xf>
    <xf numFmtId="0" fontId="47" fillId="21" borderId="0" xfId="0" applyFont="1" applyFill="1" applyAlignment="1">
      <alignment horizontal="center" wrapText="1"/>
    </xf>
    <xf numFmtId="0" fontId="37" fillId="0" borderId="0" xfId="0" applyFont="1" applyAlignment="1">
      <alignment horizontal="left" wrapText="1"/>
    </xf>
    <xf numFmtId="0" fontId="19" fillId="2" borderId="1" xfId="0" applyFont="1" applyFill="1" applyBorder="1" applyAlignment="1">
      <alignment horizontal="left" vertical="top"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1" fillId="19" borderId="26" xfId="0" quotePrefix="1" applyFont="1" applyFill="1" applyBorder="1" applyAlignment="1">
      <alignment horizontal="center"/>
    </xf>
    <xf numFmtId="0" fontId="19" fillId="2" borderId="1" xfId="0" applyFont="1" applyFill="1" applyBorder="1" applyAlignment="1">
      <alignment horizontal="center" vertical="top" wrapText="1"/>
    </xf>
  </cellXfs>
  <cellStyles count="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persons/person.xml><?xml version="1.0" encoding="utf-8"?>
<personList xmlns="http://schemas.microsoft.com/office/spreadsheetml/2018/threadedcomments" xmlns:x="http://schemas.openxmlformats.org/spreadsheetml/2006/main">
  <person displayName="Eric Buysman" id="{4C548496-96CF-4A41-AA8F-CA04EFFDFEEC}" userId="d46a542e399632b1" providerId="Windows Liv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IF(ROWS(BA!$L$2:L312)&lt;=B$1,INDEX(BA!$P$2:$P$63,_xlfn.AGGREGATE(15,3,(BA!$L$2:$L$63=Mapping!$A$3)/(BA!$L$2:$L$63=Mapping!$A$3)*ROW(BA!$L$2:$L$247)-ROWS(BA!$L$2),ROWS(BA!$L$2:L312))),"")</calculatedColumnFormula>
    </tableColumn>
    <tableColumn id="3" xr3:uid="{964C1D67-D74D-47C1-B903-5A5049507F62}" name="Indicator" dataDxfId="136" dataCellStyle="Normal 2">
      <calculatedColumnFormula array="1">IF(ROWS(BA!$F$4:F4)&lt;=AB$272,INDEX(BA!$P$2:$P$547,_xlfn.AGGREGATE(15,3,(BA!$F$2:$F$547=Mapping!$AA$274)/(BA!$F$2:$F$547=Mapping!$AA$274)*ROW(BA!$F$2:$F$547)-ROWS(BA!$F$2),ROWS(BA!$F$2:F2))),"")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IFERROR(INDEX(BA!$L$2:$L$1001,MATCH($AB274,BA!$P$2:$P$1001,0)),"")</calculatedColumnFormula>
    </tableColumn>
    <tableColumn id="5" xr3:uid="{FA595E8E-5490-4807-8A64-F2AFB890E331}" name="SDG" dataDxfId="134" dataCellStyle="Normal 2">
      <calculatedColumnFormula>INDEX(BA!$M$2:$M$1001,MATCH($AB274,BA!$P$2:$P$1001,0))</calculatedColumnFormula>
    </tableColumn>
    <tableColumn id="6" xr3:uid="{D411F278-9217-460A-B3D8-A8B37464E25F}" name="Impact indicator" dataDxfId="133" dataCellStyle="Normal 2">
      <calculatedColumnFormula>INDEX(BA!$O$2:$O$1001,MATCH($AB274,BA!$P$2:$P$1001,0))</calculatedColumnFormula>
    </tableColumn>
    <tableColumn id="7" xr3:uid="{596EFDDD-FD55-452B-8366-05DDA92714ED}" name="SDG_Target" dataDxfId="132" dataCellStyle="Normal 2">
      <calculatedColumnFormula>INDEX(BA!$N$2:$N$1001,MATCH($AB274,BA!$P$2:$P$1001,0))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IF(ROWS(BA!$L$2:L374)&lt;=B$1,INDEX(BA!$P$2:$P$63,_xlfn.AGGREGATE(15,3,(BA!$L$2:$L$63=Mapping!$A$3)/(BA!$L$2:$L$63=Mapping!$A$3)*ROW(BA!$L$2:$L$247)-ROWS(BA!$L$2),ROWS(BA!$L$2:L374))),"")</calculatedColumnFormula>
    </tableColumn>
    <tableColumn id="3" xr3:uid="{57A564B8-0F8F-4150-90AB-0A3807462D44}" name="Indicator" dataDxfId="76" dataCellStyle="Normal 2">
      <calculatedColumnFormula array="1">IF(ROWS(BA!$G$4:G4)&lt;=AB$334,INDEX(BA!$P$2:$P$547,_xlfn.AGGREGATE(15,3,(BA!$G$2:$G$547=Mapping!$AA$336)/(BA!$G$2:$G$547=Mapping!$AA$336)*ROW(BA!$G$2:$G$547)-ROWS(BA!$G$2),ROWS(BA!$G$2:G2))),"")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IFERROR(INDEX(BA!$L$4:$L$1001,MATCH($AB336,BA!$P$4:$P$1001,0)),"")</calculatedColumnFormula>
    </tableColumn>
    <tableColumn id="5" xr3:uid="{23D7C621-475B-48A3-9D2E-8DC24297D0B0}" name="SDG" dataDxfId="74" dataCellStyle="Normal 2">
      <calculatedColumnFormula>INDEX(BA!$M$4:$M$1001,MATCH($AB336,BA!$P$4:$P$1001,0))</calculatedColumnFormula>
    </tableColumn>
    <tableColumn id="6" xr3:uid="{B650AA2E-A3E8-4684-B4C2-96E3DAF51AE8}" name="Impact indicator" dataDxfId="73" dataCellStyle="Normal 2">
      <calculatedColumnFormula>INDEX(BA!$O$4:$O$1001,MATCH($AB336,BA!$P$4:$P$1001,0))</calculatedColumnFormula>
    </tableColumn>
    <tableColumn id="7" xr3:uid="{360359D5-8EC2-4A7D-B13D-BCD99A6C8838}" name="SDG_Target" dataDxfId="72" dataCellStyle="Normal 2">
      <calculatedColumnFormula>INDEX(BA!$N$4:$N$1001,MATCH($AB336,BA!$P$4:$P$1001,0))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5" dT="2023-12-11T08:20:26.54" personId="{4C548496-96CF-4A41-AA8F-CA04EFFDFEEC}" id="{0EF19962-30D6-4589-B551-E27FE8EF4EE9}">
    <text>To be completed at VPA level</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zoomScale="110" zoomScaleNormal="110" workbookViewId="0"/>
  </sheetViews>
  <sheetFormatPr defaultColWidth="10.42578125" defaultRowHeight="15"/>
  <cols>
    <col min="1" max="1" width="1.7109375" style="161" customWidth="1"/>
    <col min="2" max="2" width="14.28515625" style="219" customWidth="1"/>
    <col min="3" max="3" width="75.42578125" style="161" customWidth="1"/>
    <col min="4" max="4" width="1.28515625" style="161" customWidth="1"/>
    <col min="5" max="6" width="1.7109375" style="161" customWidth="1"/>
    <col min="7" max="7" width="59" style="161" customWidth="1"/>
    <col min="8" max="8" width="30.28515625" style="161" customWidth="1"/>
    <col min="9" max="10" width="10.42578125" style="161"/>
    <col min="11" max="11" width="29.140625" style="161" customWidth="1"/>
    <col min="12" max="16384" width="10.42578125" style="161"/>
  </cols>
  <sheetData>
    <row r="1" spans="1:8" ht="135" customHeight="1"/>
    <row r="2" spans="1:8" ht="20.100000000000001" customHeight="1">
      <c r="A2" s="160"/>
      <c r="B2" s="233" t="s">
        <v>1379</v>
      </c>
      <c r="C2" s="234"/>
      <c r="D2" s="160"/>
      <c r="E2" s="160"/>
      <c r="F2" s="160"/>
    </row>
    <row r="3" spans="1:8" ht="20.100000000000001" customHeight="1">
      <c r="A3" s="160"/>
      <c r="B3" s="233" t="s">
        <v>1388</v>
      </c>
      <c r="C3" s="234"/>
      <c r="D3" s="160"/>
      <c r="E3" s="160"/>
      <c r="F3" s="160"/>
    </row>
    <row r="4" spans="1:8" ht="56.1" customHeight="1">
      <c r="A4" s="160"/>
      <c r="B4" s="235" t="s">
        <v>0</v>
      </c>
      <c r="C4" s="235"/>
      <c r="D4" s="235"/>
      <c r="E4" s="235"/>
      <c r="F4" s="235"/>
      <c r="G4" s="235"/>
      <c r="H4" s="235"/>
    </row>
    <row r="5" spans="1:8">
      <c r="A5" s="160"/>
      <c r="B5" s="220" t="s">
        <v>1</v>
      </c>
      <c r="C5" s="226" t="s">
        <v>2</v>
      </c>
      <c r="D5" s="160"/>
      <c r="E5" s="160"/>
      <c r="F5" s="160"/>
    </row>
    <row r="6" spans="1:8">
      <c r="A6" s="160"/>
      <c r="B6" s="221"/>
      <c r="C6" s="227"/>
      <c r="D6" s="160"/>
      <c r="E6" s="160"/>
      <c r="F6" s="160"/>
    </row>
    <row r="7" spans="1:8" ht="26.25" customHeight="1">
      <c r="A7" s="160"/>
      <c r="B7" s="220" t="s">
        <v>3</v>
      </c>
      <c r="C7" s="228" t="s">
        <v>4</v>
      </c>
      <c r="D7" s="160"/>
      <c r="E7" s="160"/>
      <c r="F7" s="160"/>
    </row>
    <row r="8" spans="1:8">
      <c r="B8" s="222"/>
      <c r="C8" s="167"/>
    </row>
    <row r="9" spans="1:8" ht="126" customHeight="1">
      <c r="B9" s="220" t="s">
        <v>5</v>
      </c>
      <c r="C9" s="229" t="s">
        <v>1348</v>
      </c>
    </row>
    <row r="10" spans="1:8" ht="20.25" customHeight="1">
      <c r="B10" s="222"/>
      <c r="C10" s="167"/>
    </row>
    <row r="11" spans="1:8" ht="141.75" customHeight="1">
      <c r="B11" s="220" t="s">
        <v>6</v>
      </c>
      <c r="C11" s="230" t="s">
        <v>1349</v>
      </c>
    </row>
    <row r="12" spans="1:8" ht="20.25" customHeight="1">
      <c r="B12" s="222"/>
      <c r="C12" s="167"/>
    </row>
    <row r="13" spans="1:8" ht="232.5" customHeight="1">
      <c r="B13" s="220" t="s">
        <v>7</v>
      </c>
      <c r="C13" s="229" t="s">
        <v>1350</v>
      </c>
    </row>
    <row r="14" spans="1:8" ht="23.25" customHeight="1">
      <c r="B14" s="223"/>
      <c r="C14" s="231"/>
    </row>
    <row r="15" spans="1:8" ht="169.5" customHeight="1">
      <c r="B15" s="220" t="s">
        <v>8</v>
      </c>
      <c r="C15" s="229" t="s">
        <v>1351</v>
      </c>
    </row>
    <row r="16" spans="1:8">
      <c r="B16" s="222"/>
      <c r="G16" s="224"/>
    </row>
    <row r="17" spans="2:7">
      <c r="B17" s="222"/>
    </row>
    <row r="18" spans="2:7">
      <c r="B18" s="222"/>
      <c r="G18" s="225"/>
    </row>
    <row r="19" spans="2:7">
      <c r="B19" s="222"/>
    </row>
    <row r="20" spans="2:7" ht="17.100000000000001" customHeight="1">
      <c r="B20" s="236" t="s">
        <v>1380</v>
      </c>
      <c r="C20" s="236"/>
      <c r="G20" s="225"/>
    </row>
    <row r="21" spans="2:7" ht="12.75">
      <c r="B21" s="229" t="s">
        <v>1381</v>
      </c>
      <c r="C21" s="229" t="s">
        <v>1382</v>
      </c>
    </row>
    <row r="22" spans="2:7" ht="12.75">
      <c r="B22" s="229" t="s">
        <v>1383</v>
      </c>
      <c r="C22" s="229" t="s">
        <v>1384</v>
      </c>
      <c r="G22" s="225"/>
    </row>
    <row r="23" spans="2:7" ht="12.75">
      <c r="B23" s="229" t="s">
        <v>1386</v>
      </c>
      <c r="C23" s="229" t="s">
        <v>1385</v>
      </c>
    </row>
    <row r="24" spans="2:7" ht="12.75">
      <c r="B24" s="229" t="s">
        <v>1387</v>
      </c>
      <c r="C24" s="229" t="s">
        <v>1385</v>
      </c>
      <c r="G24" s="225"/>
    </row>
    <row r="26" spans="2:7">
      <c r="G26" s="225"/>
    </row>
    <row r="29" spans="2:7">
      <c r="G29" s="225"/>
    </row>
    <row r="31" spans="2:7">
      <c r="G31" s="225"/>
    </row>
    <row r="32" spans="2:7">
      <c r="G32" s="225"/>
    </row>
    <row r="34" spans="7:7">
      <c r="G34" s="225"/>
    </row>
  </sheetData>
  <mergeCells count="4">
    <mergeCell ref="B2:C2"/>
    <mergeCell ref="B3:C3"/>
    <mergeCell ref="B4:H4"/>
    <mergeCell ref="B20:C20"/>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85" zoomScaleNormal="85" workbookViewId="0">
      <pane xSplit="2" ySplit="2" topLeftCell="C3" activePane="bottomRight" state="frozen"/>
      <selection pane="topRight" activeCell="C1" sqref="C1"/>
      <selection pane="bottomLeft" activeCell="A3" sqref="A3"/>
      <selection pane="bottomRight" activeCell="A36" sqref="A36"/>
    </sheetView>
  </sheetViews>
  <sheetFormatPr defaultColWidth="9.140625" defaultRowHeight="12.75"/>
  <cols>
    <col min="1" max="1" width="29.42578125" style="8" customWidth="1"/>
    <col min="2" max="2" width="32.140625" style="8" customWidth="1"/>
    <col min="3" max="3" width="25.7109375" style="8" customWidth="1"/>
    <col min="4" max="4" width="27.28515625" style="8" customWidth="1"/>
    <col min="5" max="5" width="25.7109375" style="8" customWidth="1"/>
    <col min="6" max="6" width="3.7109375" style="14" customWidth="1"/>
    <col min="7" max="9" width="25.7109375" style="8" customWidth="1"/>
    <col min="10" max="10" width="3.7109375" style="8" customWidth="1"/>
    <col min="11" max="13" width="25.7109375" style="8" customWidth="1"/>
    <col min="14" max="14" width="3.7109375" style="8" customWidth="1"/>
    <col min="15" max="17" width="25.7109375" style="8" customWidth="1"/>
    <col min="18" max="18" width="3.7109375" style="8" customWidth="1"/>
    <col min="19" max="21" width="25.7109375" style="8" customWidth="1"/>
    <col min="22" max="22" width="3.7109375" style="8" customWidth="1"/>
    <col min="23" max="25" width="25.7109375" style="8" customWidth="1"/>
    <col min="26" max="26" width="3.7109375" style="8" customWidth="1"/>
    <col min="27" max="29" width="25.7109375" style="8" customWidth="1"/>
    <col min="30" max="30" width="3.7109375" style="8" customWidth="1"/>
    <col min="31" max="33" width="25.7109375" style="8" customWidth="1"/>
    <col min="34" max="34" width="3.7109375" style="8" customWidth="1"/>
    <col min="35" max="37" width="25.7109375" style="8" customWidth="1"/>
    <col min="38" max="38" width="3.7109375" style="8" customWidth="1"/>
    <col min="39" max="41" width="25.7109375" style="8" customWidth="1"/>
    <col min="42" max="55" width="9.140625" style="14"/>
    <col min="56" max="16384" width="9.140625" style="8"/>
  </cols>
  <sheetData>
    <row r="1" spans="1:5" s="14" customFormat="1" ht="12.75" customHeight="1">
      <c r="A1" s="328" t="s">
        <v>9</v>
      </c>
      <c r="B1" s="59"/>
      <c r="C1" s="148"/>
      <c r="D1" s="148"/>
      <c r="E1" s="149"/>
    </row>
    <row r="2" spans="1:5" s="14" customFormat="1" ht="15.75">
      <c r="A2" s="328"/>
      <c r="B2" s="59" t="s">
        <v>10</v>
      </c>
      <c r="C2" s="144" t="s">
        <v>11</v>
      </c>
      <c r="D2" s="145" t="s">
        <v>12</v>
      </c>
    </row>
    <row r="3" spans="1:5" s="14" customFormat="1" ht="12.75" customHeight="1">
      <c r="A3" s="146"/>
    </row>
    <row r="4" spans="1:5" s="14" customFormat="1">
      <c r="A4" s="9" t="s">
        <v>13</v>
      </c>
      <c r="B4" s="10" t="s">
        <v>14</v>
      </c>
    </row>
    <row r="5" spans="1:5" s="14" customFormat="1">
      <c r="B5" s="59" t="s">
        <v>15</v>
      </c>
      <c r="C5" s="87">
        <v>1111</v>
      </c>
      <c r="D5" s="14" t="s">
        <v>16</v>
      </c>
      <c r="E5" s="87"/>
    </row>
    <row r="6" spans="1:5" s="14" customFormat="1">
      <c r="B6" s="59" t="s">
        <v>17</v>
      </c>
      <c r="C6" s="87"/>
      <c r="D6" s="14" t="s">
        <v>18</v>
      </c>
      <c r="E6" s="87"/>
    </row>
    <row r="7" spans="1:5" s="14" customFormat="1">
      <c r="B7" s="59" t="s">
        <v>19</v>
      </c>
      <c r="C7" s="88" t="s">
        <v>922</v>
      </c>
    </row>
    <row r="8" spans="1:5" s="14" customFormat="1">
      <c r="B8" s="59" t="s">
        <v>21</v>
      </c>
      <c r="C8" s="14" t="s">
        <v>22</v>
      </c>
      <c r="D8" s="14" t="s">
        <v>23</v>
      </c>
    </row>
    <row r="9" spans="1:5" s="14" customFormat="1">
      <c r="B9" s="59"/>
      <c r="C9" s="147">
        <v>43466</v>
      </c>
      <c r="D9" s="147" t="s">
        <v>1328</v>
      </c>
      <c r="E9" s="14" t="s">
        <v>24</v>
      </c>
    </row>
    <row r="10" spans="1:5" s="14" customFormat="1">
      <c r="B10" s="59" t="s">
        <v>25</v>
      </c>
      <c r="C10" s="14" t="s">
        <v>22</v>
      </c>
      <c r="D10" s="14" t="s">
        <v>23</v>
      </c>
    </row>
    <row r="11" spans="1:5" s="14" customFormat="1">
      <c r="B11" s="59" t="s">
        <v>26</v>
      </c>
      <c r="C11" s="147">
        <v>43466</v>
      </c>
      <c r="D11" s="147" t="s">
        <v>1329</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33.75">
      <c r="A18" s="9" t="s">
        <v>3</v>
      </c>
      <c r="B18" s="10" t="s">
        <v>34</v>
      </c>
      <c r="C18" s="88" t="s">
        <v>35</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287" t="s">
        <v>5</v>
      </c>
      <c r="B20" s="11" t="s">
        <v>38</v>
      </c>
      <c r="C20" s="88" t="s">
        <v>39</v>
      </c>
      <c r="E20" s="94" t="s">
        <v>40</v>
      </c>
      <c r="O20" s="57"/>
    </row>
    <row r="21" spans="1:41 16384:16384" s="14" customFormat="1">
      <c r="A21" s="287"/>
      <c r="B21" s="17"/>
    </row>
    <row r="22" spans="1:41 16384:16384">
      <c r="A22" s="287"/>
      <c r="C22" s="320" t="s">
        <v>1330</v>
      </c>
      <c r="D22" s="321"/>
      <c r="E22" s="322"/>
      <c r="G22" s="311" t="s">
        <v>42</v>
      </c>
      <c r="H22" s="312"/>
      <c r="I22" s="313"/>
      <c r="K22" s="311" t="s">
        <v>42</v>
      </c>
      <c r="L22" s="312"/>
      <c r="M22" s="313"/>
      <c r="O22" s="311" t="s">
        <v>42</v>
      </c>
      <c r="P22" s="312"/>
      <c r="Q22" s="313"/>
      <c r="S22" s="311" t="s">
        <v>42</v>
      </c>
      <c r="T22" s="312"/>
      <c r="U22" s="313"/>
      <c r="W22" s="311" t="s">
        <v>42</v>
      </c>
      <c r="X22" s="312"/>
      <c r="Y22" s="313"/>
      <c r="AA22" s="311" t="s">
        <v>42</v>
      </c>
      <c r="AB22" s="312"/>
      <c r="AC22" s="313"/>
      <c r="AE22" s="311" t="s">
        <v>42</v>
      </c>
      <c r="AF22" s="312"/>
      <c r="AG22" s="313"/>
      <c r="AI22" s="311" t="s">
        <v>42</v>
      </c>
      <c r="AJ22" s="312"/>
      <c r="AK22" s="313"/>
      <c r="AM22" s="311" t="s">
        <v>42</v>
      </c>
      <c r="AN22" s="312"/>
      <c r="AO22" s="313"/>
    </row>
    <row r="23" spans="1:41 16384:16384">
      <c r="A23" s="287"/>
      <c r="B23" s="150" t="str">
        <f>IF(C20="Start with impact category","Select Impact category &gt;&gt;","")</f>
        <v/>
      </c>
      <c r="C23" s="305"/>
      <c r="D23" s="306"/>
      <c r="E23" s="307"/>
      <c r="F23" s="101" t="str">
        <f>IF($B$23="Select Impact category &gt;&gt;", "&gt;&gt;","")</f>
        <v/>
      </c>
      <c r="G23" s="305"/>
      <c r="H23" s="306"/>
      <c r="I23" s="307"/>
      <c r="J23" s="101" t="str">
        <f>IF($B$23="Select Impact category &gt;&gt;", "&gt;&gt;","")</f>
        <v/>
      </c>
      <c r="K23" s="305"/>
      <c r="L23" s="306"/>
      <c r="M23" s="307"/>
      <c r="N23" s="101" t="str">
        <f>IF($B$23="Select Impact category &gt;&gt;", "&gt;&gt;","")</f>
        <v/>
      </c>
      <c r="O23" s="305"/>
      <c r="P23" s="306"/>
      <c r="Q23" s="307"/>
      <c r="R23" s="101" t="str">
        <f>IF($B$23="Select Impact category &gt;&gt;", "&gt;&gt;","")</f>
        <v/>
      </c>
      <c r="S23" s="305"/>
      <c r="T23" s="306"/>
      <c r="U23" s="307"/>
      <c r="V23" s="101" t="str">
        <f>IF($B$23="Select Impact category &gt;&gt;", "&gt;&gt;","")</f>
        <v/>
      </c>
      <c r="W23" s="305"/>
      <c r="X23" s="306"/>
      <c r="Y23" s="307"/>
      <c r="Z23" s="101" t="str">
        <f>IF($B$23="Select Impact category &gt;&gt;", "&gt;&gt;","")</f>
        <v/>
      </c>
      <c r="AA23" s="305"/>
      <c r="AB23" s="306"/>
      <c r="AC23" s="307"/>
      <c r="AD23" s="101" t="str">
        <f>IF($B$23="Select Impact category &gt;&gt;", "&gt;&gt;","")</f>
        <v/>
      </c>
      <c r="AE23" s="305"/>
      <c r="AF23" s="306"/>
      <c r="AG23" s="307"/>
      <c r="AH23" s="101" t="str">
        <f>IF($B$23="Select Impact category &gt;&gt;", "&gt;&gt;","")</f>
        <v/>
      </c>
      <c r="AI23" s="305"/>
      <c r="AJ23" s="306"/>
      <c r="AK23" s="307"/>
      <c r="AL23" s="101" t="str">
        <f>IF($B$23="Select Impact category &gt;&gt;", "&gt;&gt;","")</f>
        <v/>
      </c>
      <c r="AM23" s="305"/>
      <c r="AN23" s="306"/>
      <c r="AO23" s="307"/>
    </row>
    <row r="24" spans="1:41 16384:16384" ht="12.75" customHeight="1">
      <c r="A24" s="287"/>
      <c r="B24" s="150" t="str">
        <f>IF(C20="Start with SDG","Select SDG &gt;&gt;","")</f>
        <v>Select SDG &gt;&gt;</v>
      </c>
      <c r="C24" s="308" t="s">
        <v>129</v>
      </c>
      <c r="D24" s="309"/>
      <c r="E24" s="310"/>
      <c r="F24" s="101" t="str">
        <f>IF($B$24="Select SDG &gt;&gt;","&gt;&gt;","")</f>
        <v>&gt;&gt;</v>
      </c>
      <c r="G24" s="308" t="s">
        <v>43</v>
      </c>
      <c r="H24" s="309"/>
      <c r="I24" s="310"/>
      <c r="J24" s="101" t="str">
        <f>IF($B$24="Select SDG &gt;&gt;","&gt;&gt;","")</f>
        <v>&gt;&gt;</v>
      </c>
      <c r="K24" s="308" t="s">
        <v>122</v>
      </c>
      <c r="L24" s="309"/>
      <c r="M24" s="310"/>
      <c r="N24" s="101" t="str">
        <f>IF($B$24="Select SDG &gt;&gt;","&gt;&gt;","")</f>
        <v>&gt;&gt;</v>
      </c>
      <c r="O24" s="308" t="s">
        <v>128</v>
      </c>
      <c r="P24" s="309"/>
      <c r="Q24" s="310"/>
      <c r="R24" s="101" t="str">
        <f>IF($B$24="Select SDG &gt;&gt;","&gt;&gt;","")</f>
        <v>&gt;&gt;</v>
      </c>
      <c r="S24" s="308"/>
      <c r="T24" s="309"/>
      <c r="U24" s="310"/>
      <c r="V24" s="101" t="str">
        <f>IF($B$24="Select SDG &gt;&gt;","&gt;&gt;","")</f>
        <v>&gt;&gt;</v>
      </c>
      <c r="W24" s="308"/>
      <c r="X24" s="309"/>
      <c r="Y24" s="310"/>
      <c r="Z24" s="101" t="str">
        <f>IF($B$24="Select SDG &gt;&gt;","&gt;&gt;","")</f>
        <v>&gt;&gt;</v>
      </c>
      <c r="AA24" s="308"/>
      <c r="AB24" s="309"/>
      <c r="AC24" s="310"/>
      <c r="AD24" s="101" t="str">
        <f>IF($B$24="Select SDG &gt;&gt;","&gt;&gt;","")</f>
        <v>&gt;&gt;</v>
      </c>
      <c r="AE24" s="308"/>
      <c r="AF24" s="309"/>
      <c r="AG24" s="310"/>
      <c r="AH24" s="101" t="str">
        <f>IF($B$24="Select SDG &gt;&gt;","&gt;&gt;","")</f>
        <v>&gt;&gt;</v>
      </c>
      <c r="AI24" s="308"/>
      <c r="AJ24" s="309"/>
      <c r="AK24" s="310"/>
      <c r="AL24" s="101" t="str">
        <f>IF($B$24="Select SDG &gt;&gt;","&gt;&gt;","")</f>
        <v>&gt;&gt;</v>
      </c>
      <c r="AM24" s="308"/>
      <c r="AN24" s="309"/>
      <c r="AO24" s="310"/>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33"/>
      <c r="D26" s="334"/>
      <c r="E26" s="335"/>
      <c r="F26" s="101" t="str">
        <f>IF($B$26="Select Monitoring indicator &gt;&gt;", "&gt;&gt;","")</f>
        <v/>
      </c>
      <c r="G26" s="305"/>
      <c r="H26" s="306"/>
      <c r="I26" s="307"/>
      <c r="J26" s="101" t="str">
        <f>IF($B$26="Select Monitoring indicator &gt;&gt;","&gt;&gt;","")</f>
        <v/>
      </c>
      <c r="K26" s="305"/>
      <c r="L26" s="306"/>
      <c r="M26" s="307"/>
      <c r="N26" s="101" t="str">
        <f>IF($B$26="Select Monitoring indicator &gt;&gt;","&gt;&gt;","")</f>
        <v/>
      </c>
      <c r="O26" s="305"/>
      <c r="P26" s="306"/>
      <c r="Q26" s="307"/>
      <c r="R26" s="101" t="str">
        <f>IF($B$26="Select Monitoring indicator &gt;&gt;","&gt;&gt;","")</f>
        <v/>
      </c>
      <c r="S26" s="305"/>
      <c r="T26" s="306"/>
      <c r="U26" s="307"/>
      <c r="V26" s="101" t="str">
        <f>IF($B$26="Select Monitoring indicator &gt;&gt;","&gt;&gt;","")</f>
        <v/>
      </c>
      <c r="W26" s="305"/>
      <c r="X26" s="306"/>
      <c r="Y26" s="307"/>
      <c r="Z26" s="101" t="str">
        <f>IF($B$26="Select Monitoring indicator &gt;&gt;","&gt;&gt;","")</f>
        <v/>
      </c>
      <c r="AA26" s="305"/>
      <c r="AB26" s="306"/>
      <c r="AC26" s="307"/>
      <c r="AD26" s="101" t="str">
        <f>IF($B$26="Select Monitoring indicator &gt;&gt;","&gt;&gt;","")</f>
        <v/>
      </c>
      <c r="AE26" s="305"/>
      <c r="AF26" s="306"/>
      <c r="AG26" s="307"/>
      <c r="AH26" s="101" t="str">
        <f>IF($B$26="Select Monitoring indicator &gt;&gt;","&gt;&gt;","")</f>
        <v/>
      </c>
      <c r="AI26" s="305"/>
      <c r="AJ26" s="306"/>
      <c r="AK26" s="307"/>
      <c r="AL26" s="101" t="str">
        <f>IF($B$26="Select Monitoring indicator &gt;&gt;","&gt;&gt;","")</f>
        <v/>
      </c>
      <c r="AM26" s="305"/>
      <c r="AN26" s="306"/>
      <c r="AO26" s="307"/>
    </row>
    <row r="27" spans="1:41 16384:16384" ht="12.75" customHeight="1">
      <c r="B27" s="151" t="str">
        <f>IF(C24&lt;&gt;"","Select Monitoring indicator &gt;&gt;","")</f>
        <v>Select Monitoring indicator &gt;&gt;</v>
      </c>
      <c r="C27" s="302" t="s">
        <v>218</v>
      </c>
      <c r="D27" s="303"/>
      <c r="E27" s="304"/>
      <c r="F27" s="101" t="str">
        <f>IF($B$27="Select Monitoring indicator &gt;&gt;","&gt;&gt;","")</f>
        <v>&gt;&gt;</v>
      </c>
      <c r="G27" s="308" t="s">
        <v>1340</v>
      </c>
      <c r="H27" s="309"/>
      <c r="I27" s="310"/>
      <c r="J27" s="101" t="str">
        <f>IF($B$27="Select Monitoring indicator &gt;&gt;","&gt;&gt;","")</f>
        <v>&gt;&gt;</v>
      </c>
      <c r="K27" s="308" t="s">
        <v>1056</v>
      </c>
      <c r="L27" s="309"/>
      <c r="M27" s="310"/>
      <c r="N27" s="101" t="str">
        <f>IF($B$27="Select Monitoring indicator &gt;&gt;","&gt;&gt;","")</f>
        <v>&gt;&gt;</v>
      </c>
      <c r="O27" s="308" t="s">
        <v>1176</v>
      </c>
      <c r="P27" s="309"/>
      <c r="Q27" s="310"/>
      <c r="R27" s="101" t="str">
        <f>IF($B$27="Select Monitoring indicator &gt;&gt;","&gt;&gt;","")</f>
        <v>&gt;&gt;</v>
      </c>
      <c r="S27" s="308"/>
      <c r="T27" s="309"/>
      <c r="U27" s="310"/>
      <c r="V27" s="101" t="str">
        <f>IF($B$27="Select Monitoring indicator &gt;&gt;","&gt;&gt;","")</f>
        <v>&gt;&gt;</v>
      </c>
      <c r="W27" s="308"/>
      <c r="X27" s="309"/>
      <c r="Y27" s="310"/>
      <c r="Z27" s="101" t="str">
        <f>IF($B$27="Select Monitoring indicator &gt;&gt;","&gt;&gt;","")</f>
        <v>&gt;&gt;</v>
      </c>
      <c r="AA27" s="308"/>
      <c r="AB27" s="309"/>
      <c r="AC27" s="310"/>
      <c r="AD27" s="101" t="str">
        <f>IF($B$27="Select Monitoring indicator &gt;&gt;","&gt;&gt;","")</f>
        <v>&gt;&gt;</v>
      </c>
      <c r="AE27" s="308"/>
      <c r="AF27" s="309"/>
      <c r="AG27" s="310"/>
      <c r="AH27" s="101" t="str">
        <f>IF($B$27="Select Monitoring indicator &gt;&gt;","&gt;&gt;","")</f>
        <v>&gt;&gt;</v>
      </c>
      <c r="AI27" s="308"/>
      <c r="AJ27" s="309"/>
      <c r="AK27" s="310"/>
      <c r="AL27" s="101" t="str">
        <f>IF($B$27="Select Monitoring indicator &gt;&gt;","&gt;&gt;","")</f>
        <v>&gt;&gt;</v>
      </c>
      <c r="AM27" s="308"/>
      <c r="AN27" s="309"/>
      <c r="AO27" s="310"/>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00" t="str" cm="1">
        <f t="array" ref="C30">IFERROR(_xlfn.IFS(C23&lt;&gt;"",IFERROR(INDEX(BA!$J$4:$J$952,MATCH(C26,BA!$P$4:$P$952,0)),""),C24&lt;&gt;"",IFERROR(INDEX(BA!$J$4:$J$952,MATCH(C27,BA!$P$4:$P$952,0)),"")),"")</f>
        <v>GSDM-I13.2.1</v>
      </c>
      <c r="D30" s="285"/>
      <c r="E30" s="301"/>
      <c r="G30" s="300" t="str" cm="1">
        <f t="array" ref="G30">IFERROR(_xlfn.IFS(G23&lt;&gt;"",IFERROR(INDEX(BA!$J$4:$J$952,MATCH(G26,BA!$P$4:$P$952,0)),""),G24&lt;&gt;"",IFERROR(INDEX(BA!$J$4:$J$952,MATCH(G27,BA!$P$4:$P$952,0)),"")),"")</f>
        <v>GSDM-I2.3.2</v>
      </c>
      <c r="H30" s="285"/>
      <c r="I30" s="301"/>
      <c r="K30" s="300" t="str" cm="1">
        <f t="array" ref="K30">IFERROR(_xlfn.IFS(K23&lt;&gt;"",IFERROR(INDEX(BA!$J$4:$J$952,MATCH(K26,BA!$P$4:$P$952,0)),""),K24&lt;&gt;"",IFERROR(INDEX(BA!$J$4:$J$952,MATCH(K27,BA!$P$4:$P$952,0)),"")),"")</f>
        <v>GSDG-I6.1.1</v>
      </c>
      <c r="L30" s="285"/>
      <c r="M30" s="301"/>
      <c r="O30" s="300" t="str" cm="1">
        <f t="array" ref="O30">IFERROR(_xlfn.IFS(O23&lt;&gt;"",IFERROR(INDEX(BA!$J$4:$J$952,MATCH(O26,BA!$P$4:$P$952,0)),""),O24&lt;&gt;"",IFERROR(INDEX(BA!$J$4:$J$952,MATCH(O27,BA!$P$4:$P$952,0)),"")),"")</f>
        <v>GSDG-I12.2.1</v>
      </c>
      <c r="P30" s="285"/>
      <c r="Q30" s="301"/>
      <c r="S30" s="300" t="str" cm="1">
        <f t="array" ref="S30">IFERROR(_xlfn.IFS(S23&lt;&gt;"",IFERROR(INDEX(BA!$J$4:$J$952,MATCH(S26,BA!$P$4:$P$952,0)),""),S24&lt;&gt;"",IFERROR(INDEX(BA!$J$4:$J$952,MATCH(S27,BA!$P$4:$P$952,0)),"")),"")</f>
        <v/>
      </c>
      <c r="T30" s="285"/>
      <c r="U30" s="301"/>
      <c r="W30" s="300" t="str" cm="1">
        <f t="array" ref="W30">IFERROR(_xlfn.IFS(W23&lt;&gt;"",IFERROR(INDEX(BA!$J$4:$J$952,MATCH(W26,BA!$P$4:$P$952,0)),""),W24&lt;&gt;"",IFERROR(INDEX(BA!$J$4:$J$952,MATCH(W27,BA!$P$4:$P$952,0)),"")),"")</f>
        <v/>
      </c>
      <c r="X30" s="285"/>
      <c r="Y30" s="301"/>
      <c r="AA30" s="300" t="str" cm="1">
        <f t="array" ref="AA30">IFERROR(_xlfn.IFS(AA23&lt;&gt;"",IFERROR(INDEX(BA!$J$4:$J$952,MATCH(AA26,BA!$P$4:$P$952,0)),""),AA24&lt;&gt;"",IFERROR(INDEX(BA!$J$4:$J$952,MATCH(AA27,BA!$P$4:$P$952,0)),"")),"")</f>
        <v/>
      </c>
      <c r="AB30" s="285"/>
      <c r="AC30" s="301"/>
      <c r="AE30" s="300" t="str" cm="1">
        <f t="array" ref="AE30">IFERROR(_xlfn.IFS(AE23&lt;&gt;"",IFERROR(INDEX(BA!$J$4:$J$952,MATCH(AE26,BA!$P$4:$P$952,0)),""),AE24&lt;&gt;"",IFERROR(INDEX(BA!$J$4:$J$952,MATCH(AE27,BA!$P$4:$P$952,0)),"")),"")</f>
        <v/>
      </c>
      <c r="AF30" s="285"/>
      <c r="AG30" s="301"/>
      <c r="AI30" s="300" t="str" cm="1">
        <f t="array" ref="AI30">IFERROR(_xlfn.IFS(AI23&lt;&gt;"",IFERROR(INDEX(BA!$J$4:$J$952,MATCH(AI26,BA!$P$4:$P$952,0)),""),AI24&lt;&gt;"",IFERROR(INDEX(BA!$J$4:$J$952,MATCH(AI27,BA!$P$4:$P$952,0)),"")),"")</f>
        <v/>
      </c>
      <c r="AJ30" s="285"/>
      <c r="AK30" s="301"/>
      <c r="AM30" s="300" t="str" cm="1">
        <f t="array" ref="AM30">IFERROR(_xlfn.IFS(AM23&lt;&gt;"",IFERROR(INDEX(BA!$J$4:$J$952,MATCH(AM26,BA!$P$4:$P$952,0)),""),AM24&lt;&gt;"",IFERROR(INDEX(BA!$J$4:$J$952,MATCH(AM27,BA!$P$4:$P$952,0)),"")),"")</f>
        <v/>
      </c>
      <c r="AN30" s="285"/>
      <c r="AO30" s="301"/>
    </row>
    <row r="31" spans="1:41 16384:16384">
      <c r="A31" s="14"/>
      <c r="B31" s="90" t="s">
        <v>50</v>
      </c>
      <c r="C31" s="300" t="str">
        <f>IFERROR(INDEX(BA!$O$4:$O$952,MATCH(C30,BA!$J$4:$J$952,0)),"")</f>
        <v xml:space="preserve">Reduction in GHGs emissions </v>
      </c>
      <c r="D31" s="285"/>
      <c r="E31" s="301"/>
      <c r="G31" s="300" t="str">
        <f>IFERROR(INDEX(BA!$O$4:$O$952,MATCH(G30,BA!$J$4:$J$952,0)),"")</f>
        <v xml:space="preserve">Increased productivity </v>
      </c>
      <c r="H31" s="285"/>
      <c r="I31" s="301"/>
      <c r="K31" s="300" t="str">
        <f>IFERROR(INDEX(BA!$O$4:$O$952,MATCH(K30,BA!$J$4:$J$952,0)),"")</f>
        <v>Access to improved source of water</v>
      </c>
      <c r="L31" s="285"/>
      <c r="M31" s="301"/>
      <c r="O31" s="300">
        <f>IFERROR(INDEX(BA!$O$4:$O$952,MATCH(O30,BA!$J$4:$J$952,0)),"")</f>
        <v>0</v>
      </c>
      <c r="P31" s="285"/>
      <c r="Q31" s="301"/>
      <c r="S31" s="300" t="str">
        <f>IFERROR(INDEX(BA!$O$4:$O$952,MATCH(S30,BA!$J$4:$J$952,0)),"")</f>
        <v/>
      </c>
      <c r="T31" s="285"/>
      <c r="U31" s="301"/>
      <c r="W31" s="300" t="str">
        <f>IFERROR(INDEX(BA!$O$4:$O$952,MATCH(W30,BA!$J$4:$J$952,0)),"")</f>
        <v/>
      </c>
      <c r="X31" s="285"/>
      <c r="Y31" s="301"/>
      <c r="AA31" s="300" t="str">
        <f>IFERROR(INDEX(BA!$O$4:$O$952,MATCH(AA30,BA!$J$4:$J$952,0)),"")</f>
        <v/>
      </c>
      <c r="AB31" s="285"/>
      <c r="AC31" s="301"/>
      <c r="AE31" s="300" t="str">
        <f>IFERROR(INDEX(BA!$O$4:$O$952,MATCH(AE30,BA!$J$4:$J$952,0)),"")</f>
        <v/>
      </c>
      <c r="AF31" s="285"/>
      <c r="AG31" s="301"/>
      <c r="AI31" s="300" t="str">
        <f>IFERROR(INDEX(BA!$O$4:$O$952,MATCH(AI30,BA!$J$4:$J$952,0)),"")</f>
        <v/>
      </c>
      <c r="AJ31" s="285"/>
      <c r="AK31" s="301"/>
      <c r="AM31" s="300" t="str">
        <f>IFERROR(INDEX(BA!$O$4:$O$952,MATCH(AM30,BA!$J$4:$J$952,0)),"")</f>
        <v/>
      </c>
      <c r="AN31" s="285"/>
      <c r="AO31" s="301"/>
    </row>
    <row r="32" spans="1:41 16384:16384" ht="15" customHeight="1">
      <c r="A32" s="14"/>
      <c r="B32" s="90" t="s">
        <v>51</v>
      </c>
      <c r="C32" s="300" t="str">
        <f>IFERROR(INDEX(BA!$L$4:$L$952,MATCH(C30,BA!$J$4:$J$952,0)),"")</f>
        <v>Climate change mitigation</v>
      </c>
      <c r="D32" s="285"/>
      <c r="E32" s="301"/>
      <c r="G32" s="300" t="str">
        <f>IFERROR(INDEX(BA!$L$4:$L$952,MATCH(G30,BA!$J$4:$J$952,0)),"")</f>
        <v>Livelihood</v>
      </c>
      <c r="H32" s="285"/>
      <c r="I32" s="301"/>
      <c r="K32" s="300" t="str">
        <f>IFERROR(INDEX(BA!$L$4:$L$952,MATCH(K30,BA!$J$4:$J$952,0)),"")</f>
        <v>Access to basic services</v>
      </c>
      <c r="L32" s="285"/>
      <c r="M32" s="301"/>
      <c r="O32" s="300">
        <f>IFERROR(INDEX(BA!$L$4:$L$952,MATCH(O30,BA!$J$4:$J$952,0)),"")</f>
        <v>0</v>
      </c>
      <c r="P32" s="285"/>
      <c r="Q32" s="301"/>
      <c r="S32" s="300" t="str">
        <f>IFERROR(INDEX(BA!$L$4:$L$952,MATCH(S30,BA!$J$4:$J$952,0)),"")</f>
        <v/>
      </c>
      <c r="T32" s="285"/>
      <c r="U32" s="301"/>
      <c r="W32" s="300" t="str">
        <f>IFERROR(INDEX(BA!$L$4:$L$952,MATCH(W30,BA!$J$4:$J$952,0)),"")</f>
        <v/>
      </c>
      <c r="X32" s="285"/>
      <c r="Y32" s="301"/>
      <c r="AA32" s="300" t="str">
        <f>IFERROR(INDEX(BA!$L$4:$L$952,MATCH(AA30,BA!$J$4:$J$952,0)),"")</f>
        <v/>
      </c>
      <c r="AB32" s="285"/>
      <c r="AC32" s="301"/>
      <c r="AE32" s="300" t="str">
        <f>IFERROR(INDEX(BA!$L$4:$L$952,MATCH(AE30,BA!$J$4:$J$952,0)),"")</f>
        <v/>
      </c>
      <c r="AF32" s="285"/>
      <c r="AG32" s="301"/>
      <c r="AI32" s="300" t="str">
        <f>IFERROR(INDEX(BA!$L$4:$L$952,MATCH(AI30,BA!$J$4:$J$952,0)),"")</f>
        <v/>
      </c>
      <c r="AJ32" s="285"/>
      <c r="AK32" s="301"/>
      <c r="AM32" s="300" t="str">
        <f>IFERROR(INDEX(BA!$L$4:$L$952,MATCH(AM30,BA!$J$4:$J$952,0)),"")</f>
        <v/>
      </c>
      <c r="AN32" s="285"/>
      <c r="AO32" s="301"/>
    </row>
    <row r="33" spans="1:41" ht="15" customHeight="1">
      <c r="A33" s="14"/>
      <c r="B33" s="90" t="s">
        <v>52</v>
      </c>
      <c r="C33" s="300" t="str">
        <f>IFERROR(INDEX(BA!$M$4:$M$952,MATCH(C30,BA!$J$4:$J$952,0)),"")</f>
        <v>13. Climate action</v>
      </c>
      <c r="D33" s="285"/>
      <c r="E33" s="301"/>
      <c r="G33" s="300" t="str">
        <f>IFERROR(INDEX(BA!$M$4:$M$952,MATCH(G30,BA!$J$4:$J$952,0)),"")</f>
        <v>2. Zero hunger</v>
      </c>
      <c r="H33" s="285"/>
      <c r="I33" s="301"/>
      <c r="K33" s="300" t="str">
        <f>IFERROR(INDEX(BA!$M$4:$M$952,MATCH(K30,BA!$J$4:$J$952,0)),"")</f>
        <v xml:space="preserve">6. Clean water and sanitation </v>
      </c>
      <c r="L33" s="285"/>
      <c r="M33" s="301"/>
      <c r="O33" s="300" t="str">
        <f>IFERROR(INDEX(BA!$M$4:$M$952,MATCH(O30,BA!$J$4:$J$952,0)),"")</f>
        <v xml:space="preserve">12. Responsible consumption and production </v>
      </c>
      <c r="P33" s="285"/>
      <c r="Q33" s="301"/>
      <c r="S33" s="300" t="str">
        <f>IFERROR(INDEX(BA!$M$4:$M$952,MATCH(S30,BA!$J$4:$J$952,0)),"")</f>
        <v/>
      </c>
      <c r="T33" s="285"/>
      <c r="U33" s="301"/>
      <c r="W33" s="300" t="str">
        <f>IFERROR(INDEX(BA!$M$4:$M$952,MATCH(W30,BA!$J$4:$J$952,0)),"")</f>
        <v/>
      </c>
      <c r="X33" s="285"/>
      <c r="Y33" s="301"/>
      <c r="AA33" s="300" t="str">
        <f>IFERROR(INDEX(BA!$M$4:$M$952,MATCH(AA30,BA!$J$4:$J$952,0)),"")</f>
        <v/>
      </c>
      <c r="AB33" s="285"/>
      <c r="AC33" s="301"/>
      <c r="AE33" s="300" t="str">
        <f>IFERROR(INDEX(BA!$M$4:$M$952,MATCH(AE30,BA!$J$4:$J$952,0)),"")</f>
        <v/>
      </c>
      <c r="AF33" s="285"/>
      <c r="AG33" s="301"/>
      <c r="AI33" s="300" t="str">
        <f>IFERROR(INDEX(BA!$M$4:$M$952,MATCH(AI30,BA!$J$4:$J$952,0)),"")</f>
        <v/>
      </c>
      <c r="AJ33" s="285"/>
      <c r="AK33" s="301"/>
      <c r="AM33" s="300" t="str">
        <f>IFERROR(INDEX(BA!$M$4:$M$952,MATCH(AM30,BA!$J$4:$J$952,0)),"")</f>
        <v/>
      </c>
      <c r="AN33" s="285"/>
      <c r="AO33" s="301"/>
    </row>
    <row r="34" spans="1:41" ht="15" customHeight="1">
      <c r="A34" s="14"/>
      <c r="B34" s="90" t="s">
        <v>53</v>
      </c>
      <c r="C34" s="300" t="str">
        <f>IFERROR(INDEX(BA!$N$4:$N$952,MATCH(C30,BA!$J$4:$J$952,0)),"")</f>
        <v>13.2 Integrate climate change measures into national policies, strategies and planning</v>
      </c>
      <c r="D34" s="285"/>
      <c r="E34" s="301"/>
      <c r="G34" s="300" t="str">
        <f>IFERROR(INDEX(BA!$N$4:$N$952,MATCH(G30,BA!$J$4:$J$952,0)),"")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285"/>
      <c r="I34" s="301"/>
      <c r="K34" s="300" t="str">
        <f>IFERROR(INDEX(BA!$N$4:$N$952,MATCH(K30,BA!$J$4:$J$952,0)),"")</f>
        <v>6.1 By 2030, achieve universal and equitable access to safe and affordable drinking water for all</v>
      </c>
      <c r="L34" s="285"/>
      <c r="M34" s="301"/>
      <c r="O34" s="300" t="str">
        <f>IFERROR(INDEX(BA!$N$4:$N$952,MATCH(O30,BA!$J$4:$J$952,0)),"")</f>
        <v>12.2 By 2030, achieve the sustainable management and efficient use of natural resources</v>
      </c>
      <c r="P34" s="285"/>
      <c r="Q34" s="301"/>
      <c r="S34" s="300" t="str">
        <f>IFERROR(INDEX(BA!$N$4:$N$952,MATCH(S30,BA!$J$4:$J$952,0)),"")</f>
        <v/>
      </c>
      <c r="T34" s="285"/>
      <c r="U34" s="301"/>
      <c r="W34" s="300" t="str">
        <f>IFERROR(INDEX(BA!$N$4:$N$952,MATCH(W30,BA!$J$4:$J$952,0)),"")</f>
        <v/>
      </c>
      <c r="X34" s="285"/>
      <c r="Y34" s="301"/>
      <c r="AA34" s="300" t="str">
        <f>IFERROR(INDEX(BA!$N$4:$N$952,MATCH(AA30,BA!$J$4:$J$952,0)),"")</f>
        <v/>
      </c>
      <c r="AB34" s="285"/>
      <c r="AC34" s="301"/>
      <c r="AE34" s="300" t="str">
        <f>IFERROR(INDEX(BA!$N$4:$N$952,MATCH(AE30,BA!$J$4:$J$952,0)),"")</f>
        <v/>
      </c>
      <c r="AF34" s="285"/>
      <c r="AG34" s="301"/>
      <c r="AI34" s="300" t="str">
        <f>IFERROR(INDEX(BA!$N$4:$N$952,MATCH(AI30,BA!$J$4:$J$952,0)),"")</f>
        <v/>
      </c>
      <c r="AJ34" s="285"/>
      <c r="AK34" s="301"/>
      <c r="AM34" s="300" t="str">
        <f>IFERROR(INDEX(BA!$N$4:$N$952,MATCH(AM30,BA!$J$4:$J$952,0)),"")</f>
        <v/>
      </c>
      <c r="AN34" s="285"/>
      <c r="AO34" s="301"/>
    </row>
    <row r="35" spans="1:41" ht="140.25" customHeight="1">
      <c r="A35" s="14"/>
      <c r="B35" s="90" t="s">
        <v>54</v>
      </c>
      <c r="C35" s="300" t="str">
        <f>IFERROR(INDEX(BA!$Q$4:$Q$952,MATCH($C$30,BA!$J$4:$J$952,0)),"")</f>
        <v>Refers to total amount of greenhouse gases avoided or sequestered during the reporting period.</v>
      </c>
      <c r="D35" s="285"/>
      <c r="E35" s="301"/>
      <c r="G35" s="300" t="str">
        <f>IFERROR(INDEX(BA!$Q$4:$Q$952,MATCH($G$30,BA!$J$4:$J$952,0)),"")</f>
        <v>Refers to change in farmer income due to adoption of measures implemented as part of project activity</v>
      </c>
      <c r="H35" s="285"/>
      <c r="I35" s="301"/>
      <c r="K35" s="300"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85"/>
      <c r="M35" s="301"/>
      <c r="O35" s="300" t="str">
        <f>IFERROR(INDEX(BA!$Q$4:$Q$952,MATCH($O$30,BA!$J$4:$J$952,0)),"")</f>
        <v>NA</v>
      </c>
      <c r="P35" s="285"/>
      <c r="Q35" s="301"/>
      <c r="S35" s="300" t="str">
        <f>IFERROR(INDEX(BA!$Q$4:$Q$952,MATCH($S$30,BA!$J$4:$J$952,0)),"")</f>
        <v/>
      </c>
      <c r="T35" s="285"/>
      <c r="U35" s="301"/>
      <c r="W35" s="300" t="str">
        <f>IFERROR(INDEX(BA!$Q$4:$Q$952,MATCH($W$30,BA!$J$4:$J$952,0)),"")</f>
        <v/>
      </c>
      <c r="X35" s="285"/>
      <c r="Y35" s="301"/>
      <c r="AA35" s="300" t="str">
        <f>IFERROR(INDEX(BA!$Q$4:$Q$952,MATCH($AA$30,BA!$J$4:$J$952,0)),"")</f>
        <v/>
      </c>
      <c r="AB35" s="285"/>
      <c r="AC35" s="301"/>
      <c r="AE35" s="300" t="str">
        <f>IFERROR(INDEX(BA!$Q$4:$Q$952,MATCH($AE$30,BA!$J$4:$J$952,0)),"")</f>
        <v/>
      </c>
      <c r="AF35" s="285"/>
      <c r="AG35" s="301"/>
      <c r="AI35" s="300" t="str">
        <f>IFERROR(INDEX(BA!$Q$4:$Q$952,MATCH($AI$30,BA!$J$4:$J$952,0)),"")</f>
        <v/>
      </c>
      <c r="AJ35" s="285"/>
      <c r="AK35" s="301"/>
      <c r="AM35" s="300" t="str">
        <f>IFERROR(INDEX(BA!$Q$4:$Q$952,MATCH($AM$30,BA!$J$4:$J$952,0)),"")</f>
        <v/>
      </c>
      <c r="AN35" s="285"/>
      <c r="AO35" s="301"/>
    </row>
    <row r="36" spans="1:41" ht="187.5" customHeight="1">
      <c r="A36" s="100" t="s">
        <v>55</v>
      </c>
      <c r="B36" s="91" t="str">
        <f>BA!R3</f>
        <v>Guidance, calculation method and other considerations</v>
      </c>
      <c r="C36" s="300"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5"/>
      <c r="E36" s="301"/>
      <c r="G36" s="300" t="str">
        <f>IFERROR(INDEX(BA!$R$4:$R$952,MATCH($G$30,BA!$J$4:$J$952,0)),"")</f>
        <v>Wherever detailed income surveys are not being conducted, this indicator may be compiled on the basis of the assessment and opinions of a target group of farmers.</v>
      </c>
      <c r="H36" s="285"/>
      <c r="I36" s="301"/>
      <c r="K36" s="300"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85"/>
      <c r="M36" s="301"/>
      <c r="O36" s="300" t="str">
        <f>IFERROR(INDEX(BA!$R$4:$R$952,MATCH($O$30,BA!$J$4:$J$952,0)),"")</f>
        <v>NA</v>
      </c>
      <c r="P36" s="285"/>
      <c r="Q36" s="301"/>
      <c r="S36" s="300" t="str">
        <f>IFERROR(INDEX(BA!$R$4:$R$952,MATCH($S$30,BA!$J$4:$J$952,0)),"")</f>
        <v/>
      </c>
      <c r="T36" s="285"/>
      <c r="U36" s="301"/>
      <c r="W36" s="300" t="str">
        <f>IFERROR(INDEX(BA!$R$4:$R$952,MATCH($W$30,BA!$J$4:$J$952,0)),"")</f>
        <v/>
      </c>
      <c r="X36" s="285"/>
      <c r="Y36" s="301"/>
      <c r="AA36" s="300" t="str">
        <f>IFERROR(INDEX(BA!$R$4:$R$952,MATCH($AA$30,BA!$J$4:$J$952,0)),"")</f>
        <v/>
      </c>
      <c r="AB36" s="285"/>
      <c r="AC36" s="301"/>
      <c r="AE36" s="300" t="str">
        <f>IFERROR(INDEX(BA!$R$4:$R$952,MATCH($AE$30,BA!$J$4:$J$952,0)),"")</f>
        <v/>
      </c>
      <c r="AF36" s="285"/>
      <c r="AG36" s="301"/>
      <c r="AI36" s="300" t="str">
        <f>IFERROR(INDEX(BA!$R$4:$R$952,MATCH($AI$30,BA!$J$4:$J$952,0)),"")</f>
        <v/>
      </c>
      <c r="AJ36" s="285"/>
      <c r="AK36" s="301"/>
      <c r="AM36" s="300" t="str">
        <f>IFERROR(INDEX(BA!$R$4:$R$952,MATCH($AM$30,BA!$J$4:$J$952,0)),"")</f>
        <v/>
      </c>
      <c r="AN36" s="285"/>
      <c r="AO36" s="301"/>
    </row>
    <row r="37" spans="1:41" ht="15" customHeight="1">
      <c r="A37" s="14"/>
      <c r="B37" s="92" t="s">
        <v>56</v>
      </c>
      <c r="C37" s="297" t="str">
        <f>IFERROR(INDEX(BA!$S$4:$S$952,MATCH(C30,BA!$J$4:$J$952,0)),"")</f>
        <v>tCO2eq</v>
      </c>
      <c r="D37" s="298"/>
      <c r="E37" s="299"/>
      <c r="G37" s="297" t="str">
        <f>IFERROR(INDEX(BA!$S$4:$S$952,MATCH(G30,BA!$J$4:$J$952,0)),"")</f>
        <v xml:space="preserve">Percentage increase in average annual salary </v>
      </c>
      <c r="H37" s="298"/>
      <c r="I37" s="299"/>
      <c r="K37" s="297" t="str">
        <f>IFERROR(INDEX(BA!$S$4:$S$952,MATCH(K30,BA!$J$4:$J$952,0)),"")</f>
        <v>% or Number</v>
      </c>
      <c r="L37" s="298"/>
      <c r="M37" s="299"/>
      <c r="O37" s="297" t="str">
        <f>IFERROR(INDEX(BA!$S$4:$S$952,MATCH(O30,BA!$J$4:$J$952,0)),"")</f>
        <v>NA</v>
      </c>
      <c r="P37" s="298"/>
      <c r="Q37" s="299"/>
      <c r="S37" s="297" t="str">
        <f>IFERROR(INDEX(BA!$S$4:$S$952,MATCH(S30,BA!$J$4:$J$952,0)),"")</f>
        <v/>
      </c>
      <c r="T37" s="298"/>
      <c r="U37" s="299"/>
      <c r="W37" s="297" t="str">
        <f>IFERROR(INDEX(BA!$S$4:$S$952,MATCH(W30,BA!$J$4:$J$952,0)),"")</f>
        <v/>
      </c>
      <c r="X37" s="298"/>
      <c r="Y37" s="299"/>
      <c r="AA37" s="297" t="str">
        <f>IFERROR(INDEX(BA!$S$4:$S$952,MATCH(AA30,BA!$J$4:$J$952,0)),"")</f>
        <v/>
      </c>
      <c r="AB37" s="298"/>
      <c r="AC37" s="299"/>
      <c r="AE37" s="297" t="str">
        <f>IFERROR(INDEX(BA!$S$4:$S$952,MATCH(AE30,BA!$J$4:$J$952,0)),"")</f>
        <v/>
      </c>
      <c r="AF37" s="298"/>
      <c r="AG37" s="299"/>
      <c r="AI37" s="297" t="str">
        <f>IFERROR(INDEX(BA!$S$4:$S$952,MATCH(AI30,BA!$J$4:$J$952,0)),"")</f>
        <v/>
      </c>
      <c r="AJ37" s="298"/>
      <c r="AK37" s="299"/>
      <c r="AM37" s="297" t="str">
        <f>IFERROR(INDEX(BA!$S$4:$S$952,MATCH(AM30,BA!$J$4:$J$952,0)),"")</f>
        <v/>
      </c>
      <c r="AN37" s="298"/>
      <c r="AO37" s="299"/>
    </row>
    <row r="38" spans="1:41" ht="15" customHeight="1">
      <c r="A38" s="14"/>
      <c r="B38" s="92" t="s">
        <v>57</v>
      </c>
      <c r="C38" s="297" t="str">
        <f>IFERROR(INDEX(BA!$T$4:$T$952,MATCH(C30,BA!$J$4:$J$952,0)),"")</f>
        <v>Project activity</v>
      </c>
      <c r="D38" s="298"/>
      <c r="E38" s="299"/>
      <c r="G38" s="297" t="str">
        <f>IFERROR(INDEX(BA!$T$4:$T$952,MATCH(G30,BA!$J$4:$J$952,0)),"")</f>
        <v>Project activity and/or reference studies</v>
      </c>
      <c r="H38" s="298"/>
      <c r="I38" s="299"/>
      <c r="K38" s="297" t="str">
        <f>IFERROR(INDEX(BA!$T$4:$T$952,MATCH(K30,BA!$J$4:$J$952,0)),"")</f>
        <v>Project activity</v>
      </c>
      <c r="L38" s="298"/>
      <c r="M38" s="299"/>
      <c r="O38" s="297" t="str">
        <f>IFERROR(INDEX(BA!$T$4:$T$952,MATCH(O30,BA!$J$4:$J$952,0)),"")</f>
        <v>NA</v>
      </c>
      <c r="P38" s="298"/>
      <c r="Q38" s="299"/>
      <c r="S38" s="297" t="str">
        <f>IFERROR(INDEX(BA!$T$4:$T$952,MATCH(S30,BA!$J$4:$J$952,0)),"")</f>
        <v/>
      </c>
      <c r="T38" s="298"/>
      <c r="U38" s="299"/>
      <c r="W38" s="297" t="str">
        <f>IFERROR(INDEX(BA!$T$4:$T$952,MATCH(W30,BA!$J$4:$J$952,0)),"")</f>
        <v/>
      </c>
      <c r="X38" s="298"/>
      <c r="Y38" s="299"/>
      <c r="AA38" s="297" t="str">
        <f>IFERROR(INDEX(BA!$T$4:$T$952,MATCH(AA30,BA!$J$4:$J$952,0)),"")</f>
        <v/>
      </c>
      <c r="AB38" s="298"/>
      <c r="AC38" s="299"/>
      <c r="AE38" s="297" t="str">
        <f>IFERROR(INDEX(BA!$T$4:$T$952,MATCH(AE30,BA!$J$4:$J$952,0)),"")</f>
        <v/>
      </c>
      <c r="AF38" s="298"/>
      <c r="AG38" s="299"/>
      <c r="AI38" s="297" t="str">
        <f>IFERROR(INDEX(BA!$T$4:$T$952,MATCH(AI30,BA!$J$4:$J$952,0)),"")</f>
        <v/>
      </c>
      <c r="AJ38" s="298"/>
      <c r="AK38" s="299"/>
      <c r="AM38" s="297" t="str">
        <f>IFERROR(INDEX(BA!$T$4:$T$952,MATCH(AM30,BA!$J$4:$J$952,0)),"")</f>
        <v/>
      </c>
      <c r="AN38" s="298"/>
      <c r="AO38" s="299"/>
    </row>
    <row r="39" spans="1:41" ht="15" customHeight="1">
      <c r="A39" s="14"/>
      <c r="B39" s="92" t="s">
        <v>58</v>
      </c>
      <c r="C39" s="297" t="str">
        <f>IFERROR(INDEX(BA!$U$4:$U$952,MATCH(C30,BA!$J$4:$J$952,0)),"")</f>
        <v>Calculation</v>
      </c>
      <c r="D39" s="298"/>
      <c r="E39" s="299"/>
      <c r="G39" s="297">
        <f>IFERROR(INDEX(BA!$U$4:$U$952,MATCH(G30,BA!$J$4:$J$952,0)),"")</f>
        <v>0</v>
      </c>
      <c r="H39" s="298"/>
      <c r="I39" s="299"/>
      <c r="K39" s="297" t="str">
        <f>IFERROR(INDEX(BA!$U$4:$U$952,MATCH(K30,BA!$J$4:$J$952,0)),"")</f>
        <v>Household surveys</v>
      </c>
      <c r="L39" s="298"/>
      <c r="M39" s="299"/>
      <c r="O39" s="297" t="str">
        <f>IFERROR(INDEX(BA!$U$4:$U$952,MATCH(O30,BA!$J$4:$J$952,0)),"")</f>
        <v>NA</v>
      </c>
      <c r="P39" s="298"/>
      <c r="Q39" s="299"/>
      <c r="S39" s="297" t="str">
        <f>IFERROR(INDEX(BA!$U$4:$U$952,MATCH(S30,BA!$J$4:$J$952,0)),"")</f>
        <v/>
      </c>
      <c r="T39" s="298"/>
      <c r="U39" s="299"/>
      <c r="W39" s="297" t="str">
        <f>IFERROR(INDEX(BA!$U$4:$U$952,MATCH(W30,BA!$J$4:$J$952,0)),"")</f>
        <v/>
      </c>
      <c r="X39" s="298"/>
      <c r="Y39" s="299"/>
      <c r="AA39" s="297" t="str">
        <f>IFERROR(INDEX(BA!$U$4:$U$952,MATCH(AA30,BA!$J$4:$J$952,0)),"")</f>
        <v/>
      </c>
      <c r="AB39" s="298"/>
      <c r="AC39" s="299"/>
      <c r="AE39" s="297" t="str">
        <f>IFERROR(INDEX(BA!$U$4:$U$952,MATCH(AE30,BA!$J$4:$J$952,0)),"")</f>
        <v/>
      </c>
      <c r="AF39" s="298"/>
      <c r="AG39" s="299"/>
      <c r="AI39" s="297" t="str">
        <f>IFERROR(INDEX(BA!$U$4:$U$952,MATCH(AI30,BA!$J$4:$J$952,0)),"")</f>
        <v/>
      </c>
      <c r="AJ39" s="298"/>
      <c r="AK39" s="299"/>
      <c r="AM39" s="297" t="str">
        <f>IFERROR(INDEX(BA!$U$4:$U$952,MATCH(AM30,BA!$J$4:$J$952,0)),"")</f>
        <v/>
      </c>
      <c r="AN39" s="298"/>
      <c r="AO39" s="299"/>
    </row>
    <row r="40" spans="1:41" ht="15" customHeight="1">
      <c r="A40" s="14"/>
      <c r="B40" s="92" t="s">
        <v>59</v>
      </c>
      <c r="C40" s="297" t="str">
        <f>IFERROR(INDEX(BA!$V$4:$V$952,MATCH(C30,BA!$J$4:$J$952,0)),"")</f>
        <v>Annual</v>
      </c>
      <c r="D40" s="298"/>
      <c r="E40" s="299"/>
      <c r="G40" s="297" t="str">
        <f>IFERROR(INDEX(BA!$V$4:$V$952,MATCH(G30,BA!$J$4:$J$952,0)),"")</f>
        <v>Annual</v>
      </c>
      <c r="H40" s="298"/>
      <c r="I40" s="299"/>
      <c r="K40" s="297" t="str">
        <f>IFERROR(INDEX(BA!$V$4:$V$952,MATCH(K30,BA!$J$4:$J$952,0)),"")</f>
        <v>Annual</v>
      </c>
      <c r="L40" s="298"/>
      <c r="M40" s="299"/>
      <c r="O40" s="297" t="str">
        <f>IFERROR(INDEX(BA!$V$4:$V$952,MATCH(O30,BA!$J$4:$J$952,0)),"")</f>
        <v>NA</v>
      </c>
      <c r="P40" s="298"/>
      <c r="Q40" s="299"/>
      <c r="S40" s="297" t="str">
        <f>IFERROR(INDEX(BA!$V$4:$V$952,MATCH(S30,BA!$J$4:$J$952,0)),"")</f>
        <v/>
      </c>
      <c r="T40" s="298"/>
      <c r="U40" s="299"/>
      <c r="W40" s="297" t="str">
        <f>IFERROR(INDEX(BA!$V$4:$V$952,MATCH(W30,BA!$J$4:$J$952,0)),"")</f>
        <v/>
      </c>
      <c r="X40" s="298"/>
      <c r="Y40" s="299"/>
      <c r="AA40" s="297" t="str">
        <f>IFERROR(INDEX(BA!$V$4:$V$952,MATCH(AA30,BA!$J$4:$J$952,0)),"")</f>
        <v/>
      </c>
      <c r="AB40" s="298"/>
      <c r="AC40" s="299"/>
      <c r="AE40" s="297" t="str">
        <f>IFERROR(INDEX(BA!$V$4:$V$952,MATCH(AE30,BA!$J$4:$J$952,0)),"")</f>
        <v/>
      </c>
      <c r="AF40" s="298"/>
      <c r="AG40" s="299"/>
      <c r="AI40" s="297" t="str">
        <f>IFERROR(INDEX(BA!$V$4:$V$952,MATCH(AI30,BA!$J$4:$J$952,0)),"")</f>
        <v/>
      </c>
      <c r="AJ40" s="298"/>
      <c r="AK40" s="299"/>
      <c r="AM40" s="297" t="str">
        <f>IFERROR(INDEX(BA!$V$4:$V$952,MATCH(AM30,BA!$J$4:$J$952,0)),"")</f>
        <v/>
      </c>
      <c r="AN40" s="298"/>
      <c r="AO40" s="299"/>
    </row>
    <row r="41" spans="1:41" ht="15" customHeight="1">
      <c r="A41" s="14"/>
      <c r="B41" s="92" t="s">
        <v>60</v>
      </c>
      <c r="C41" s="297" t="str">
        <f>IFERROR(INDEX(BA!$X$4:$X$952,MATCH(C30,BA!$J$4:$J$952,0 )),"")</f>
        <v>NA</v>
      </c>
      <c r="D41" s="298"/>
      <c r="E41" s="299"/>
      <c r="G41" s="297" t="str">
        <f>IFERROR(INDEX(BA!$X$4:$X$952,MATCH(G30,BA!$J$4:$J$952,0 )),"")</f>
        <v xml:space="preserve"> </v>
      </c>
      <c r="H41" s="298"/>
      <c r="I41" s="299"/>
      <c r="K41" s="297">
        <f>IFERROR(INDEX(BA!$X$4:$X$952,MATCH(K30,BA!$J$4:$J$952,0 )),"")</f>
        <v>0</v>
      </c>
      <c r="L41" s="298"/>
      <c r="M41" s="299"/>
      <c r="O41" s="297">
        <f>IFERROR(INDEX(BA!$X$4:$X$952,MATCH(O30,BA!$J$4:$J$952,0 )),"")</f>
        <v>0</v>
      </c>
      <c r="P41" s="298"/>
      <c r="Q41" s="299"/>
      <c r="S41" s="297" t="str">
        <f>IFERROR(INDEX(BA!$X$4:$X$952,MATCH(S30,BA!$J$4:$J$952,0 )),"")</f>
        <v/>
      </c>
      <c r="T41" s="298"/>
      <c r="U41" s="299"/>
      <c r="W41" s="297" t="str">
        <f>IFERROR(INDEX(BA!$X$4:$X$952,MATCH(W30,BA!$J$4:$J$952,0 )),"")</f>
        <v/>
      </c>
      <c r="X41" s="298"/>
      <c r="Y41" s="299"/>
      <c r="AA41" s="297" t="str">
        <f>IFERROR(INDEX(BA!$X$4:$X$952,MATCH(AA30,BA!$J$4:$J$952,0 )),"")</f>
        <v/>
      </c>
      <c r="AB41" s="298"/>
      <c r="AC41" s="299"/>
      <c r="AE41" s="297" t="str">
        <f>IFERROR(INDEX(BA!$X$4:$X$952,MATCH(AE30,BA!$J$4:$J$952,0 )),"")</f>
        <v/>
      </c>
      <c r="AF41" s="298"/>
      <c r="AG41" s="299"/>
      <c r="AI41" s="297" t="str">
        <f>IFERROR(INDEX(BA!$X$4:$X$952,MATCH(AI30,BA!$J$4:$J$952,0 )),"")</f>
        <v/>
      </c>
      <c r="AJ41" s="298"/>
      <c r="AK41" s="299"/>
      <c r="AM41" s="297" t="str">
        <f>IFERROR(INDEX(BA!$X$4:$X$952,MATCH(AM30,BA!$J$4:$J$952,0 )),"")</f>
        <v/>
      </c>
      <c r="AN41" s="298"/>
      <c r="AO41" s="299"/>
    </row>
    <row r="42" spans="1:41" ht="28.5" customHeight="1">
      <c r="A42" s="14"/>
      <c r="B42" s="92" t="s">
        <v>61</v>
      </c>
      <c r="C42" s="297" t="str">
        <f>IFERROR(INDEX(BA!$Y$4:$Y$952,MATCH(C30,BA!$J$4:$J$952,0 )),"NA")</f>
        <v>Gold Standard approved SDG Impact Quantification methodologies are available at https://globalgoals.goldstandard.org/</v>
      </c>
      <c r="D42" s="298"/>
      <c r="E42" s="299"/>
      <c r="G42" s="297" t="str">
        <f>IFERROR(INDEX(BA!$Y$4:$Y$952,MATCH(G30,BA!$J$4:$J$952,0)),"")</f>
        <v xml:space="preserve"> </v>
      </c>
      <c r="H42" s="298"/>
      <c r="I42" s="299"/>
      <c r="K42" s="297" t="str">
        <f>IFERROR(INDEX(BA!$Y$4:$Y$952,MATCH(K30,BA!$J$4:$J$952,0 )),"")</f>
        <v>Drinking water: https://washdata.org/monitoring/drinking-water</v>
      </c>
      <c r="L42" s="298"/>
      <c r="M42" s="299"/>
      <c r="O42" s="297">
        <f>IFERROR(INDEX(BA!$Y$4:$Y$952,MATCH(O30,BA!$J$4:$J$952,0 )),"")</f>
        <v>0</v>
      </c>
      <c r="P42" s="298"/>
      <c r="Q42" s="299"/>
      <c r="S42" s="297" t="str">
        <f>IFERROR(INDEX(BA!$Y$4:$Y$952,MATCH(S30,BA!$J$4:$J$952,0 )),"")</f>
        <v/>
      </c>
      <c r="T42" s="298"/>
      <c r="U42" s="299"/>
      <c r="W42" s="297" t="str">
        <f>IFERROR(INDEX(BA!$Y$4:$Y$952,MATCH(W30,BA!$J$4:$J$952,0 )),"")</f>
        <v/>
      </c>
      <c r="X42" s="298"/>
      <c r="Y42" s="299"/>
      <c r="AA42" s="297" t="str">
        <f>IFERROR(INDEX(BA!$Y$4:$Y$952,MATCH(AA30,BA!$J$4:$J$952,0 )),"")</f>
        <v/>
      </c>
      <c r="AB42" s="298"/>
      <c r="AC42" s="299"/>
      <c r="AE42" s="297" t="str">
        <f>IFERROR(INDEX(BA!$Y$4:$Y$952,MATCH(AE30,BA!$J$4:$J$952,0 )),"")</f>
        <v/>
      </c>
      <c r="AF42" s="298"/>
      <c r="AG42" s="299"/>
      <c r="AI42" s="297" t="str">
        <f>IFERROR(INDEX(BA!$Y$4:$Y$952,MATCH(AI30,BA!$J$4:$J$952,0 )),"")</f>
        <v/>
      </c>
      <c r="AJ42" s="298"/>
      <c r="AK42" s="299"/>
      <c r="AM42" s="297" t="str">
        <f>IFERROR(INDEX(BA!$Y$4:$Y$952,MATCH(AM30,BA!$J$4:$J$952,0 )),"")</f>
        <v/>
      </c>
      <c r="AN42" s="298"/>
      <c r="AO42" s="299"/>
    </row>
    <row r="43" spans="1:41" ht="15" customHeight="1">
      <c r="A43" s="14"/>
      <c r="B43" s="30"/>
      <c r="C43" s="297"/>
      <c r="D43" s="298"/>
      <c r="E43" s="299"/>
      <c r="G43" s="314"/>
      <c r="H43" s="315"/>
      <c r="I43" s="316"/>
      <c r="K43" s="297"/>
      <c r="L43" s="298"/>
      <c r="M43" s="299"/>
      <c r="O43" s="297"/>
      <c r="P43" s="298"/>
      <c r="Q43" s="299"/>
      <c r="S43" s="297"/>
      <c r="T43" s="298"/>
      <c r="U43" s="299"/>
      <c r="W43" s="297"/>
      <c r="X43" s="298"/>
      <c r="Y43" s="299"/>
      <c r="AA43" s="297"/>
      <c r="AB43" s="298"/>
      <c r="AC43" s="299"/>
      <c r="AE43" s="297"/>
      <c r="AF43" s="298"/>
      <c r="AG43" s="299"/>
      <c r="AI43" s="297"/>
      <c r="AJ43" s="298"/>
      <c r="AK43" s="299"/>
      <c r="AM43" s="297"/>
      <c r="AN43" s="298"/>
      <c r="AO43" s="299"/>
    </row>
    <row r="44" spans="1:41" ht="15" customHeight="1">
      <c r="A44" s="14"/>
      <c r="B44" s="30"/>
      <c r="C44" s="314"/>
      <c r="D44" s="315"/>
      <c r="E44" s="316"/>
      <c r="G44" s="314"/>
      <c r="H44" s="315"/>
      <c r="I44" s="316"/>
      <c r="K44" s="297"/>
      <c r="L44" s="298"/>
      <c r="M44" s="299"/>
      <c r="O44" s="297"/>
      <c r="P44" s="298"/>
      <c r="Q44" s="299"/>
      <c r="S44" s="297"/>
      <c r="T44" s="298"/>
      <c r="U44" s="299"/>
      <c r="W44" s="297"/>
      <c r="X44" s="298"/>
      <c r="Y44" s="299"/>
      <c r="AA44" s="297"/>
      <c r="AB44" s="298"/>
      <c r="AC44" s="299"/>
      <c r="AE44" s="297"/>
      <c r="AF44" s="298"/>
      <c r="AG44" s="299"/>
      <c r="AI44" s="297"/>
      <c r="AJ44" s="298"/>
      <c r="AK44" s="299"/>
      <c r="AM44" s="297"/>
      <c r="AN44" s="298"/>
      <c r="AO44" s="299"/>
    </row>
    <row r="45" spans="1:41" ht="15" customHeight="1">
      <c r="A45" s="14"/>
      <c r="B45" s="30"/>
      <c r="C45" s="314"/>
      <c r="D45" s="315"/>
      <c r="E45" s="316"/>
      <c r="G45" s="314"/>
      <c r="H45" s="315"/>
      <c r="I45" s="316"/>
      <c r="K45" s="297"/>
      <c r="L45" s="298"/>
      <c r="M45" s="299"/>
      <c r="O45" s="297"/>
      <c r="P45" s="298"/>
      <c r="Q45" s="299"/>
      <c r="S45" s="297"/>
      <c r="T45" s="298"/>
      <c r="U45" s="299"/>
      <c r="W45" s="297"/>
      <c r="X45" s="298"/>
      <c r="Y45" s="299"/>
      <c r="AA45" s="297"/>
      <c r="AB45" s="298"/>
      <c r="AC45" s="299"/>
      <c r="AE45" s="297"/>
      <c r="AF45" s="298"/>
      <c r="AG45" s="299"/>
      <c r="AI45" s="297"/>
      <c r="AJ45" s="298"/>
      <c r="AK45" s="299"/>
      <c r="AM45" s="297"/>
      <c r="AN45" s="298"/>
      <c r="AO45" s="299"/>
    </row>
    <row r="46" spans="1:41" ht="15" customHeight="1">
      <c r="A46" s="14"/>
      <c r="B46" s="30"/>
      <c r="C46" s="314"/>
      <c r="D46" s="315"/>
      <c r="E46" s="316"/>
      <c r="G46" s="314"/>
      <c r="H46" s="315"/>
      <c r="I46" s="316"/>
      <c r="K46" s="297"/>
      <c r="L46" s="298"/>
      <c r="M46" s="299"/>
      <c r="O46" s="297"/>
      <c r="P46" s="298"/>
      <c r="Q46" s="299"/>
      <c r="S46" s="297"/>
      <c r="T46" s="298"/>
      <c r="U46" s="299"/>
      <c r="W46" s="297"/>
      <c r="X46" s="298"/>
      <c r="Y46" s="299"/>
      <c r="AA46" s="297"/>
      <c r="AB46" s="298"/>
      <c r="AC46" s="299"/>
      <c r="AE46" s="297"/>
      <c r="AF46" s="298"/>
      <c r="AG46" s="299"/>
      <c r="AI46" s="297"/>
      <c r="AJ46" s="298"/>
      <c r="AK46" s="299"/>
      <c r="AM46" s="297"/>
      <c r="AN46" s="298"/>
      <c r="AO46" s="299"/>
    </row>
    <row r="47" spans="1:41" ht="15" customHeight="1">
      <c r="A47" s="14"/>
      <c r="B47" s="30"/>
      <c r="C47" s="317"/>
      <c r="D47" s="318"/>
      <c r="E47" s="319"/>
      <c r="G47" s="317"/>
      <c r="H47" s="318"/>
      <c r="I47" s="319"/>
      <c r="K47" s="297"/>
      <c r="L47" s="298"/>
      <c r="M47" s="299"/>
      <c r="O47" s="297"/>
      <c r="P47" s="298"/>
      <c r="Q47" s="299"/>
      <c r="S47" s="297"/>
      <c r="T47" s="298"/>
      <c r="U47" s="299"/>
      <c r="W47" s="297"/>
      <c r="X47" s="298"/>
      <c r="Y47" s="299"/>
      <c r="AA47" s="297"/>
      <c r="AB47" s="298"/>
      <c r="AC47" s="299"/>
      <c r="AE47" s="297"/>
      <c r="AF47" s="298"/>
      <c r="AG47" s="299"/>
      <c r="AI47" s="297"/>
      <c r="AJ47" s="298"/>
      <c r="AK47" s="299"/>
      <c r="AM47" s="297"/>
      <c r="AN47" s="298"/>
      <c r="AO47" s="299"/>
    </row>
    <row r="48" spans="1:41" ht="15" customHeight="1">
      <c r="A48" s="14"/>
      <c r="B48" s="30"/>
      <c r="C48" s="323"/>
      <c r="D48" s="324"/>
      <c r="E48" s="325"/>
      <c r="G48" s="323"/>
      <c r="H48" s="324"/>
      <c r="I48" s="325"/>
      <c r="K48" s="297"/>
      <c r="L48" s="298"/>
      <c r="M48" s="299"/>
      <c r="O48" s="297"/>
      <c r="P48" s="298"/>
      <c r="Q48" s="299"/>
      <c r="S48" s="297"/>
      <c r="T48" s="298"/>
      <c r="U48" s="299"/>
      <c r="W48" s="297"/>
      <c r="X48" s="298"/>
      <c r="Y48" s="299"/>
      <c r="AA48" s="297"/>
      <c r="AB48" s="298"/>
      <c r="AC48" s="299"/>
      <c r="AE48" s="297"/>
      <c r="AF48" s="298"/>
      <c r="AG48" s="299"/>
      <c r="AI48" s="297"/>
      <c r="AJ48" s="298"/>
      <c r="AK48" s="299"/>
      <c r="AM48" s="297"/>
      <c r="AN48" s="298"/>
      <c r="AO48" s="299"/>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5">
      <c r="A50" s="326" t="s">
        <v>64</v>
      </c>
      <c r="B50" s="138" t="s">
        <v>65</v>
      </c>
      <c r="C50" s="292" t="str" cm="1">
        <f t="array" ref="C50">IFERROR(_xlfn.IFS(B26&lt;&gt;"",C26,B27&lt;&gt;"",C27),"")</f>
        <v>Amount of GHGs emissions avoided or sequestered</v>
      </c>
      <c r="D50" s="293"/>
      <c r="E50" s="294"/>
      <c r="F50" s="37"/>
      <c r="G50" s="292" t="str" cm="1">
        <f t="array" ref="G50">IFERROR(_xlfn.IFS(F26&lt;&gt;"",G26,F27&lt;&gt;"",G27),"")</f>
        <v>Change in farmer income as a result of project, by gender and and indigenous status</v>
      </c>
      <c r="H50" s="293"/>
      <c r="I50" s="294"/>
      <c r="J50" s="38"/>
      <c r="K50" s="292" t="str" cm="1">
        <f t="array" ref="K50">IFERROR(_xlfn.IFS(J26&lt;&gt;"",K26,J27&lt;&gt;"",K27),"")</f>
        <v>6.1.1 Proportion of population using safely managed drinking water services</v>
      </c>
      <c r="L50" s="293"/>
      <c r="M50" s="294"/>
      <c r="N50" s="38"/>
      <c r="O50" s="292" t="str" cm="1">
        <f t="array" ref="O50">IFERROR(_xlfn.IFS(N26&lt;&gt;"",O26,N27&lt;&gt;"",O27),"")</f>
        <v>12.2.1 Material footprint, material footprint per capita, and material footprint per GDP</v>
      </c>
      <c r="P50" s="293"/>
      <c r="Q50" s="294"/>
      <c r="R50" s="38"/>
      <c r="S50" s="292" cm="1">
        <f t="array" ref="S50">IFERROR(_xlfn.IFS(R26&lt;&gt;"",S26,R27&lt;&gt;"",S27),"")</f>
        <v>0</v>
      </c>
      <c r="T50" s="293"/>
      <c r="U50" s="294"/>
      <c r="V50" s="38"/>
      <c r="W50" s="292" cm="1">
        <f t="array" ref="W50">IFERROR(_xlfn.IFS(V26&lt;&gt;"",W26,V27&lt;&gt;"",W27),"")</f>
        <v>0</v>
      </c>
      <c r="X50" s="293"/>
      <c r="Y50" s="294"/>
      <c r="Z50" s="38"/>
      <c r="AA50" s="292" cm="1">
        <f t="array" ref="AA50">IFERROR(_xlfn.IFS(Z26&lt;&gt;"",AA26,Z27&lt;&gt;"",AA27),"")</f>
        <v>0</v>
      </c>
      <c r="AB50" s="293"/>
      <c r="AC50" s="294"/>
      <c r="AD50" s="38"/>
      <c r="AE50" s="292" cm="1">
        <f t="array" ref="AE50">IFERROR(_xlfn.IFS(AD26&lt;&gt;"",AE26,AD27&lt;&gt;"",AE27),"")</f>
        <v>0</v>
      </c>
      <c r="AF50" s="293"/>
      <c r="AG50" s="294"/>
      <c r="AH50" s="38"/>
      <c r="AI50" s="292" cm="1">
        <f t="array" ref="AI50">IFERROR(_xlfn.IFS(AH26&lt;&gt;"",AI26,AH27&lt;&gt;"",AI27),"")</f>
        <v>0</v>
      </c>
      <c r="AJ50" s="293"/>
      <c r="AK50" s="294"/>
      <c r="AL50" s="38"/>
      <c r="AM50" s="292" cm="1">
        <f t="array" ref="AM50">IFERROR(_xlfn.IFS(AL26&lt;&gt;"",AM26,AL27&lt;&gt;"",AM27),"")</f>
        <v>0</v>
      </c>
      <c r="AN50" s="293"/>
      <c r="AO50" s="294"/>
    </row>
    <row r="51" spans="1:41">
      <c r="A51" s="326"/>
      <c r="B51" s="92" t="s">
        <v>56</v>
      </c>
      <c r="C51" s="295" t="s">
        <v>221</v>
      </c>
      <c r="D51" s="296"/>
      <c r="E51" s="296"/>
      <c r="F51" s="37"/>
      <c r="G51" s="295" t="s">
        <v>1331</v>
      </c>
      <c r="H51" s="296"/>
      <c r="I51" s="296"/>
      <c r="J51" s="38"/>
      <c r="K51" s="295" t="s">
        <v>276</v>
      </c>
      <c r="L51" s="296"/>
      <c r="M51" s="296"/>
      <c r="N51" s="38"/>
      <c r="O51" s="295" t="s">
        <v>66</v>
      </c>
      <c r="P51" s="296"/>
      <c r="Q51" s="296"/>
      <c r="R51" s="38"/>
      <c r="S51" s="295" t="s">
        <v>66</v>
      </c>
      <c r="T51" s="296"/>
      <c r="U51" s="296"/>
      <c r="V51" s="38"/>
      <c r="W51" s="295" t="s">
        <v>66</v>
      </c>
      <c r="X51" s="296"/>
      <c r="Y51" s="296"/>
      <c r="Z51" s="38"/>
      <c r="AA51" s="295" t="s">
        <v>66</v>
      </c>
      <c r="AB51" s="296"/>
      <c r="AC51" s="296"/>
      <c r="AD51" s="38"/>
      <c r="AE51" s="295" t="s">
        <v>66</v>
      </c>
      <c r="AF51" s="296"/>
      <c r="AG51" s="296"/>
      <c r="AH51" s="38"/>
      <c r="AI51" s="295" t="s">
        <v>66</v>
      </c>
      <c r="AJ51" s="296"/>
      <c r="AK51" s="296"/>
      <c r="AL51" s="38"/>
      <c r="AM51" s="295" t="s">
        <v>66</v>
      </c>
      <c r="AN51" s="296"/>
      <c r="AO51" s="296"/>
    </row>
    <row r="52" spans="1:41">
      <c r="A52" s="326"/>
      <c r="B52" s="92" t="s">
        <v>57</v>
      </c>
      <c r="C52" s="295" t="s">
        <v>1332</v>
      </c>
      <c r="D52" s="296"/>
      <c r="E52" s="296"/>
      <c r="F52" s="37"/>
      <c r="G52" s="295" t="s">
        <v>1333</v>
      </c>
      <c r="H52" s="296"/>
      <c r="I52" s="296"/>
      <c r="J52" s="38"/>
      <c r="K52" s="295" t="s">
        <v>1334</v>
      </c>
      <c r="L52" s="296"/>
      <c r="M52" s="296"/>
      <c r="N52" s="38"/>
      <c r="O52" s="295" t="s">
        <v>66</v>
      </c>
      <c r="P52" s="296"/>
      <c r="Q52" s="296"/>
      <c r="R52" s="38"/>
      <c r="S52" s="295" t="s">
        <v>66</v>
      </c>
      <c r="T52" s="296"/>
      <c r="U52" s="296"/>
      <c r="V52" s="38"/>
      <c r="W52" s="295" t="s">
        <v>66</v>
      </c>
      <c r="X52" s="296"/>
      <c r="Y52" s="296"/>
      <c r="Z52" s="38"/>
      <c r="AA52" s="295" t="s">
        <v>66</v>
      </c>
      <c r="AB52" s="296"/>
      <c r="AC52" s="296"/>
      <c r="AD52" s="38"/>
      <c r="AE52" s="295" t="s">
        <v>66</v>
      </c>
      <c r="AF52" s="296"/>
      <c r="AG52" s="296"/>
      <c r="AH52" s="38"/>
      <c r="AI52" s="295" t="s">
        <v>66</v>
      </c>
      <c r="AJ52" s="296"/>
      <c r="AK52" s="296"/>
      <c r="AL52" s="38"/>
      <c r="AM52" s="295" t="s">
        <v>66</v>
      </c>
      <c r="AN52" s="296"/>
      <c r="AO52" s="296"/>
    </row>
    <row r="53" spans="1:41">
      <c r="A53" s="326"/>
      <c r="B53" s="92" t="s">
        <v>59</v>
      </c>
      <c r="C53" s="295" t="s">
        <v>223</v>
      </c>
      <c r="D53" s="296"/>
      <c r="E53" s="296"/>
      <c r="F53" s="37"/>
      <c r="G53" s="295" t="s">
        <v>223</v>
      </c>
      <c r="H53" s="296"/>
      <c r="I53" s="296"/>
      <c r="J53" s="38"/>
      <c r="K53" s="295" t="s">
        <v>208</v>
      </c>
      <c r="L53" s="296"/>
      <c r="M53" s="296"/>
      <c r="N53" s="38"/>
      <c r="O53" s="295" t="s">
        <v>66</v>
      </c>
      <c r="P53" s="296"/>
      <c r="Q53" s="296"/>
      <c r="R53" s="38"/>
      <c r="S53" s="295" t="s">
        <v>66</v>
      </c>
      <c r="T53" s="296"/>
      <c r="U53" s="296"/>
      <c r="V53" s="38"/>
      <c r="W53" s="295" t="s">
        <v>66</v>
      </c>
      <c r="X53" s="296"/>
      <c r="Y53" s="296"/>
      <c r="Z53" s="38"/>
      <c r="AA53" s="295" t="s">
        <v>66</v>
      </c>
      <c r="AB53" s="296"/>
      <c r="AC53" s="296"/>
      <c r="AD53" s="38"/>
      <c r="AE53" s="295" t="s">
        <v>66</v>
      </c>
      <c r="AF53" s="296"/>
      <c r="AG53" s="296"/>
      <c r="AH53" s="38"/>
      <c r="AI53" s="295" t="s">
        <v>66</v>
      </c>
      <c r="AJ53" s="296"/>
      <c r="AK53" s="296"/>
      <c r="AL53" s="38"/>
      <c r="AM53" s="295" t="s">
        <v>66</v>
      </c>
      <c r="AN53" s="296"/>
      <c r="AO53" s="296"/>
    </row>
    <row r="54" spans="1:41">
      <c r="A54" s="326"/>
      <c r="B54" s="92" t="s">
        <v>58</v>
      </c>
      <c r="C54" s="295"/>
      <c r="D54" s="296"/>
      <c r="E54" s="296"/>
      <c r="F54" s="37"/>
      <c r="G54" s="331" t="s">
        <v>1335</v>
      </c>
      <c r="H54" s="332"/>
      <c r="I54" s="332"/>
      <c r="J54" s="38"/>
      <c r="K54" s="295" t="s">
        <v>1336</v>
      </c>
      <c r="L54" s="296"/>
      <c r="M54" s="296"/>
      <c r="N54" s="38"/>
      <c r="O54" s="295" t="s">
        <v>66</v>
      </c>
      <c r="P54" s="296"/>
      <c r="Q54" s="296"/>
      <c r="R54" s="38"/>
      <c r="S54" s="295" t="s">
        <v>66</v>
      </c>
      <c r="T54" s="296"/>
      <c r="U54" s="296"/>
      <c r="V54" s="38"/>
      <c r="W54" s="295" t="s">
        <v>66</v>
      </c>
      <c r="X54" s="296"/>
      <c r="Y54" s="296"/>
      <c r="Z54" s="38"/>
      <c r="AA54" s="295" t="s">
        <v>66</v>
      </c>
      <c r="AB54" s="296"/>
      <c r="AC54" s="296"/>
      <c r="AD54" s="38"/>
      <c r="AE54" s="295" t="s">
        <v>66</v>
      </c>
      <c r="AF54" s="296"/>
      <c r="AG54" s="296"/>
      <c r="AH54" s="38"/>
      <c r="AI54" s="295" t="s">
        <v>66</v>
      </c>
      <c r="AJ54" s="296"/>
      <c r="AK54" s="296"/>
      <c r="AL54" s="38"/>
      <c r="AM54" s="295" t="s">
        <v>66</v>
      </c>
      <c r="AN54" s="296"/>
      <c r="AO54" s="296"/>
    </row>
    <row r="55" spans="1:41">
      <c r="A55" s="326"/>
      <c r="B55" s="92" t="s">
        <v>67</v>
      </c>
      <c r="C55" s="295" t="s">
        <v>66</v>
      </c>
      <c r="D55" s="296"/>
      <c r="E55" s="296"/>
      <c r="F55" s="37"/>
      <c r="G55" s="295" t="s">
        <v>1337</v>
      </c>
      <c r="H55" s="296"/>
      <c r="I55" s="296"/>
      <c r="J55" s="38"/>
      <c r="K55" s="295" t="s">
        <v>209</v>
      </c>
      <c r="L55" s="296"/>
      <c r="M55" s="296"/>
      <c r="N55" s="38"/>
      <c r="O55" s="295" t="s">
        <v>66</v>
      </c>
      <c r="P55" s="296"/>
      <c r="Q55" s="296"/>
      <c r="R55" s="38"/>
      <c r="S55" s="295" t="s">
        <v>66</v>
      </c>
      <c r="T55" s="296"/>
      <c r="U55" s="296"/>
      <c r="V55" s="38"/>
      <c r="W55" s="295" t="s">
        <v>66</v>
      </c>
      <c r="X55" s="296"/>
      <c r="Y55" s="296"/>
      <c r="Z55" s="38"/>
      <c r="AA55" s="295" t="s">
        <v>66</v>
      </c>
      <c r="AB55" s="296"/>
      <c r="AC55" s="296"/>
      <c r="AD55" s="38"/>
      <c r="AE55" s="295" t="s">
        <v>66</v>
      </c>
      <c r="AF55" s="296"/>
      <c r="AG55" s="296"/>
      <c r="AH55" s="38"/>
      <c r="AI55" s="295" t="s">
        <v>66</v>
      </c>
      <c r="AJ55" s="296"/>
      <c r="AK55" s="296"/>
      <c r="AL55" s="38"/>
      <c r="AM55" s="295" t="s">
        <v>66</v>
      </c>
      <c r="AN55" s="296"/>
      <c r="AO55" s="296"/>
    </row>
    <row r="56" spans="1:41">
      <c r="A56" s="326"/>
      <c r="B56" s="92" t="s">
        <v>68</v>
      </c>
      <c r="C56" s="295" t="s">
        <v>66</v>
      </c>
      <c r="D56" s="296"/>
      <c r="E56" s="296"/>
      <c r="F56" s="37"/>
      <c r="G56" s="295"/>
      <c r="H56" s="296"/>
      <c r="I56" s="296"/>
      <c r="J56" s="38"/>
      <c r="K56" s="295"/>
      <c r="L56" s="296"/>
      <c r="M56" s="296"/>
      <c r="N56" s="38"/>
      <c r="O56" s="295" t="s">
        <v>66</v>
      </c>
      <c r="P56" s="296"/>
      <c r="Q56" s="296"/>
      <c r="R56" s="38"/>
      <c r="S56" s="295" t="s">
        <v>66</v>
      </c>
      <c r="T56" s="296"/>
      <c r="U56" s="296"/>
      <c r="V56" s="38"/>
      <c r="W56" s="295" t="s">
        <v>66</v>
      </c>
      <c r="X56" s="296"/>
      <c r="Y56" s="296"/>
      <c r="Z56" s="38"/>
      <c r="AA56" s="295" t="s">
        <v>66</v>
      </c>
      <c r="AB56" s="296"/>
      <c r="AC56" s="296"/>
      <c r="AD56" s="38"/>
      <c r="AE56" s="295" t="s">
        <v>66</v>
      </c>
      <c r="AF56" s="296"/>
      <c r="AG56" s="296"/>
      <c r="AH56" s="38"/>
      <c r="AI56" s="295" t="s">
        <v>66</v>
      </c>
      <c r="AJ56" s="296"/>
      <c r="AK56" s="296"/>
      <c r="AL56" s="38"/>
      <c r="AM56" s="295" t="s">
        <v>66</v>
      </c>
      <c r="AN56" s="296"/>
      <c r="AO56" s="296"/>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29" t="s">
        <v>73</v>
      </c>
      <c r="B58" s="92">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29"/>
      <c r="B59" s="92"/>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29"/>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27" t="s">
        <v>74</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27"/>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27"/>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27"/>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27"/>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27"/>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27"/>
      <c r="B67" s="39" t="s">
        <v>77</v>
      </c>
      <c r="C67" s="330" t="s">
        <v>1338</v>
      </c>
      <c r="D67" s="330"/>
      <c r="E67" s="330"/>
      <c r="F67" s="37"/>
      <c r="G67" s="288" t="s">
        <v>1339</v>
      </c>
      <c r="H67" s="288"/>
      <c r="I67" s="288"/>
      <c r="J67" s="38"/>
      <c r="K67" s="288" t="s">
        <v>78</v>
      </c>
      <c r="L67" s="288"/>
      <c r="M67" s="288"/>
      <c r="N67" s="38"/>
      <c r="O67" s="288" t="s">
        <v>78</v>
      </c>
      <c r="P67" s="288"/>
      <c r="Q67" s="288"/>
      <c r="R67" s="38"/>
      <c r="S67" s="288" t="s">
        <v>78</v>
      </c>
      <c r="T67" s="288"/>
      <c r="U67" s="288"/>
      <c r="V67" s="38"/>
      <c r="W67" s="288" t="s">
        <v>78</v>
      </c>
      <c r="X67" s="288"/>
      <c r="Y67" s="288"/>
      <c r="Z67" s="38"/>
      <c r="AA67" s="288" t="s">
        <v>78</v>
      </c>
      <c r="AB67" s="288"/>
      <c r="AC67" s="288"/>
      <c r="AD67" s="38"/>
      <c r="AE67" s="288" t="s">
        <v>78</v>
      </c>
      <c r="AF67" s="288"/>
      <c r="AG67" s="288"/>
      <c r="AH67" s="38"/>
      <c r="AI67" s="288" t="s">
        <v>78</v>
      </c>
      <c r="AJ67" s="288"/>
      <c r="AK67" s="288"/>
      <c r="AL67" s="38"/>
      <c r="AM67" s="288" t="s">
        <v>78</v>
      </c>
      <c r="AN67" s="288"/>
      <c r="AO67" s="288"/>
    </row>
    <row r="68" spans="1:41">
      <c r="A68" s="327"/>
      <c r="B68" s="289"/>
      <c r="C68" s="330"/>
      <c r="D68" s="330"/>
      <c r="E68" s="330"/>
      <c r="F68" s="37"/>
      <c r="G68" s="288"/>
      <c r="H68" s="288"/>
      <c r="I68" s="288"/>
      <c r="J68" s="38"/>
      <c r="K68" s="288"/>
      <c r="L68" s="288"/>
      <c r="M68" s="288"/>
      <c r="N68" s="38"/>
      <c r="O68" s="288"/>
      <c r="P68" s="288"/>
      <c r="Q68" s="288"/>
      <c r="R68" s="38"/>
      <c r="S68" s="288"/>
      <c r="T68" s="288"/>
      <c r="U68" s="288"/>
      <c r="V68" s="38"/>
      <c r="W68" s="288"/>
      <c r="X68" s="288"/>
      <c r="Y68" s="288"/>
      <c r="Z68" s="38"/>
      <c r="AA68" s="288"/>
      <c r="AB68" s="288"/>
      <c r="AC68" s="288"/>
      <c r="AD68" s="38"/>
      <c r="AE68" s="288"/>
      <c r="AF68" s="288"/>
      <c r="AG68" s="288"/>
      <c r="AH68" s="38"/>
      <c r="AI68" s="288"/>
      <c r="AJ68" s="288"/>
      <c r="AK68" s="288"/>
      <c r="AL68" s="38"/>
      <c r="AM68" s="288"/>
      <c r="AN68" s="288"/>
      <c r="AO68" s="288"/>
    </row>
    <row r="69" spans="1:41">
      <c r="A69" s="327"/>
      <c r="B69" s="290"/>
      <c r="C69" s="330"/>
      <c r="D69" s="330"/>
      <c r="E69" s="330"/>
      <c r="F69" s="37"/>
      <c r="G69" s="288"/>
      <c r="H69" s="288"/>
      <c r="I69" s="288"/>
      <c r="J69" s="38"/>
      <c r="K69" s="288"/>
      <c r="L69" s="288"/>
      <c r="M69" s="288"/>
      <c r="N69" s="38"/>
      <c r="O69" s="288"/>
      <c r="P69" s="288"/>
      <c r="Q69" s="288"/>
      <c r="R69" s="38"/>
      <c r="S69" s="288"/>
      <c r="T69" s="288"/>
      <c r="U69" s="288"/>
      <c r="V69" s="38"/>
      <c r="W69" s="288"/>
      <c r="X69" s="288"/>
      <c r="Y69" s="288"/>
      <c r="Z69" s="38"/>
      <c r="AA69" s="288"/>
      <c r="AB69" s="288"/>
      <c r="AC69" s="288"/>
      <c r="AD69" s="38"/>
      <c r="AE69" s="288"/>
      <c r="AF69" s="288"/>
      <c r="AG69" s="288"/>
      <c r="AH69" s="38"/>
      <c r="AI69" s="288"/>
      <c r="AJ69" s="288"/>
      <c r="AK69" s="288"/>
      <c r="AL69" s="38"/>
      <c r="AM69" s="288"/>
      <c r="AN69" s="288"/>
      <c r="AO69" s="288"/>
    </row>
    <row r="70" spans="1:41">
      <c r="A70" s="327"/>
      <c r="B70" s="290"/>
      <c r="C70" s="330"/>
      <c r="D70" s="330"/>
      <c r="E70" s="330"/>
      <c r="F70" s="37"/>
      <c r="G70" s="288"/>
      <c r="H70" s="288"/>
      <c r="I70" s="288"/>
      <c r="J70" s="38"/>
      <c r="K70" s="288"/>
      <c r="L70" s="288"/>
      <c r="M70" s="288"/>
      <c r="N70" s="38"/>
      <c r="O70" s="288"/>
      <c r="P70" s="288"/>
      <c r="Q70" s="288"/>
      <c r="R70" s="38"/>
      <c r="S70" s="288"/>
      <c r="T70" s="288"/>
      <c r="U70" s="288"/>
      <c r="V70" s="38"/>
      <c r="W70" s="288"/>
      <c r="X70" s="288"/>
      <c r="Y70" s="288"/>
      <c r="Z70" s="38"/>
      <c r="AA70" s="288"/>
      <c r="AB70" s="288"/>
      <c r="AC70" s="288"/>
      <c r="AD70" s="38"/>
      <c r="AE70" s="288"/>
      <c r="AF70" s="288"/>
      <c r="AG70" s="288"/>
      <c r="AH70" s="38"/>
      <c r="AI70" s="288"/>
      <c r="AJ70" s="288"/>
      <c r="AK70" s="288"/>
      <c r="AL70" s="38"/>
      <c r="AM70" s="288"/>
      <c r="AN70" s="288"/>
      <c r="AO70" s="288"/>
    </row>
    <row r="71" spans="1:41">
      <c r="A71" s="327"/>
      <c r="B71" s="290"/>
      <c r="C71" s="330"/>
      <c r="D71" s="330"/>
      <c r="E71" s="330"/>
      <c r="F71" s="37"/>
      <c r="G71" s="288"/>
      <c r="H71" s="288"/>
      <c r="I71" s="288"/>
      <c r="J71" s="38"/>
      <c r="K71" s="288"/>
      <c r="L71" s="288"/>
      <c r="M71" s="288"/>
      <c r="N71" s="38"/>
      <c r="O71" s="288"/>
      <c r="P71" s="288"/>
      <c r="Q71" s="288"/>
      <c r="R71" s="38"/>
      <c r="S71" s="288"/>
      <c r="T71" s="288"/>
      <c r="U71" s="288"/>
      <c r="V71" s="38"/>
      <c r="W71" s="288"/>
      <c r="X71" s="288"/>
      <c r="Y71" s="288"/>
      <c r="Z71" s="38"/>
      <c r="AA71" s="288"/>
      <c r="AB71" s="288"/>
      <c r="AC71" s="288"/>
      <c r="AD71" s="38"/>
      <c r="AE71" s="288"/>
      <c r="AF71" s="288"/>
      <c r="AG71" s="288"/>
      <c r="AH71" s="38"/>
      <c r="AI71" s="288"/>
      <c r="AJ71" s="288"/>
      <c r="AK71" s="288"/>
      <c r="AL71" s="38"/>
      <c r="AM71" s="288"/>
      <c r="AN71" s="288"/>
      <c r="AO71" s="288"/>
    </row>
    <row r="72" spans="1:41">
      <c r="A72" s="327"/>
      <c r="B72" s="290"/>
      <c r="C72" s="330"/>
      <c r="D72" s="330"/>
      <c r="E72" s="330"/>
      <c r="F72" s="37"/>
      <c r="G72" s="288"/>
      <c r="H72" s="288"/>
      <c r="I72" s="288"/>
      <c r="J72" s="38"/>
      <c r="K72" s="288"/>
      <c r="L72" s="288"/>
      <c r="M72" s="288"/>
      <c r="N72" s="38"/>
      <c r="O72" s="288"/>
      <c r="P72" s="288"/>
      <c r="Q72" s="288"/>
      <c r="R72" s="38"/>
      <c r="S72" s="288"/>
      <c r="T72" s="288"/>
      <c r="U72" s="288"/>
      <c r="V72" s="38"/>
      <c r="W72" s="288"/>
      <c r="X72" s="288"/>
      <c r="Y72" s="288"/>
      <c r="Z72" s="38"/>
      <c r="AA72" s="288"/>
      <c r="AB72" s="288"/>
      <c r="AC72" s="288"/>
      <c r="AD72" s="38"/>
      <c r="AE72" s="288"/>
      <c r="AF72" s="288"/>
      <c r="AG72" s="288"/>
      <c r="AH72" s="38"/>
      <c r="AI72" s="288"/>
      <c r="AJ72" s="288"/>
      <c r="AK72" s="288"/>
      <c r="AL72" s="38"/>
      <c r="AM72" s="288"/>
      <c r="AN72" s="288"/>
      <c r="AO72" s="288"/>
    </row>
    <row r="73" spans="1:41">
      <c r="A73" s="327"/>
      <c r="B73" s="291"/>
      <c r="C73" s="330"/>
      <c r="D73" s="330"/>
      <c r="E73" s="330"/>
      <c r="F73" s="37"/>
      <c r="G73" s="288"/>
      <c r="H73" s="288"/>
      <c r="I73" s="288"/>
      <c r="J73" s="38"/>
      <c r="K73" s="288"/>
      <c r="L73" s="288"/>
      <c r="M73" s="288"/>
      <c r="N73" s="38"/>
      <c r="O73" s="288"/>
      <c r="P73" s="288"/>
      <c r="Q73" s="288"/>
      <c r="R73" s="38"/>
      <c r="S73" s="288"/>
      <c r="T73" s="288"/>
      <c r="U73" s="288"/>
      <c r="V73" s="38"/>
      <c r="W73" s="288"/>
      <c r="X73" s="288"/>
      <c r="Y73" s="288"/>
      <c r="Z73" s="38"/>
      <c r="AA73" s="288"/>
      <c r="AB73" s="288"/>
      <c r="AC73" s="288"/>
      <c r="AD73" s="38"/>
      <c r="AE73" s="288"/>
      <c r="AF73" s="288"/>
      <c r="AG73" s="288"/>
      <c r="AH73" s="38"/>
      <c r="AI73" s="288"/>
      <c r="AJ73" s="288"/>
      <c r="AK73" s="288"/>
      <c r="AL73" s="38"/>
      <c r="AM73" s="288"/>
      <c r="AN73" s="288"/>
      <c r="AO73" s="288"/>
    </row>
    <row r="74" spans="1:41">
      <c r="A74" s="327"/>
    </row>
    <row r="75" spans="1:41">
      <c r="A75" s="327"/>
    </row>
    <row r="76" spans="1:41">
      <c r="A76" s="327"/>
    </row>
    <row r="77" spans="1:41">
      <c r="A77" s="327"/>
    </row>
    <row r="78" spans="1:41">
      <c r="A78" s="327"/>
    </row>
  </sheetData>
  <mergeCells count="326">
    <mergeCell ref="A1:A2"/>
    <mergeCell ref="A20:A24"/>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0"/>
  <sheetViews>
    <sheetView tabSelected="1" zoomScaleNormal="100" workbookViewId="0">
      <pane xSplit="2" ySplit="2" topLeftCell="C3" activePane="bottomRight" state="frozen"/>
      <selection pane="topRight" activeCell="C1" sqref="C1"/>
      <selection pane="bottomLeft" activeCell="A3" sqref="A3"/>
      <selection pane="bottomRight" activeCell="C9" sqref="C9"/>
    </sheetView>
  </sheetViews>
  <sheetFormatPr defaultColWidth="9.140625" defaultRowHeight="12.75"/>
  <cols>
    <col min="1" max="1" width="29.42578125" style="172" customWidth="1"/>
    <col min="2" max="2" width="32.140625" style="172" customWidth="1"/>
    <col min="3" max="3" width="25.7109375" style="172" customWidth="1"/>
    <col min="4" max="4" width="27.28515625" style="172" customWidth="1"/>
    <col min="5" max="5" width="25.7109375" style="172" customWidth="1"/>
    <col min="6" max="6" width="3.7109375" style="161" customWidth="1"/>
    <col min="7" max="9" width="25.7109375" style="172" customWidth="1"/>
    <col min="10" max="10" width="3.7109375" style="172" customWidth="1"/>
    <col min="11" max="13" width="25.7109375" style="172" customWidth="1"/>
    <col min="14" max="14" width="3.7109375" style="172" customWidth="1"/>
    <col min="15" max="17" width="25.7109375" style="172" customWidth="1"/>
    <col min="18" max="18" width="3.7109375" style="172" customWidth="1"/>
    <col min="19" max="21" width="25.7109375" style="172" customWidth="1"/>
    <col min="22" max="22" width="3.7109375" style="172" customWidth="1"/>
    <col min="23" max="25" width="25.7109375" style="172" customWidth="1"/>
    <col min="26" max="26" width="3.7109375" style="172" customWidth="1"/>
    <col min="27" max="29" width="25.7109375" style="172" customWidth="1"/>
    <col min="30" max="30" width="3.7109375" style="172" customWidth="1"/>
    <col min="31" max="33" width="25.7109375" style="172" customWidth="1"/>
    <col min="34" max="34" width="3.7109375" style="172" customWidth="1"/>
    <col min="35" max="37" width="25.7109375" style="172" customWidth="1"/>
    <col min="38" max="38" width="3.7109375" style="172" customWidth="1"/>
    <col min="39" max="41" width="25.7109375" style="172" customWidth="1"/>
    <col min="42" max="42" width="9.140625" style="161"/>
    <col min="43" max="43" width="16.28515625" style="161" customWidth="1"/>
    <col min="44" max="44" width="19.42578125" style="161" customWidth="1"/>
    <col min="45" max="45" width="23.85546875" style="161" customWidth="1"/>
    <col min="46" max="47" width="9.140625" style="161"/>
    <col min="48" max="48" width="19.85546875" style="161" customWidth="1"/>
    <col min="49" max="49" width="22.28515625" style="161" customWidth="1"/>
    <col min="50" max="50" width="9.140625" style="161"/>
    <col min="51" max="51" width="17.28515625" style="161" customWidth="1"/>
    <col min="52" max="52" width="20" style="161" customWidth="1"/>
    <col min="53" max="55" width="9.140625" style="161"/>
    <col min="56" max="16384" width="9.140625" style="172"/>
  </cols>
  <sheetData>
    <row r="1" spans="1:5" s="161" customFormat="1" ht="12.75" customHeight="1">
      <c r="A1" s="279" t="s">
        <v>9</v>
      </c>
      <c r="B1" s="202"/>
      <c r="C1" s="203"/>
      <c r="D1" s="203"/>
      <c r="E1" s="204"/>
    </row>
    <row r="2" spans="1:5" s="161" customFormat="1" ht="14.1" customHeight="1">
      <c r="A2" s="279"/>
      <c r="B2" s="162" t="s">
        <v>10</v>
      </c>
      <c r="C2" s="163" t="s">
        <v>11</v>
      </c>
      <c r="D2" s="164" t="s">
        <v>12</v>
      </c>
    </row>
    <row r="3" spans="1:5" s="161" customFormat="1" ht="12.75" customHeight="1">
      <c r="A3" s="205"/>
    </row>
    <row r="4" spans="1:5" s="161" customFormat="1" ht="15.95" customHeight="1">
      <c r="A4" s="165" t="s">
        <v>13</v>
      </c>
      <c r="B4" s="169" t="s">
        <v>14</v>
      </c>
    </row>
    <row r="5" spans="1:5" s="161" customFormat="1">
      <c r="B5" s="162" t="s">
        <v>15</v>
      </c>
      <c r="C5" s="87" t="s">
        <v>1416</v>
      </c>
      <c r="D5" s="167" t="s">
        <v>16</v>
      </c>
      <c r="E5" s="185"/>
    </row>
    <row r="6" spans="1:5" s="161" customFormat="1">
      <c r="B6" s="162" t="s">
        <v>17</v>
      </c>
      <c r="C6" s="87" t="s">
        <v>1389</v>
      </c>
      <c r="D6" s="167" t="s">
        <v>18</v>
      </c>
      <c r="E6" s="185"/>
    </row>
    <row r="7" spans="1:5" s="161" customFormat="1">
      <c r="B7" s="162" t="s">
        <v>19</v>
      </c>
      <c r="C7" s="166" t="s">
        <v>20</v>
      </c>
    </row>
    <row r="8" spans="1:5" s="161" customFormat="1">
      <c r="B8" s="162" t="s">
        <v>21</v>
      </c>
      <c r="C8" s="167" t="s">
        <v>22</v>
      </c>
      <c r="D8" s="167" t="s">
        <v>23</v>
      </c>
      <c r="E8" s="167"/>
    </row>
    <row r="9" spans="1:5" s="161" customFormat="1">
      <c r="B9" s="162"/>
      <c r="C9" s="186"/>
      <c r="D9" s="186"/>
      <c r="E9" s="167" t="s">
        <v>24</v>
      </c>
    </row>
    <row r="10" spans="1:5" s="161" customFormat="1">
      <c r="B10" s="162" t="s">
        <v>25</v>
      </c>
      <c r="C10" s="167" t="s">
        <v>22</v>
      </c>
      <c r="D10" s="167" t="s">
        <v>23</v>
      </c>
      <c r="E10" s="167"/>
    </row>
    <row r="11" spans="1:5" s="161" customFormat="1">
      <c r="B11" s="162" t="s">
        <v>26</v>
      </c>
      <c r="C11" s="168" t="s">
        <v>27</v>
      </c>
      <c r="D11" s="168" t="s">
        <v>27</v>
      </c>
      <c r="E11" s="167" t="s">
        <v>28</v>
      </c>
    </row>
    <row r="12" spans="1:5" s="161" customFormat="1">
      <c r="B12" s="162" t="s">
        <v>29</v>
      </c>
      <c r="C12" s="168" t="s">
        <v>27</v>
      </c>
      <c r="D12" s="168" t="s">
        <v>27</v>
      </c>
    </row>
    <row r="13" spans="1:5" s="161" customFormat="1">
      <c r="B13" s="162" t="s">
        <v>30</v>
      </c>
      <c r="C13" s="168" t="s">
        <v>27</v>
      </c>
      <c r="D13" s="168" t="s">
        <v>27</v>
      </c>
    </row>
    <row r="14" spans="1:5" s="161" customFormat="1">
      <c r="B14" s="162" t="s">
        <v>31</v>
      </c>
      <c r="C14" s="168" t="s">
        <v>27</v>
      </c>
      <c r="D14" s="168" t="s">
        <v>27</v>
      </c>
    </row>
    <row r="15" spans="1:5" s="161" customFormat="1">
      <c r="B15" s="162" t="s">
        <v>32</v>
      </c>
      <c r="C15" s="168" t="s">
        <v>27</v>
      </c>
      <c r="D15" s="168" t="s">
        <v>27</v>
      </c>
    </row>
    <row r="16" spans="1:5" s="161" customFormat="1">
      <c r="B16" s="162" t="s">
        <v>33</v>
      </c>
      <c r="C16" s="168" t="s">
        <v>27</v>
      </c>
      <c r="D16" s="168" t="s">
        <v>27</v>
      </c>
    </row>
    <row r="17" spans="1:53 16384:16384" s="161" customFormat="1"/>
    <row r="18" spans="1:53 16384:16384" s="161" customFormat="1" ht="32.25">
      <c r="A18" s="165" t="s">
        <v>3</v>
      </c>
      <c r="B18" s="169" t="s">
        <v>34</v>
      </c>
      <c r="C18" s="190" t="s">
        <v>35</v>
      </c>
      <c r="E18" s="187" t="s">
        <v>36</v>
      </c>
    </row>
    <row r="19" spans="1:53 16384:16384" s="161" customFormat="1">
      <c r="D19" s="188"/>
      <c r="E19" s="189" t="s">
        <v>37</v>
      </c>
      <c r="XFD19" s="161" t="e" cm="1">
        <f t="array" ref="XFD19">_xlfn.IFS(C18="Renewable",(INDEX(RE,,MATCH(AM23,REC,0))),C18="CSA",(INDEX(IMP_CSA,,MATCH(AM23,IMP_CSAC,0))),C18="Forestry",(INDEX(AR,,MATCH(AM23,ARC,0))),C18="AGR",(INDEX(AGR,,MATCH(AM23,AGRC,0))))</f>
        <v>#N/A</v>
      </c>
    </row>
    <row r="20" spans="1:53 16384:16384" s="161" customFormat="1">
      <c r="A20" s="165" t="s">
        <v>5</v>
      </c>
      <c r="B20" s="169" t="s">
        <v>38</v>
      </c>
      <c r="C20" s="190" t="s">
        <v>39</v>
      </c>
      <c r="E20" s="187" t="s">
        <v>40</v>
      </c>
      <c r="O20" s="191"/>
    </row>
    <row r="21" spans="1:53 16384:16384" s="161" customFormat="1">
      <c r="A21" s="165"/>
      <c r="B21" s="206"/>
    </row>
    <row r="22" spans="1:53 16384:16384">
      <c r="A22" s="165"/>
      <c r="C22" s="280" t="s">
        <v>41</v>
      </c>
      <c r="D22" s="281"/>
      <c r="E22" s="282"/>
      <c r="G22" s="276" t="s">
        <v>42</v>
      </c>
      <c r="H22" s="277"/>
      <c r="I22" s="278"/>
      <c r="K22" s="276" t="s">
        <v>42</v>
      </c>
      <c r="L22" s="277"/>
      <c r="M22" s="278"/>
      <c r="O22" s="276" t="s">
        <v>42</v>
      </c>
      <c r="P22" s="277"/>
      <c r="Q22" s="278"/>
      <c r="S22" s="276" t="s">
        <v>42</v>
      </c>
      <c r="T22" s="277"/>
      <c r="U22" s="278"/>
      <c r="W22" s="276" t="s">
        <v>42</v>
      </c>
      <c r="X22" s="277"/>
      <c r="Y22" s="278"/>
      <c r="AA22" s="276" t="s">
        <v>42</v>
      </c>
      <c r="AB22" s="277"/>
      <c r="AC22" s="278"/>
      <c r="AE22" s="276" t="s">
        <v>42</v>
      </c>
      <c r="AF22" s="277"/>
      <c r="AG22" s="278"/>
      <c r="AI22" s="276" t="s">
        <v>42</v>
      </c>
      <c r="AJ22" s="277"/>
      <c r="AK22" s="278"/>
      <c r="AM22" s="276" t="s">
        <v>42</v>
      </c>
      <c r="AN22" s="277"/>
      <c r="AO22" s="278"/>
      <c r="AQ22" s="276" t="s">
        <v>42</v>
      </c>
      <c r="AR22" s="277"/>
      <c r="AS22" s="278"/>
      <c r="AU22" s="276" t="s">
        <v>42</v>
      </c>
      <c r="AV22" s="277"/>
      <c r="AW22" s="278"/>
      <c r="AY22" s="276" t="s">
        <v>42</v>
      </c>
      <c r="AZ22" s="277"/>
      <c r="BA22" s="278"/>
    </row>
    <row r="23" spans="1:53 16384:16384">
      <c r="A23" s="165"/>
      <c r="B23" s="207" t="str">
        <f>IF(C20="Start with impact category","Select Impact category &gt;&gt;","")</f>
        <v/>
      </c>
      <c r="C23" s="273"/>
      <c r="D23" s="274"/>
      <c r="E23" s="275"/>
      <c r="F23" s="171" t="str">
        <f>IF($B$23="Select Impact category &gt;&gt;", "&gt;&gt;","")</f>
        <v/>
      </c>
      <c r="G23" s="273"/>
      <c r="H23" s="274"/>
      <c r="I23" s="275"/>
      <c r="J23" s="171" t="str">
        <f>IF($B$23="Select Impact category &gt;&gt;", "&gt;&gt;","")</f>
        <v/>
      </c>
      <c r="K23" s="273"/>
      <c r="L23" s="274"/>
      <c r="M23" s="275"/>
      <c r="N23" s="171" t="str">
        <f>IF($B$23="Select Impact category &gt;&gt;", "&gt;&gt;","")</f>
        <v/>
      </c>
      <c r="O23" s="273"/>
      <c r="P23" s="274"/>
      <c r="Q23" s="275"/>
      <c r="R23" s="171" t="str">
        <f>IF($B$23="Select Impact category &gt;&gt;", "&gt;&gt;","")</f>
        <v/>
      </c>
      <c r="S23" s="273"/>
      <c r="T23" s="274"/>
      <c r="U23" s="275"/>
      <c r="V23" s="171" t="str">
        <f>IF($B$23="Select Impact category &gt;&gt;", "&gt;&gt;","")</f>
        <v/>
      </c>
      <c r="W23" s="273"/>
      <c r="X23" s="274"/>
      <c r="Y23" s="275"/>
      <c r="Z23" s="171" t="str">
        <f>IF($B$23="Select Impact category &gt;&gt;", "&gt;&gt;","")</f>
        <v/>
      </c>
      <c r="AA23" s="273"/>
      <c r="AB23" s="274"/>
      <c r="AC23" s="275"/>
      <c r="AD23" s="171" t="str">
        <f>IF($B$23="Select Impact category &gt;&gt;", "&gt;&gt;","")</f>
        <v/>
      </c>
      <c r="AE23" s="273"/>
      <c r="AF23" s="274"/>
      <c r="AG23" s="275"/>
      <c r="AH23" s="171" t="str">
        <f>IF($B$23="Select Impact category &gt;&gt;", "&gt;&gt;","")</f>
        <v/>
      </c>
      <c r="AI23" s="273"/>
      <c r="AJ23" s="274"/>
      <c r="AK23" s="275"/>
      <c r="AL23" s="171" t="str">
        <f>IF($B$23="Select Impact category &gt;&gt;", "&gt;&gt;","")</f>
        <v/>
      </c>
      <c r="AM23" s="273"/>
      <c r="AN23" s="274"/>
      <c r="AO23" s="275"/>
      <c r="AQ23" s="273"/>
      <c r="AR23" s="274"/>
      <c r="AS23" s="275"/>
      <c r="AU23" s="273"/>
      <c r="AV23" s="274"/>
      <c r="AW23" s="275"/>
      <c r="AY23" s="273"/>
      <c r="AZ23" s="274"/>
      <c r="BA23" s="275"/>
    </row>
    <row r="24" spans="1:53 16384:16384">
      <c r="A24" s="165"/>
      <c r="B24" s="169" t="str">
        <f>IF(C20="Start with SDG","Select SDG &gt;&gt;","")</f>
        <v>Select SDG &gt;&gt;</v>
      </c>
      <c r="C24" s="267" t="s">
        <v>129</v>
      </c>
      <c r="D24" s="268"/>
      <c r="E24" s="269"/>
      <c r="F24" s="171" t="str">
        <f>IF($B$24="Select SDG &gt;&gt;","&gt;&gt;","")</f>
        <v>&gt;&gt;</v>
      </c>
      <c r="G24" s="267" t="s">
        <v>117</v>
      </c>
      <c r="H24" s="268"/>
      <c r="I24" s="269"/>
      <c r="J24" s="171" t="str">
        <f>IF($B$24="Select SDG &gt;&gt;","&gt;&gt;","")</f>
        <v>&gt;&gt;</v>
      </c>
      <c r="K24" s="267" t="s">
        <v>43</v>
      </c>
      <c r="L24" s="268"/>
      <c r="M24" s="269"/>
      <c r="N24" s="171" t="str">
        <f>IF($B$24="Select SDG &gt;&gt;","&gt;&gt;","")</f>
        <v>&gt;&gt;</v>
      </c>
      <c r="O24" s="267" t="s">
        <v>43</v>
      </c>
      <c r="P24" s="268"/>
      <c r="Q24" s="269"/>
      <c r="R24" s="171" t="str">
        <f>IF($B$24="Select SDG &gt;&gt;","&gt;&gt;","")</f>
        <v>&gt;&gt;</v>
      </c>
      <c r="S24" s="267" t="s">
        <v>235</v>
      </c>
      <c r="T24" s="268"/>
      <c r="U24" s="269"/>
      <c r="V24" s="171" t="str">
        <f>IF($B$24="Select SDG &gt;&gt;","&gt;&gt;","")</f>
        <v>&gt;&gt;</v>
      </c>
      <c r="W24" s="267" t="s">
        <v>120</v>
      </c>
      <c r="X24" s="268"/>
      <c r="Y24" s="269"/>
      <c r="Z24" s="171" t="str">
        <f>IF($B$24="Select SDG &gt;&gt;","&gt;&gt;","")</f>
        <v>&gt;&gt;</v>
      </c>
      <c r="AA24" s="267" t="s">
        <v>302</v>
      </c>
      <c r="AB24" s="268"/>
      <c r="AC24" s="269"/>
      <c r="AD24" s="171" t="str">
        <f>IF($B$24="Select SDG &gt;&gt;","&gt;&gt;","")</f>
        <v>&gt;&gt;</v>
      </c>
      <c r="AE24" s="267" t="s">
        <v>123</v>
      </c>
      <c r="AF24" s="268"/>
      <c r="AG24" s="269"/>
      <c r="AH24" s="171" t="str">
        <f>IF($B$24="Select SDG &gt;&gt;","&gt;&gt;","")</f>
        <v>&gt;&gt;</v>
      </c>
      <c r="AI24" s="267" t="s">
        <v>123</v>
      </c>
      <c r="AJ24" s="268"/>
      <c r="AK24" s="269"/>
      <c r="AL24" s="171" t="str">
        <f>IF($B$24="Select SDG &gt;&gt;","&gt;&gt;","")</f>
        <v>&gt;&gt;</v>
      </c>
      <c r="AM24" s="267" t="s">
        <v>124</v>
      </c>
      <c r="AN24" s="268"/>
      <c r="AO24" s="269"/>
      <c r="AQ24" s="267" t="s">
        <v>125</v>
      </c>
      <c r="AR24" s="268"/>
      <c r="AS24" s="269"/>
      <c r="AU24" s="267" t="s">
        <v>128</v>
      </c>
      <c r="AV24" s="268"/>
      <c r="AW24" s="269"/>
      <c r="AY24" s="267" t="s">
        <v>131</v>
      </c>
      <c r="AZ24" s="268"/>
      <c r="BA24" s="269"/>
    </row>
    <row r="25" spans="1:53 16384:16384" s="161" customFormat="1">
      <c r="C25" s="192"/>
      <c r="D25" s="193"/>
      <c r="E25" s="194"/>
      <c r="F25" s="171"/>
      <c r="G25" s="195"/>
      <c r="I25" s="196"/>
      <c r="J25" s="171"/>
      <c r="K25" s="195"/>
      <c r="M25" s="196"/>
      <c r="N25" s="171"/>
      <c r="O25" s="195"/>
      <c r="Q25" s="196"/>
      <c r="R25" s="171"/>
      <c r="S25" s="195"/>
      <c r="U25" s="196"/>
      <c r="V25" s="171"/>
      <c r="W25" s="195"/>
      <c r="Y25" s="196"/>
      <c r="Z25" s="171"/>
      <c r="AA25" s="195"/>
      <c r="AC25" s="196"/>
      <c r="AD25" s="171"/>
      <c r="AE25" s="195"/>
      <c r="AG25" s="196"/>
      <c r="AH25" s="171"/>
      <c r="AI25" s="195"/>
      <c r="AK25" s="196"/>
      <c r="AL25" s="171"/>
      <c r="AM25" s="195"/>
      <c r="AO25" s="196"/>
      <c r="AQ25" s="195"/>
      <c r="AS25" s="196"/>
      <c r="AU25" s="195"/>
      <c r="AW25" s="196"/>
      <c r="AY25" s="195"/>
      <c r="BA25" s="196"/>
    </row>
    <row r="26" spans="1:53 16384:16384">
      <c r="A26" s="165" t="s">
        <v>6</v>
      </c>
      <c r="B26" s="170" t="str">
        <f>IF(C23&lt;&gt;"","Select Monitoring indicator &gt;&gt;","")</f>
        <v/>
      </c>
      <c r="C26" s="273"/>
      <c r="D26" s="274"/>
      <c r="E26" s="275"/>
      <c r="F26" s="171" t="str">
        <f>IF($B$26="Select Monitoring indicator &gt;&gt;", "&gt;&gt;","")</f>
        <v/>
      </c>
      <c r="G26" s="273"/>
      <c r="H26" s="274"/>
      <c r="I26" s="275"/>
      <c r="J26" s="171" t="str">
        <f>IF($B$26="Select Monitoring indicator &gt;&gt;","&gt;&gt;","")</f>
        <v/>
      </c>
      <c r="K26" s="273"/>
      <c r="L26" s="274"/>
      <c r="M26" s="275"/>
      <c r="N26" s="171" t="str">
        <f>IF($B$26="Select Monitoring indicator &gt;&gt;","&gt;&gt;","")</f>
        <v/>
      </c>
      <c r="O26" s="273"/>
      <c r="P26" s="274"/>
      <c r="Q26" s="275"/>
      <c r="R26" s="171" t="str">
        <f>IF($B$26="Select Monitoring indicator &gt;&gt;","&gt;&gt;","")</f>
        <v/>
      </c>
      <c r="S26" s="273"/>
      <c r="T26" s="274"/>
      <c r="U26" s="275"/>
      <c r="V26" s="171" t="str">
        <f>IF($B$26="Select Monitoring indicator &gt;&gt;","&gt;&gt;","")</f>
        <v/>
      </c>
      <c r="W26" s="273"/>
      <c r="X26" s="274"/>
      <c r="Y26" s="275"/>
      <c r="Z26" s="171" t="str">
        <f>IF($B$26="Select Monitoring indicator &gt;&gt;","&gt;&gt;","")</f>
        <v/>
      </c>
      <c r="AA26" s="273"/>
      <c r="AB26" s="274"/>
      <c r="AC26" s="275"/>
      <c r="AD26" s="171" t="str">
        <f>IF($B$26="Select Monitoring indicator &gt;&gt;","&gt;&gt;","")</f>
        <v/>
      </c>
      <c r="AE26" s="273"/>
      <c r="AF26" s="274"/>
      <c r="AG26" s="275"/>
      <c r="AH26" s="171" t="str">
        <f>IF($B$26="Select Monitoring indicator &gt;&gt;","&gt;&gt;","")</f>
        <v/>
      </c>
      <c r="AI26" s="273"/>
      <c r="AJ26" s="274"/>
      <c r="AK26" s="275"/>
      <c r="AL26" s="171" t="str">
        <f>IF($B$26="Select Monitoring indicator &gt;&gt;","&gt;&gt;","")</f>
        <v/>
      </c>
      <c r="AM26" s="273"/>
      <c r="AN26" s="274"/>
      <c r="AO26" s="275"/>
      <c r="AQ26" s="273"/>
      <c r="AR26" s="274"/>
      <c r="AS26" s="275"/>
      <c r="AU26" s="273"/>
      <c r="AV26" s="274"/>
      <c r="AW26" s="275"/>
      <c r="AY26" s="273"/>
      <c r="AZ26" s="274"/>
      <c r="BA26" s="275"/>
    </row>
    <row r="27" spans="1:53 16384:16384">
      <c r="B27" s="169" t="str">
        <f>IF(C24&lt;&gt;"","Select Monitoring indicator &gt;&gt;","")</f>
        <v>Select Monitoring indicator &gt;&gt;</v>
      </c>
      <c r="C27" s="270" t="s">
        <v>218</v>
      </c>
      <c r="D27" s="271"/>
      <c r="E27" s="272"/>
      <c r="F27" s="171" t="str">
        <f>IF($B$27="Select Monitoring indicator &gt;&gt;","&gt;&gt;","")</f>
        <v>&gt;&gt;</v>
      </c>
      <c r="G27" s="267" t="s">
        <v>296</v>
      </c>
      <c r="H27" s="268"/>
      <c r="I27" s="269"/>
      <c r="J27" s="171" t="str">
        <f>IF($B$27="Select Monitoring indicator &gt;&gt;","&gt;&gt;","")</f>
        <v>&gt;&gt;</v>
      </c>
      <c r="K27" s="267" t="s">
        <v>403</v>
      </c>
      <c r="L27" s="268"/>
      <c r="M27" s="269"/>
      <c r="N27" s="171" t="str">
        <f>IF($B$27="Select Monitoring indicator &gt;&gt;","&gt;&gt;","")</f>
        <v>&gt;&gt;</v>
      </c>
      <c r="O27" s="267" t="s">
        <v>408</v>
      </c>
      <c r="P27" s="268"/>
      <c r="Q27" s="269"/>
      <c r="R27" s="171" t="str">
        <f>IF($B$27="Select Monitoring indicator &gt;&gt;","&gt;&gt;","")</f>
        <v>&gt;&gt;</v>
      </c>
      <c r="S27" s="267" t="s">
        <v>238</v>
      </c>
      <c r="T27" s="268"/>
      <c r="U27" s="269"/>
      <c r="V27" s="171" t="str">
        <f>IF($B$27="Select Monitoring indicator &gt;&gt;","&gt;&gt;","")</f>
        <v>&gt;&gt;</v>
      </c>
      <c r="W27" s="267" t="s">
        <v>338</v>
      </c>
      <c r="X27" s="268"/>
      <c r="Y27" s="269"/>
      <c r="Z27" s="171" t="str">
        <f>IF($B$27="Select Monitoring indicator &gt;&gt;","&gt;&gt;","")</f>
        <v>&gt;&gt;</v>
      </c>
      <c r="AA27" s="267" t="s">
        <v>305</v>
      </c>
      <c r="AB27" s="268"/>
      <c r="AC27" s="269"/>
      <c r="AD27" s="171" t="str">
        <f>IF($B$27="Select Monitoring indicator &gt;&gt;","&gt;&gt;","")</f>
        <v>&gt;&gt;</v>
      </c>
      <c r="AE27" s="267" t="s">
        <v>210</v>
      </c>
      <c r="AF27" s="268"/>
      <c r="AG27" s="269"/>
      <c r="AH27" s="171" t="str">
        <f>IF($B$27="Select Monitoring indicator &gt;&gt;","&gt;&gt;","")</f>
        <v>&gt;&gt;</v>
      </c>
      <c r="AI27" s="267" t="s">
        <v>203</v>
      </c>
      <c r="AJ27" s="268"/>
      <c r="AK27" s="269"/>
      <c r="AL27" s="171" t="str">
        <f>IF($B$27="Select Monitoring indicator &gt;&gt;","&gt;&gt;","")</f>
        <v>&gt;&gt;</v>
      </c>
      <c r="AM27" s="267" t="s">
        <v>273</v>
      </c>
      <c r="AN27" s="268"/>
      <c r="AO27" s="269"/>
      <c r="AQ27" s="267" t="s">
        <v>846</v>
      </c>
      <c r="AR27" s="268"/>
      <c r="AS27" s="269"/>
      <c r="AU27" s="267" t="s">
        <v>1344</v>
      </c>
      <c r="AV27" s="268"/>
      <c r="AW27" s="269"/>
      <c r="AY27" s="267" t="s">
        <v>244</v>
      </c>
      <c r="AZ27" s="268"/>
      <c r="BA27" s="269"/>
    </row>
    <row r="28" spans="1:53 16384:16384" s="161" customFormat="1" ht="15" customHeight="1" thickBot="1">
      <c r="A28" s="173"/>
      <c r="C28" s="174" t="s">
        <v>45</v>
      </c>
      <c r="D28" s="175" t="s">
        <v>1347</v>
      </c>
      <c r="E28" s="176"/>
      <c r="F28" s="173"/>
      <c r="G28" s="174" t="s">
        <v>45</v>
      </c>
      <c r="H28" s="175" t="s">
        <v>47</v>
      </c>
      <c r="I28" s="177"/>
      <c r="J28" s="173"/>
      <c r="K28" s="174" t="s">
        <v>45</v>
      </c>
      <c r="L28" s="175" t="s">
        <v>47</v>
      </c>
      <c r="M28" s="177"/>
      <c r="N28" s="173"/>
      <c r="O28" s="174" t="s">
        <v>45</v>
      </c>
      <c r="P28" s="175" t="s">
        <v>47</v>
      </c>
      <c r="Q28" s="177"/>
      <c r="R28" s="173"/>
      <c r="S28" s="174" t="s">
        <v>45</v>
      </c>
      <c r="T28" s="175" t="s">
        <v>47</v>
      </c>
      <c r="U28" s="177"/>
      <c r="V28" s="173"/>
      <c r="W28" s="174" t="s">
        <v>45</v>
      </c>
      <c r="X28" s="175" t="s">
        <v>47</v>
      </c>
      <c r="Y28" s="177"/>
      <c r="Z28" s="173"/>
      <c r="AA28" s="174" t="s">
        <v>45</v>
      </c>
      <c r="AB28" s="175" t="s">
        <v>47</v>
      </c>
      <c r="AC28" s="177"/>
      <c r="AD28" s="173"/>
      <c r="AE28" s="174" t="s">
        <v>45</v>
      </c>
      <c r="AF28" s="175" t="s">
        <v>47</v>
      </c>
      <c r="AG28" s="177"/>
      <c r="AH28" s="173"/>
      <c r="AI28" s="174" t="s">
        <v>45</v>
      </c>
      <c r="AJ28" s="175" t="s">
        <v>47</v>
      </c>
      <c r="AK28" s="177"/>
      <c r="AL28" s="173"/>
      <c r="AM28" s="174" t="s">
        <v>45</v>
      </c>
      <c r="AN28" s="175" t="s">
        <v>47</v>
      </c>
      <c r="AO28" s="177"/>
      <c r="AQ28" s="174" t="s">
        <v>45</v>
      </c>
      <c r="AR28" s="175" t="s">
        <v>47</v>
      </c>
      <c r="AS28" s="177"/>
      <c r="AU28" s="174" t="s">
        <v>45</v>
      </c>
      <c r="AV28" s="175" t="s">
        <v>47</v>
      </c>
      <c r="AW28" s="177"/>
      <c r="AY28" s="174" t="s">
        <v>45</v>
      </c>
      <c r="AZ28" s="175" t="s">
        <v>47</v>
      </c>
      <c r="BA28" s="177"/>
    </row>
    <row r="29" spans="1:53 16384:16384" ht="13.5" thickTop="1">
      <c r="A29" s="165" t="s">
        <v>7</v>
      </c>
      <c r="B29" s="178" t="s">
        <v>48</v>
      </c>
      <c r="C29" s="178"/>
      <c r="D29" s="179"/>
      <c r="E29" s="180"/>
      <c r="F29" s="181"/>
      <c r="G29" s="182"/>
      <c r="H29" s="181"/>
      <c r="I29" s="180"/>
      <c r="J29" s="181"/>
      <c r="K29" s="182"/>
      <c r="L29" s="181"/>
      <c r="M29" s="180"/>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c r="AQ29" s="182"/>
      <c r="AR29" s="181"/>
      <c r="AS29" s="180"/>
      <c r="AU29" s="182"/>
      <c r="AV29" s="181"/>
      <c r="AW29" s="180"/>
      <c r="AY29" s="182"/>
      <c r="AZ29" s="181"/>
      <c r="BA29" s="180"/>
    </row>
    <row r="30" spans="1:53 16384:16384" ht="15" customHeight="1">
      <c r="A30" s="161"/>
      <c r="B30" s="209" t="s">
        <v>49</v>
      </c>
      <c r="C30" s="264" t="str" cm="1">
        <f t="array" ref="C30">IFERROR(_xlfn.IFS(C23&lt;&gt;"",IFERROR(INDEX(BA!$J$4:$J$952,MATCH(C26,BA!$P$4:$P$952,0)),""),C24&lt;&gt;"",IFERROR(INDEX(BA!$J$4:$J$952,MATCH(C27,BA!$P$4:$P$952,0)),"")),"")</f>
        <v>GSDM-I13.2.1</v>
      </c>
      <c r="D30" s="265"/>
      <c r="E30" s="266"/>
      <c r="F30" s="167"/>
      <c r="G30" s="264" t="str" cm="1">
        <f t="array" ref="G30">IFERROR(_xlfn.IFS(G23&lt;&gt;"",IFERROR(INDEX(BA!$J$4:$J$952,MATCH(G26,BA!$P$4:$P$952,0)),""),G24&lt;&gt;"",IFERROR(INDEX(BA!$J$4:$J$952,MATCH(G27,BA!$P$4:$P$952,0)),"")),"")</f>
        <v>GSDM-I1.1.1</v>
      </c>
      <c r="H30" s="265"/>
      <c r="I30" s="266"/>
      <c r="J30" s="210"/>
      <c r="K30" s="264" t="str" cm="1">
        <f t="array" ref="K30">IFERROR(_xlfn.IFS(K23&lt;&gt;"",IFERROR(INDEX(BA!$J$4:$J$952,MATCH(K26,BA!$P$4:$P$952,0)),""),K24&lt;&gt;"",IFERROR(INDEX(BA!$J$4:$J$952,MATCH(K27,BA!$P$4:$P$952,0)),"")),"")</f>
        <v>GSDM-I2.4.2</v>
      </c>
      <c r="L30" s="265"/>
      <c r="M30" s="266"/>
      <c r="N30" s="210"/>
      <c r="O30" s="264" t="str" cm="1">
        <f t="array" ref="O30">IFERROR(_xlfn.IFS(O23&lt;&gt;"",IFERROR(INDEX(BA!$J$4:$J$952,MATCH(O26,BA!$P$4:$P$952,0)),""),O24&lt;&gt;"",IFERROR(INDEX(BA!$J$4:$J$952,MATCH(O27,BA!$P$4:$P$952,0)),"")),"")</f>
        <v>GSDM-I2.4.3</v>
      </c>
      <c r="P30" s="265"/>
      <c r="Q30" s="266"/>
      <c r="R30" s="210"/>
      <c r="S30" s="264" t="str" cm="1">
        <f t="array" ref="S30">IFERROR(_xlfn.IFS(S23&lt;&gt;"",IFERROR(INDEX(BA!$J$4:$J$952,MATCH(S26,BA!$P$4:$P$952,0)),""),S24&lt;&gt;"",IFERROR(INDEX(BA!$J$4:$J$952,MATCH(S27,BA!$P$4:$P$952,0)),"")),"")</f>
        <v>GSDM-I3.9.1</v>
      </c>
      <c r="T30" s="265"/>
      <c r="U30" s="266"/>
      <c r="V30" s="210"/>
      <c r="W30" s="264" t="str" cm="1">
        <f t="array" ref="W30">IFERROR(_xlfn.IFS(W23&lt;&gt;"",IFERROR(INDEX(BA!$J$4:$J$952,MATCH(W26,BA!$P$4:$P$952,0)),""),W24&lt;&gt;"",IFERROR(INDEX(BA!$J$4:$J$952,MATCH(W27,BA!$P$4:$P$952,0)),"")),"")</f>
        <v>GSDM-I4.4.1</v>
      </c>
      <c r="X30" s="265"/>
      <c r="Y30" s="266"/>
      <c r="Z30" s="210"/>
      <c r="AA30" s="264" t="str" cm="1">
        <f t="array" ref="AA30">IFERROR(_xlfn.IFS(AA23&lt;&gt;"",IFERROR(INDEX(BA!$J$4:$J$952,MATCH(AA26,BA!$P$4:$P$952,0)),""),AA24&lt;&gt;"",IFERROR(INDEX(BA!$J$4:$J$952,MATCH(AA27,BA!$P$4:$P$952,0)),"")),"")</f>
        <v>GSDM-I5.4.1</v>
      </c>
      <c r="AB30" s="265"/>
      <c r="AC30" s="266"/>
      <c r="AD30" s="210"/>
      <c r="AE30" s="264" t="str" cm="1">
        <f t="array" ref="AE30">IFERROR(_xlfn.IFS(AE23&lt;&gt;"",IFERROR(INDEX(BA!$J$4:$J$952,MATCH(AE26,BA!$P$4:$P$952,0)),""),AE24&lt;&gt;"",IFERROR(INDEX(BA!$J$4:$J$952,MATCH(AE27,BA!$P$4:$P$952,0)),"")),"")</f>
        <v>GSDM-I7.1.1</v>
      </c>
      <c r="AF30" s="265"/>
      <c r="AG30" s="266"/>
      <c r="AH30" s="210"/>
      <c r="AI30" s="264" t="str" cm="1">
        <f t="array" ref="AI30">IFERROR(_xlfn.IFS(AI23&lt;&gt;"",IFERROR(INDEX(BA!$J$4:$J$952,MATCH(AI26,BA!$P$4:$P$952,0)),""),AI24&lt;&gt;"",IFERROR(INDEX(BA!$J$4:$J$952,MATCH(AI27,BA!$P$4:$P$952,0)),"")),"")</f>
        <v>GSDM-I7.1.1</v>
      </c>
      <c r="AJ30" s="265"/>
      <c r="AK30" s="266"/>
      <c r="AL30" s="210"/>
      <c r="AM30" s="264" t="str" cm="1">
        <f t="array" ref="AM30">IFERROR(_xlfn.IFS(AM23&lt;&gt;"",IFERROR(INDEX(BA!$J$4:$J$952,MATCH(AM26,BA!$P$4:$P$952,0)),""),AM24&lt;&gt;"",IFERROR(INDEX(BA!$J$4:$J$952,MATCH(AM27,BA!$P$4:$P$952,0)),"")),"")</f>
        <v>GSDM-I8.5.1</v>
      </c>
      <c r="AN30" s="265"/>
      <c r="AO30" s="266"/>
      <c r="AP30" s="167"/>
      <c r="AQ30" s="264" t="str" cm="1">
        <f t="array" ref="AQ30">IFERROR(_xlfn.IFS(AQ23&lt;&gt;"",IFERROR(INDEX(BA!$J$4:$J$952,MATCH(AQ26,BA!$P$4:$P$952,0)),""),AQ24&lt;&gt;"",IFERROR(INDEX(BA!$J$4:$J$952,MATCH(AQ27,BA!$P$4:$P$952,0)),"")),"")</f>
        <v>GSDM-I9.3.1</v>
      </c>
      <c r="AR30" s="265"/>
      <c r="AS30" s="266"/>
      <c r="AT30" s="167"/>
      <c r="AU30" s="264" t="str" cm="1">
        <f t="array" ref="AU30">IFERROR(_xlfn.IFS(AU23&lt;&gt;"",IFERROR(INDEX(BA!$J$4:$J$952,MATCH(AU26,BA!$P$4:$P$952,0)),""),AU24&lt;&gt;"",IFERROR(INDEX(BA!$J$4:$J$952,MATCH(AU27,BA!$P$4:$P$952,0)),"")),"")</f>
        <v>GSDM-I12.5.2</v>
      </c>
      <c r="AV30" s="265"/>
      <c r="AW30" s="266"/>
      <c r="AX30" s="167"/>
      <c r="AY30" s="264" t="str" cm="1">
        <f t="array" ref="AY30">IFERROR(_xlfn.IFS(AY23&lt;&gt;"",IFERROR(INDEX(BA!$J$4:$J$952,MATCH(AY26,BA!$P$4:$P$952,0)),""),AY24&lt;&gt;"",IFERROR(INDEX(BA!$J$4:$J$952,MATCH(AY27,BA!$P$4:$P$952,0)),"")),"")</f>
        <v>GSDM-I15.1.1</v>
      </c>
      <c r="AZ30" s="265"/>
      <c r="BA30" s="266"/>
    </row>
    <row r="31" spans="1:53 16384:16384">
      <c r="A31" s="161"/>
      <c r="B31" s="211" t="s">
        <v>50</v>
      </c>
      <c r="C31" s="264" t="str">
        <f>IFERROR(INDEX(BA!$O$4:$O$952,MATCH(C30,BA!$J$4:$J$952,0)),"")</f>
        <v xml:space="preserve">Reduction in GHGs emissions </v>
      </c>
      <c r="D31" s="265"/>
      <c r="E31" s="266"/>
      <c r="F31" s="167"/>
      <c r="G31" s="264" t="str">
        <f>IFERROR(INDEX(BA!$O$4:$O$952,MATCH(G30,BA!$J$4:$J$952,0)),"")</f>
        <v xml:space="preserve">Financial savings </v>
      </c>
      <c r="H31" s="265"/>
      <c r="I31" s="266"/>
      <c r="J31" s="210"/>
      <c r="K31" s="264" t="str">
        <f>IFERROR(INDEX(BA!$O$4:$O$952,MATCH(K30,BA!$J$4:$J$952,0)),"")</f>
        <v xml:space="preserve">Increased productivity </v>
      </c>
      <c r="L31" s="265"/>
      <c r="M31" s="266"/>
      <c r="N31" s="210"/>
      <c r="O31" s="264" t="str">
        <f>IFERROR(INDEX(BA!$O$4:$O$952,MATCH(O30,BA!$J$4:$J$952,0)),"")</f>
        <v xml:space="preserve">Increased productivity </v>
      </c>
      <c r="P31" s="265"/>
      <c r="Q31" s="266"/>
      <c r="R31" s="210"/>
      <c r="S31" s="264" t="str">
        <f>IFERROR(INDEX(BA!$O$4:$O$952,MATCH(S30,BA!$J$4:$J$952,0)),"")</f>
        <v>Reduced indoor air pollution</v>
      </c>
      <c r="T31" s="265"/>
      <c r="U31" s="266"/>
      <c r="V31" s="210"/>
      <c r="W31" s="264" t="str">
        <f>IFERROR(INDEX(BA!$O$4:$O$952,MATCH(W30,BA!$J$4:$J$952,0)),"")</f>
        <v xml:space="preserve">Skill development </v>
      </c>
      <c r="X31" s="265"/>
      <c r="Y31" s="266"/>
      <c r="Z31" s="210"/>
      <c r="AA31" s="264" t="str">
        <f>IFERROR(INDEX(BA!$O$4:$O$952,MATCH(AA30,BA!$J$4:$J$952,0)),"")</f>
        <v xml:space="preserve">Women empowerment and gender equality </v>
      </c>
      <c r="AB31" s="265"/>
      <c r="AC31" s="266"/>
      <c r="AD31" s="210"/>
      <c r="AE31" s="264" t="str">
        <f>IFERROR(INDEX(BA!$O$4:$O$952,MATCH(AE30,BA!$J$4:$J$952,0)),"")</f>
        <v>Increased access to energy</v>
      </c>
      <c r="AF31" s="265"/>
      <c r="AG31" s="266"/>
      <c r="AH31" s="210"/>
      <c r="AI31" s="264" t="str">
        <f>IFERROR(INDEX(BA!$O$4:$O$952,MATCH(AI30,BA!$J$4:$J$952,0)),"")</f>
        <v>Increased access to energy</v>
      </c>
      <c r="AJ31" s="265"/>
      <c r="AK31" s="266"/>
      <c r="AL31" s="210"/>
      <c r="AM31" s="264" t="str">
        <f>IFERROR(INDEX(BA!$O$4:$O$952,MATCH(AM30,BA!$J$4:$J$952,0)),"")</f>
        <v>Increased employment opportunities</v>
      </c>
      <c r="AN31" s="265"/>
      <c r="AO31" s="266"/>
      <c r="AP31" s="167"/>
      <c r="AQ31" s="264" t="str">
        <f>IFERROR(INDEX(BA!$O$4:$O$952,MATCH(AQ30,BA!$J$4:$J$952,0)),"")</f>
        <v>Improved access to finance</v>
      </c>
      <c r="AR31" s="265"/>
      <c r="AS31" s="266"/>
      <c r="AT31" s="167"/>
      <c r="AU31" s="264" t="str">
        <f>IFERROR(INDEX(BA!$O$4:$O$952,MATCH(AU30,BA!$J$4:$J$952,0)),"")</f>
        <v>Improved waste management services</v>
      </c>
      <c r="AV31" s="265"/>
      <c r="AW31" s="266"/>
      <c r="AX31" s="167"/>
      <c r="AY31" s="264" t="str">
        <f>IFERROR(INDEX(BA!$O$4:$O$952,MATCH(AY30,BA!$J$4:$J$952,0)),"")</f>
        <v xml:space="preserve">Reduced deforestation attributed to wood fuel savings </v>
      </c>
      <c r="AZ31" s="265"/>
      <c r="BA31" s="266"/>
    </row>
    <row r="32" spans="1:53 16384:16384" ht="15" customHeight="1">
      <c r="A32" s="161"/>
      <c r="B32" s="211" t="s">
        <v>51</v>
      </c>
      <c r="C32" s="264" t="str">
        <f>IFERROR(INDEX(BA!$L$4:$L$952,MATCH(C30,BA!$J$4:$J$952,0)),"")</f>
        <v>Climate change mitigation</v>
      </c>
      <c r="D32" s="265"/>
      <c r="E32" s="266"/>
      <c r="F32" s="167"/>
      <c r="G32" s="264" t="str">
        <f>IFERROR(INDEX(BA!$L$4:$L$952,MATCH(G30,BA!$J$4:$J$952,0)),"")</f>
        <v>Livelihood</v>
      </c>
      <c r="H32" s="265"/>
      <c r="I32" s="266"/>
      <c r="J32" s="210"/>
      <c r="K32" s="264" t="str">
        <f>IFERROR(INDEX(BA!$L$4:$L$952,MATCH(K30,BA!$J$4:$J$952,0)),"")</f>
        <v>Natural resource and Sustainable Forest Management</v>
      </c>
      <c r="L32" s="265"/>
      <c r="M32" s="266"/>
      <c r="N32" s="210"/>
      <c r="O32" s="264" t="str">
        <f>IFERROR(INDEX(BA!$L$4:$L$952,MATCH(O30,BA!$J$4:$J$952,0)),"")</f>
        <v>Natural resource and Sustainable Forest Management</v>
      </c>
      <c r="P32" s="265"/>
      <c r="Q32" s="266"/>
      <c r="R32" s="210"/>
      <c r="S32" s="264" t="str">
        <f>IFERROR(INDEX(BA!$L$4:$L$952,MATCH(S30,BA!$J$4:$J$952,0)),"")</f>
        <v>Air quality</v>
      </c>
      <c r="T32" s="265"/>
      <c r="U32" s="266"/>
      <c r="V32" s="210"/>
      <c r="W32" s="264" t="str">
        <f>IFERROR(INDEX(BA!$L$4:$L$952,MATCH(W30,BA!$J$4:$J$952,0)),"")</f>
        <v>Capacity building</v>
      </c>
      <c r="X32" s="265"/>
      <c r="Y32" s="266"/>
      <c r="Z32" s="210"/>
      <c r="AA32" s="264" t="str">
        <f>IFERROR(INDEX(BA!$L$4:$L$952,MATCH(AA30,BA!$J$4:$J$952,0)),"")</f>
        <v>Gender</v>
      </c>
      <c r="AB32" s="265"/>
      <c r="AC32" s="266"/>
      <c r="AD32" s="210"/>
      <c r="AE32" s="264" t="str">
        <f>IFERROR(INDEX(BA!$L$4:$L$952,MATCH(AE30,BA!$J$4:$J$952,0)),"")</f>
        <v>Energy generation, efficiency &amp; access</v>
      </c>
      <c r="AF32" s="265"/>
      <c r="AG32" s="266"/>
      <c r="AH32" s="210"/>
      <c r="AI32" s="264" t="str">
        <f>IFERROR(INDEX(BA!$L$4:$L$952,MATCH(AI30,BA!$J$4:$J$952,0)),"")</f>
        <v>Energy generation, efficiency &amp; access</v>
      </c>
      <c r="AJ32" s="265"/>
      <c r="AK32" s="266"/>
      <c r="AL32" s="210"/>
      <c r="AM32" s="264" t="str">
        <f>IFERROR(INDEX(BA!$L$4:$L$952,MATCH(AM30,BA!$J$4:$J$952,0)),"")</f>
        <v>Employment</v>
      </c>
      <c r="AN32" s="265"/>
      <c r="AO32" s="266"/>
      <c r="AP32" s="167"/>
      <c r="AQ32" s="264" t="str">
        <f>IFERROR(INDEX(BA!$L$4:$L$952,MATCH(AQ30,BA!$J$4:$J$952,0)),"")</f>
        <v>Other</v>
      </c>
      <c r="AR32" s="265"/>
      <c r="AS32" s="266"/>
      <c r="AT32" s="167"/>
      <c r="AU32" s="264" t="str">
        <f>IFERROR(INDEX(BA!$L$4:$L$952,MATCH(AU30,BA!$J$4:$J$952,0)),"")</f>
        <v>Other</v>
      </c>
      <c r="AV32" s="265"/>
      <c r="AW32" s="266"/>
      <c r="AX32" s="167"/>
      <c r="AY32" s="264" t="str">
        <f>IFERROR(INDEX(BA!$L$4:$L$952,MATCH(AY30,BA!$J$4:$J$952,0)),"")</f>
        <v>Natural resource and Sustainable Forest Management</v>
      </c>
      <c r="AZ32" s="265"/>
      <c r="BA32" s="266"/>
    </row>
    <row r="33" spans="1:53" ht="15" customHeight="1">
      <c r="A33" s="161"/>
      <c r="B33" s="211" t="s">
        <v>52</v>
      </c>
      <c r="C33" s="264" t="str">
        <f>IFERROR(INDEX(BA!$M$4:$M$952,MATCH(C30,BA!$J$4:$J$952,0)),"")</f>
        <v>13. Climate action</v>
      </c>
      <c r="D33" s="265"/>
      <c r="E33" s="266"/>
      <c r="F33" s="167"/>
      <c r="G33" s="264" t="str">
        <f>IFERROR(INDEX(BA!$M$4:$M$952,MATCH(G30,BA!$J$4:$J$952,0)),"")</f>
        <v>1. No poverty</v>
      </c>
      <c r="H33" s="265"/>
      <c r="I33" s="266"/>
      <c r="J33" s="210"/>
      <c r="K33" s="264" t="str">
        <f>IFERROR(INDEX(BA!$M$4:$M$952,MATCH(K30,BA!$J$4:$J$952,0)),"")</f>
        <v>2. Zero hunger</v>
      </c>
      <c r="L33" s="265"/>
      <c r="M33" s="266"/>
      <c r="N33" s="210"/>
      <c r="O33" s="264" t="str">
        <f>IFERROR(INDEX(BA!$M$4:$M$952,MATCH(O30,BA!$J$4:$J$952,0)),"")</f>
        <v>2. Zero hunger</v>
      </c>
      <c r="P33" s="265"/>
      <c r="Q33" s="266"/>
      <c r="R33" s="210"/>
      <c r="S33" s="264" t="str">
        <f>IFERROR(INDEX(BA!$M$4:$M$952,MATCH(S30,BA!$J$4:$J$952,0)),"")</f>
        <v>3. Good health and well being</v>
      </c>
      <c r="T33" s="265"/>
      <c r="U33" s="266"/>
      <c r="V33" s="210"/>
      <c r="W33" s="264" t="str">
        <f>IFERROR(INDEX(BA!$M$4:$M$952,MATCH(W30,BA!$J$4:$J$952,0)),"")</f>
        <v>4. Quality education</v>
      </c>
      <c r="X33" s="265"/>
      <c r="Y33" s="266"/>
      <c r="Z33" s="210"/>
      <c r="AA33" s="264" t="str">
        <f>IFERROR(INDEX(BA!$M$4:$M$952,MATCH(AA30,BA!$J$4:$J$952,0)),"")</f>
        <v xml:space="preserve">5. Gender equality </v>
      </c>
      <c r="AB33" s="265"/>
      <c r="AC33" s="266"/>
      <c r="AD33" s="210"/>
      <c r="AE33" s="264" t="str">
        <f>IFERROR(INDEX(BA!$M$4:$M$952,MATCH(AE30,BA!$J$4:$J$952,0)),"")</f>
        <v xml:space="preserve">7. Affordable and clean energy </v>
      </c>
      <c r="AF33" s="265"/>
      <c r="AG33" s="266"/>
      <c r="AH33" s="210"/>
      <c r="AI33" s="264" t="str">
        <f>IFERROR(INDEX(BA!$M$4:$M$952,MATCH(AI30,BA!$J$4:$J$952,0)),"")</f>
        <v xml:space="preserve">7. Affordable and clean energy </v>
      </c>
      <c r="AJ33" s="265"/>
      <c r="AK33" s="266"/>
      <c r="AL33" s="210"/>
      <c r="AM33" s="264" t="str">
        <f>IFERROR(INDEX(BA!$M$4:$M$952,MATCH(AM30,BA!$J$4:$J$952,0)),"")</f>
        <v>8. Decent work and economic growth</v>
      </c>
      <c r="AN33" s="265"/>
      <c r="AO33" s="266"/>
      <c r="AP33" s="167"/>
      <c r="AQ33" s="264" t="str">
        <f>IFERROR(INDEX(BA!$M$4:$M$952,MATCH(AQ30,BA!$J$4:$J$952,0)),"")</f>
        <v>9. Industry, innovation and infrastructure</v>
      </c>
      <c r="AR33" s="265"/>
      <c r="AS33" s="266"/>
      <c r="AT33" s="167"/>
      <c r="AU33" s="264" t="str">
        <f>IFERROR(INDEX(BA!$M$4:$M$952,MATCH(AU30,BA!$J$4:$J$952,0)),"")</f>
        <v xml:space="preserve">12. Responsible consumption and production </v>
      </c>
      <c r="AV33" s="265"/>
      <c r="AW33" s="266"/>
      <c r="AX33" s="167"/>
      <c r="AY33" s="264" t="str">
        <f>IFERROR(INDEX(BA!$M$4:$M$952,MATCH(AY30,BA!$J$4:$J$952,0)),"")</f>
        <v>15. Life on land</v>
      </c>
      <c r="AZ33" s="265"/>
      <c r="BA33" s="266"/>
    </row>
    <row r="34" spans="1:53" ht="15" customHeight="1">
      <c r="A34" s="161"/>
      <c r="B34" s="211" t="s">
        <v>53</v>
      </c>
      <c r="C34" s="264" t="str">
        <f>IFERROR(INDEX(BA!$N$4:$N$952,MATCH(C30,BA!$J$4:$J$952,0)),"")</f>
        <v>13.2 Integrate climate change measures into national policies, strategies and planning</v>
      </c>
      <c r="D34" s="265"/>
      <c r="E34" s="266"/>
      <c r="F34" s="167"/>
      <c r="G34" s="264" t="str">
        <f>IFERROR(INDEX(BA!$N$4:$N$952,MATCH(G30,BA!$J$4:$J$952,0)),"")</f>
        <v>1.1 By 2030, eradicate extreme poverty for all people everywhere, currently measured as people living on less than $1.25 a day</v>
      </c>
      <c r="H34" s="265"/>
      <c r="I34" s="266"/>
      <c r="J34" s="210"/>
      <c r="K34" s="264" t="str">
        <f>IFERROR(INDEX(BA!$N$4:$N$952,MATCH(K30,BA!$J$4:$J$952,0)),"")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L34" s="265"/>
      <c r="M34" s="266"/>
      <c r="N34" s="210"/>
      <c r="O34" s="264" t="str">
        <f>IFERROR(INDEX(BA!$N$4:$N$952,MATCH(O30,BA!$J$4:$J$952,0)),"")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P34" s="265"/>
      <c r="Q34" s="266"/>
      <c r="R34" s="210"/>
      <c r="S34" s="264" t="str">
        <f>IFERROR(INDEX(BA!$N$4:$N$952,MATCH(S30,BA!$J$4:$J$952,0)),"")</f>
        <v>3.9 By 2030, substantially reduce the number of deaths and illnesses from hazardous chemicals and air, water and soil pollution and contamination</v>
      </c>
      <c r="T34" s="265"/>
      <c r="U34" s="266"/>
      <c r="V34" s="210"/>
      <c r="W34" s="264" t="str">
        <f>IFERROR(INDEX(BA!$N$4:$N$952,MATCH(W30,BA!$J$4:$J$952,0)),"")</f>
        <v>4.4 By 2030, substantially increase the number of youth and adults who have relevant skills, including technical and vocational skills, for employment, decent jobs and entrepreneurship</v>
      </c>
      <c r="X34" s="265"/>
      <c r="Y34" s="266"/>
      <c r="Z34" s="210"/>
      <c r="AA34" s="264" t="str">
        <f>IFERROR(INDEX(BA!$N$4:$N$952,MATCH(AA30,BA!$J$4:$J$952,0)),"")</f>
        <v>5.4 Recognize and value unpaid care and domestic work through the provision of public services, infrastructure and social protection policies and the promotion of shared responsibility within the household and the family as nationally appropriate</v>
      </c>
      <c r="AB34" s="265"/>
      <c r="AC34" s="266"/>
      <c r="AD34" s="210"/>
      <c r="AE34" s="264" t="str">
        <f>IFERROR(INDEX(BA!$N$4:$N$952,MATCH(AE30,BA!$J$4:$J$952,0)),"")</f>
        <v>7.1 By 2030, ensure universal access to affordable, reliable and modern energy services</v>
      </c>
      <c r="AF34" s="265"/>
      <c r="AG34" s="266"/>
      <c r="AH34" s="210"/>
      <c r="AI34" s="264" t="str">
        <f>IFERROR(INDEX(BA!$N$4:$N$952,MATCH(AI30,BA!$J$4:$J$952,0)),"")</f>
        <v>7.1 By 2030, ensure universal access to affordable, reliable and modern energy services</v>
      </c>
      <c r="AJ34" s="265"/>
      <c r="AK34" s="266"/>
      <c r="AL34" s="210"/>
      <c r="AM34" s="264" t="str">
        <f>IFERROR(INDEX(BA!$N$4:$N$952,MATCH(AM30,BA!$J$4:$J$952,0)),"")</f>
        <v>8.5 By 2030, achieve full and productive employment and decent work for all women and men, including for young people and persons with disabilities, and equal pay for work of equal value</v>
      </c>
      <c r="AN34" s="265"/>
      <c r="AO34" s="266"/>
      <c r="AP34" s="167"/>
      <c r="AQ34" s="264" t="str">
        <f>IFERROR(INDEX(BA!$N$4:$N$952,MATCH(AQ30,BA!$J$4:$J$952,0)),"")</f>
        <v>9.3 Increase the access of small-scale industrial and other enterprises, in particular in developing countries, to financial services, including affordable credit, and their integration into value chains and markets</v>
      </c>
      <c r="AR34" s="265"/>
      <c r="AS34" s="266"/>
      <c r="AT34" s="167"/>
      <c r="AU34" s="264" t="str">
        <f>IFERROR(INDEX(BA!$N$4:$N$952,MATCH(AU30,BA!$J$4:$J$952,0)),"")</f>
        <v>12.5 By 2030, substantially reduce waste generation through prevention, reduction, recycling and reuse</v>
      </c>
      <c r="AV34" s="265"/>
      <c r="AW34" s="266"/>
      <c r="AX34" s="167"/>
      <c r="AY34" s="264" t="str">
        <f>IFERROR(INDEX(BA!$N$4:$N$952,MATCH(AY30,BA!$J$4:$J$952,0)),"")</f>
        <v>15.1 By 2020, ensure the conservation, restoration and sustainable use of terrestrial and inland freshwater ecosystems and their services, in particular forests, wetlands, mountains and drylands, in line with obligations under international agreements</v>
      </c>
      <c r="AZ34" s="265"/>
      <c r="BA34" s="266"/>
    </row>
    <row r="35" spans="1:53" ht="140.25" customHeight="1">
      <c r="A35" s="161"/>
      <c r="B35" s="211" t="s">
        <v>54</v>
      </c>
      <c r="C35" s="264" t="str">
        <f>IFERROR(INDEX(BA!$Q$4:$Q$952,MATCH($C$30,BA!$J$4:$J$952,0)),"")</f>
        <v>Refers to total amount of greenhouse gases avoided or sequestered during the reporting period.</v>
      </c>
      <c r="D35" s="265"/>
      <c r="E35" s="266"/>
      <c r="F35" s="167"/>
      <c r="G35" s="264" t="str">
        <f>IFERROR(INDEX(BA!$Q$4:$Q$952,MATCH($G$30,BA!$J$4:$J$952,0)),"")</f>
        <v xml:space="preserve">Refers to the average household savings/reduced expenditure on basic services due to the adoption of project technology/measures, for example improved cookstove, solar lamps etc.
Data disaggregation as per end-user's residence settings i.e., Rural, Urban, Peri-urban; Income level, where possible is recommended as it may provide more insight into the beneficiaries targeted by the projects.
 </v>
      </c>
      <c r="H35" s="265"/>
      <c r="I35" s="266"/>
      <c r="J35" s="210"/>
      <c r="K35" s="264" t="str">
        <f>IFERROR(INDEX(BA!$Q$4:$Q$952,MATCH($K$30,BA!$J$4:$J$952,0)),"")</f>
        <v>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v>
      </c>
      <c r="L35" s="265"/>
      <c r="M35" s="266"/>
      <c r="N35" s="210"/>
      <c r="O35" s="264" t="str">
        <f>IFERROR(INDEX(BA!$Q$4:$Q$952,MATCH($O$30,BA!$J$4:$J$952,0)),"")</f>
        <v>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v>
      </c>
      <c r="P35" s="265"/>
      <c r="Q35" s="266"/>
      <c r="R35" s="210"/>
      <c r="S35" s="264" t="str">
        <f>IFERROR(INDEX(BA!$Q$4:$Q$952,MATCH($S$30,BA!$J$4:$J$952,0)),"")</f>
        <v xml:space="preserve">Refers to the PM2.5 and carbon monoxide (CO) concentrations in the households that are considered key marker pollutants for exposure to HAP.
</v>
      </c>
      <c r="T35" s="265"/>
      <c r="U35" s="266"/>
      <c r="V35" s="210"/>
      <c r="W35" s="264" t="str">
        <f>IFERROR(INDEX(BA!$Q$4:$Q$952,MATCH($W$30,BA!$J$4:$J$952,0)),"")</f>
        <v>Refers to the number of employees (full-time, part-time, or temporary), by gender who received training services of any type via project during the reporting period.</v>
      </c>
      <c r="X35" s="265"/>
      <c r="Y35" s="266"/>
      <c r="Z35" s="210"/>
      <c r="AA35" s="264" t="str">
        <f>IFERROR(INDEX(BA!$Q$4:$Q$952,MATCH($AA$30,BA!$J$4:$J$952,0)),"")</f>
        <v>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v>
      </c>
      <c r="AB35" s="265"/>
      <c r="AC35" s="266"/>
      <c r="AD35" s="210"/>
      <c r="AE35" s="264" t="str">
        <f>IFERROR(INDEX(BA!$Q$4:$Q$952,MATCH($AE$30,BA!$J$4:$J$952,0)),"")</f>
        <v>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v>
      </c>
      <c r="AF35" s="265"/>
      <c r="AG35" s="266"/>
      <c r="AH35" s="210"/>
      <c r="AI35" s="264" t="str">
        <f>IFERROR(INDEX(BA!$Q$4:$Q$952,MATCH($AI$30,BA!$J$4:$J$952,0)),"")</f>
        <v>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v>
      </c>
      <c r="AJ35" s="265"/>
      <c r="AK35" s="266"/>
      <c r="AL35" s="210"/>
      <c r="AM35" s="264" t="str">
        <f>IFERROR(INDEX(BA!$Q$4:$Q$952,MATCH($AM$30,BA!$J$4:$J$952,0)),"")</f>
        <v>Refers to total jobs generated as a result of the project.</v>
      </c>
      <c r="AN35" s="265"/>
      <c r="AO35" s="266"/>
      <c r="AP35" s="167"/>
      <c r="AQ35" s="264" t="str">
        <f>IFERROR(INDEX(BA!$Q$4:$Q$952,MATCH($AM$30,BA!$J$4:$J$952,0)),"")</f>
        <v>Refers to total jobs generated as a result of the project.</v>
      </c>
      <c r="AR35" s="265"/>
      <c r="AS35" s="266"/>
      <c r="AT35" s="167"/>
      <c r="AU35" s="264" t="str">
        <f>IFERROR(INDEX(BA!$Q$4:$Q$952,MATCH($AM$30,BA!$J$4:$J$952,0)),"")</f>
        <v>Refers to total jobs generated as a result of the project.</v>
      </c>
      <c r="AV35" s="265"/>
      <c r="AW35" s="266"/>
      <c r="AX35" s="167"/>
      <c r="AY35" s="264" t="str">
        <f>IFERROR(INDEX(BA!$Q$4:$Q$952,MATCH($AM$30,BA!$J$4:$J$952,0)),"")</f>
        <v>Refers to total jobs generated as a result of the project.</v>
      </c>
      <c r="AZ35" s="265"/>
      <c r="BA35" s="266"/>
    </row>
    <row r="36" spans="1:53" ht="187.5" customHeight="1">
      <c r="A36" s="183" t="s">
        <v>55</v>
      </c>
      <c r="B36" s="212" t="str">
        <f>BA!R3</f>
        <v>Guidance, calculation method and other considerations</v>
      </c>
      <c r="C36" s="264"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65"/>
      <c r="E36" s="266"/>
      <c r="F36" s="167"/>
      <c r="G36" s="264" t="str">
        <f>IFERROR(INDEX(BA!$R$4:$R$952,MATCH($G$30,BA!$J$4:$J$952,0)),"")</f>
        <v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v>
      </c>
      <c r="H36" s="265"/>
      <c r="I36" s="266"/>
      <c r="J36" s="210"/>
      <c r="K36" s="264" t="str">
        <f>IFERROR(INDEX(BA!$R$4:$R$952,MATCH($K$30,BA!$J$4:$J$952,0)),"")</f>
        <v>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v>
      </c>
      <c r="L36" s="265"/>
      <c r="M36" s="266"/>
      <c r="N36" s="210"/>
      <c r="O36" s="264" t="str">
        <f>IFERROR(INDEX(BA!$R$4:$R$952,MATCH($O$30,BA!$J$4:$J$952,0)),"")</f>
        <v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v>
      </c>
      <c r="P36" s="265"/>
      <c r="Q36" s="266"/>
      <c r="R36" s="210"/>
      <c r="S36" s="264" t="str">
        <f>IFERROR(INDEX(BA!$R$4:$R$952,MATCH($S$30,BA!$J$4:$J$952,0)),"")</f>
        <v>The project should conduct 24 or 48 hr monitoring in the sample households for baseline and project scenario. The field test should be conducted for a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v>
      </c>
      <c r="T36" s="265"/>
      <c r="U36" s="266"/>
      <c r="V36" s="210"/>
      <c r="W36" s="264" t="str">
        <f>IFERROR(INDEX(BA!$R$4:$R$952,MATCH($W$30,BA!$J$4:$J$952,0)),"")</f>
        <v>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v>
      </c>
      <c r="X36" s="265"/>
      <c r="Y36" s="266"/>
      <c r="Z36" s="210"/>
      <c r="AA36" s="264" t="str">
        <f>IFERROR(INDEX(BA!$R$4:$R$952,MATCH($AA$30,BA!$J$4:$J$952,0)),"")</f>
        <v>Refer to Gold Standard GENDER EQUALITY REQUIREMENTS &amp; GUIDELINES for guidelines for impact assessment. 
The time savings can be estimated in several ways. For example,  the project should conduct surveys in representative household to estimate the time savings 
associated with cooking; 
Average number of minutes required for each main cooking task, each week 
associated with fuel collection,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primary ways that households are using time saved on fuel collection.</v>
      </c>
      <c r="AB36" s="265"/>
      <c r="AC36" s="266"/>
      <c r="AD36" s="210"/>
      <c r="AE36" s="264" t="str">
        <f>IFERROR(INDEX(BA!$R$4:$R$952,MATCH($AE$30,BA!$J$4:$J$952,0)),"")</f>
        <v>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
      <c r="AF36" s="265"/>
      <c r="AG36" s="266"/>
      <c r="AH36" s="210"/>
      <c r="AI36" s="264" t="str">
        <f>IFERROR(INDEX(BA!$R$4:$R$952,MATCH($AI$30,BA!$J$4:$J$952,0)),"")</f>
        <v>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
      <c r="AJ36" s="265"/>
      <c r="AK36" s="266"/>
      <c r="AL36" s="210"/>
      <c r="AM36" s="264" t="str">
        <f>IFERROR(INDEX(BA!$R$4:$R$952,MATCH($AM$30,BA!$J$4:$J$952,0)),"")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AN36" s="265"/>
      <c r="AO36" s="266"/>
      <c r="AP36" s="167"/>
      <c r="AQ36" s="264" t="str">
        <f>IFERROR(INDEX(BA!$R$4:$R$952,MATCH($AM$30,BA!$J$4:$J$952,0)),"")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AR36" s="265"/>
      <c r="AS36" s="266"/>
      <c r="AT36" s="167"/>
      <c r="AU36" s="264" t="str">
        <f>IFERROR(INDEX(BA!$R$4:$R$952,MATCH($AM$30,BA!$J$4:$J$952,0)),"")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AV36" s="265"/>
      <c r="AW36" s="266"/>
      <c r="AX36" s="167"/>
      <c r="AY36" s="264" t="str">
        <f>IFERROR(INDEX(BA!$R$4:$R$952,MATCH($AM$30,BA!$J$4:$J$952,0)),"")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AZ36" s="265"/>
      <c r="BA36" s="266"/>
    </row>
    <row r="37" spans="1:53" ht="15" customHeight="1">
      <c r="A37" s="161"/>
      <c r="B37" s="213" t="s">
        <v>56</v>
      </c>
      <c r="C37" s="261" t="str">
        <f>IFERROR(INDEX(BA!$S$4:$S$952,MATCH(C30,BA!$J$4:$J$952,0)),"")</f>
        <v>tCO2eq</v>
      </c>
      <c r="D37" s="262"/>
      <c r="E37" s="263"/>
      <c r="F37" s="167"/>
      <c r="G37" s="261" t="str">
        <f>IFERROR(INDEX(BA!$S$4:$S$952,MATCH(G30,BA!$J$4:$J$952,0)),"")</f>
        <v>USD or local currency</v>
      </c>
      <c r="H37" s="262"/>
      <c r="I37" s="263"/>
      <c r="J37" s="210"/>
      <c r="K37" s="261" t="str">
        <f>IFERROR(INDEX(BA!$S$4:$S$952,MATCH(K30,BA!$J$4:$J$952,0)),"")</f>
        <v>Number</v>
      </c>
      <c r="L37" s="262"/>
      <c r="M37" s="263"/>
      <c r="N37" s="210"/>
      <c r="O37" s="261" t="str">
        <f>IFERROR(INDEX(BA!$S$4:$S$952,MATCH(O30,BA!$J$4:$J$952,0)),"")</f>
        <v>ha</v>
      </c>
      <c r="P37" s="262"/>
      <c r="Q37" s="263"/>
      <c r="R37" s="210"/>
      <c r="S37" s="261" t="str">
        <f>IFERROR(INDEX(BA!$S$4:$S$952,MATCH(S30,BA!$J$4:$J$952,0)),"")</f>
        <v>PM 2.5 micro-gram/m3 and CO (mg per m3) or %</v>
      </c>
      <c r="T37" s="262"/>
      <c r="U37" s="263"/>
      <c r="V37" s="210"/>
      <c r="W37" s="261" t="str">
        <f>IFERROR(INDEX(BA!$S$4:$S$952,MATCH(W30,BA!$J$4:$J$952,0)),"")</f>
        <v>Number</v>
      </c>
      <c r="X37" s="262"/>
      <c r="Y37" s="263"/>
      <c r="Z37" s="210"/>
      <c r="AA37" s="261" t="str">
        <f>IFERROR(INDEX(BA!$S$4:$S$952,MATCH(AA30,BA!$J$4:$J$952,0)),"")</f>
        <v xml:space="preserve">minutes/hr per household </v>
      </c>
      <c r="AB37" s="262"/>
      <c r="AC37" s="263"/>
      <c r="AD37" s="210"/>
      <c r="AE37" s="261" t="str">
        <f>IFERROR(INDEX(BA!$S$4:$S$952,MATCH(AE30,BA!$J$4:$J$952,0)),"")</f>
        <v>Number of households</v>
      </c>
      <c r="AF37" s="262"/>
      <c r="AG37" s="263"/>
      <c r="AH37" s="210"/>
      <c r="AI37" s="261" t="str">
        <f>IFERROR(INDEX(BA!$S$4:$S$952,MATCH(AI30,BA!$J$4:$J$952,0)),"")</f>
        <v>Number of households</v>
      </c>
      <c r="AJ37" s="262"/>
      <c r="AK37" s="263"/>
      <c r="AL37" s="210"/>
      <c r="AM37" s="261" t="str">
        <f>IFERROR(INDEX(BA!$S$4:$S$952,MATCH(AM30,BA!$J$4:$J$952,0)),"")</f>
        <v>Number</v>
      </c>
      <c r="AN37" s="262"/>
      <c r="AO37" s="263"/>
      <c r="AP37" s="167"/>
      <c r="AQ37" s="261" t="str">
        <f>IFERROR(INDEX(BA!$S$4:$S$952,MATCH(AQ30,BA!$J$4:$J$952,0)),"")</f>
        <v>Number of companies</v>
      </c>
      <c r="AR37" s="262"/>
      <c r="AS37" s="263"/>
      <c r="AT37" s="167"/>
      <c r="AU37" s="261" t="str">
        <f>IFERROR(INDEX(BA!$S$4:$S$952,MATCH(AU30,BA!$J$4:$J$952,0)),"")</f>
        <v>tons of compost produced and used</v>
      </c>
      <c r="AV37" s="262"/>
      <c r="AW37" s="263"/>
      <c r="AX37" s="167"/>
      <c r="AY37" s="261" t="str">
        <f>IFERROR(INDEX(BA!$S$4:$S$952,MATCH(AY30,BA!$J$4:$J$952,0)),"")</f>
        <v>tonnes/ year</v>
      </c>
      <c r="AZ37" s="262"/>
      <c r="BA37" s="263"/>
    </row>
    <row r="38" spans="1:53" ht="15" customHeight="1">
      <c r="A38" s="161"/>
      <c r="B38" s="213" t="s">
        <v>57</v>
      </c>
      <c r="C38" s="261" t="str">
        <f>IFERROR(INDEX(BA!$T$4:$T$952,MATCH(C30,BA!$J$4:$J$952,0)),"")</f>
        <v>Project activity</v>
      </c>
      <c r="D38" s="262"/>
      <c r="E38" s="263"/>
      <c r="F38" s="167"/>
      <c r="G38" s="261" t="str">
        <f>IFERROR(INDEX(BA!$T$4:$T$952,MATCH(G30,BA!$J$4:$J$952,0)),"")</f>
        <v>Project activity</v>
      </c>
      <c r="H38" s="262"/>
      <c r="I38" s="263"/>
      <c r="J38" s="210"/>
      <c r="K38" s="261" t="str">
        <f>IFERROR(INDEX(BA!$T$4:$T$952,MATCH(K30,BA!$J$4:$J$952,0)),"")</f>
        <v>Project activity</v>
      </c>
      <c r="L38" s="262"/>
      <c r="M38" s="263"/>
      <c r="N38" s="210"/>
      <c r="O38" s="261" t="str">
        <f>IFERROR(INDEX(BA!$T$4:$T$952,MATCH(O30,BA!$J$4:$J$952,0)),"")</f>
        <v>Project activity</v>
      </c>
      <c r="P38" s="262"/>
      <c r="Q38" s="263"/>
      <c r="R38" s="210"/>
      <c r="S38" s="261" t="str">
        <f>IFERROR(INDEX(BA!$T$4:$T$952,MATCH(S30,BA!$J$4:$J$952,0)),"")</f>
        <v>Project activity</v>
      </c>
      <c r="T38" s="262"/>
      <c r="U38" s="263"/>
      <c r="V38" s="210"/>
      <c r="W38" s="261" t="str">
        <f>IFERROR(INDEX(BA!$T$4:$T$952,MATCH(W30,BA!$J$4:$J$952,0)),"")</f>
        <v>Project activity</v>
      </c>
      <c r="X38" s="262"/>
      <c r="Y38" s="263"/>
      <c r="Z38" s="210"/>
      <c r="AA38" s="261" t="str">
        <f>IFERROR(INDEX(BA!$T$4:$T$952,MATCH(AA30,BA!$J$4:$J$952,0)),"")</f>
        <v>Project activity</v>
      </c>
      <c r="AB38" s="262"/>
      <c r="AC38" s="263"/>
      <c r="AD38" s="210"/>
      <c r="AE38" s="261" t="str">
        <f>IFERROR(INDEX(BA!$T$4:$T$952,MATCH(AE30,BA!$J$4:$J$952,0)),"")</f>
        <v>Project activity</v>
      </c>
      <c r="AF38" s="262"/>
      <c r="AG38" s="263"/>
      <c r="AH38" s="210"/>
      <c r="AI38" s="261" t="str">
        <f>IFERROR(INDEX(BA!$T$4:$T$952,MATCH(AI30,BA!$J$4:$J$952,0)),"")</f>
        <v>Project activity</v>
      </c>
      <c r="AJ38" s="262"/>
      <c r="AK38" s="263"/>
      <c r="AL38" s="210"/>
      <c r="AM38" s="261" t="str">
        <f>IFERROR(INDEX(BA!$T$4:$T$952,MATCH(AM30,BA!$J$4:$J$952,0)),"")</f>
        <v>Project activity</v>
      </c>
      <c r="AN38" s="262"/>
      <c r="AO38" s="263"/>
      <c r="AP38" s="167"/>
      <c r="AQ38" s="261" t="str">
        <f>IFERROR(INDEX(BA!$T$4:$T$952,MATCH(AQ30,BA!$J$4:$J$952,0)),"")</f>
        <v>Project activity</v>
      </c>
      <c r="AR38" s="262"/>
      <c r="AS38" s="263"/>
      <c r="AT38" s="167"/>
      <c r="AU38" s="261" t="str">
        <f>IFERROR(INDEX(BA!$T$4:$T$952,MATCH(AU30,BA!$J$4:$J$952,0)),"")</f>
        <v xml:space="preserve">Project activity </v>
      </c>
      <c r="AV38" s="262"/>
      <c r="AW38" s="263"/>
      <c r="AX38" s="167"/>
      <c r="AY38" s="261" t="str">
        <f>IFERROR(INDEX(BA!$T$4:$T$952,MATCH(AY30,BA!$J$4:$J$952,0)),"")</f>
        <v>Project activity</v>
      </c>
      <c r="AZ38" s="262"/>
      <c r="BA38" s="263"/>
    </row>
    <row r="39" spans="1:53" ht="15" customHeight="1">
      <c r="A39" s="161"/>
      <c r="B39" s="213" t="s">
        <v>58</v>
      </c>
      <c r="C39" s="261" t="str">
        <f>IFERROR(INDEX(BA!$U$4:$U$952,MATCH(C30,BA!$J$4:$J$952,0)),"")</f>
        <v>Calculation</v>
      </c>
      <c r="D39" s="262"/>
      <c r="E39" s="263"/>
      <c r="F39" s="167"/>
      <c r="G39" s="261" t="str">
        <f>IFERROR(INDEX(BA!$U$4:$U$952,MATCH(G30,BA!$J$4:$J$952,0)),"")</f>
        <v>Conduct a survey to collect data on household expenditure among a representative group of households participating in the project.</v>
      </c>
      <c r="H39" s="262"/>
      <c r="I39" s="263"/>
      <c r="J39" s="210"/>
      <c r="K39" s="261" t="str">
        <f>IFERROR(INDEX(BA!$U$4:$U$952,MATCH(K30,BA!$J$4:$J$952,0)),"")</f>
        <v xml:space="preserve">Project activity </v>
      </c>
      <c r="L39" s="262"/>
      <c r="M39" s="263"/>
      <c r="N39" s="210"/>
      <c r="O39" s="261" t="str">
        <f>IFERROR(INDEX(BA!$U$4:$U$952,MATCH(O30,BA!$J$4:$J$952,0)),"")</f>
        <v>as per applicable methodology requirements</v>
      </c>
      <c r="P39" s="262"/>
      <c r="Q39" s="263"/>
      <c r="R39" s="210"/>
      <c r="S39" s="261" t="str">
        <f>IFERROR(INDEX(BA!$U$4:$U$952,MATCH(S30,BA!$J$4:$J$952,0)),"")</f>
        <v>Measure indoor pollution in kitchens among a representative group of households participating in the project. 
Samp;e survey (For stove rated Tier 3 or above only)</v>
      </c>
      <c r="T39" s="262"/>
      <c r="U39" s="263"/>
      <c r="V39" s="210"/>
      <c r="W39" s="261" t="str">
        <f>IFERROR(INDEX(BA!$U$4:$U$952,MATCH(W30,BA!$J$4:$J$952,0)),"")</f>
        <v xml:space="preserve">Training count provided in the reporting period. </v>
      </c>
      <c r="X39" s="262"/>
      <c r="Y39" s="263"/>
      <c r="Z39" s="210"/>
      <c r="AA39" s="261" t="str">
        <f>IFERROR(INDEX(BA!$U$4:$U$952,MATCH(AA30,BA!$J$4:$J$952,0)),"")</f>
        <v>Sample surveys in representative households</v>
      </c>
      <c r="AB39" s="262"/>
      <c r="AC39" s="263"/>
      <c r="AD39" s="210"/>
      <c r="AE39" s="261" t="str">
        <f>IFERROR(INDEX(BA!$U$4:$U$952,MATCH(AE30,BA!$J$4:$J$952,0)),"")</f>
        <v>Direct measurement and or surveys following methodology requirements</v>
      </c>
      <c r="AF39" s="262"/>
      <c r="AG39" s="263"/>
      <c r="AH39" s="210"/>
      <c r="AI39" s="261" t="str">
        <f>IFERROR(INDEX(BA!$U$4:$U$952,MATCH(AI30,BA!$J$4:$J$952,0)),"")</f>
        <v>Direct measurement and or surveys following methodology requirements</v>
      </c>
      <c r="AJ39" s="262"/>
      <c r="AK39" s="263"/>
      <c r="AL39" s="210"/>
      <c r="AM39" s="261" t="str">
        <f>IFERROR(INDEX(BA!$U$4:$U$952,MATCH(AM30,BA!$J$4:$J$952,0)),"")</f>
        <v>Either head count or Full Time Equivalent (FTE), with the chosen
approach stated and applied consistently
Use numbers as at the end of the reporting period, unless there has been a material change during the reporting period;</v>
      </c>
      <c r="AN39" s="262"/>
      <c r="AO39" s="263"/>
      <c r="AP39" s="167"/>
      <c r="AQ39" s="261">
        <f>IFERROR(INDEX(BA!$U$4:$U$952,MATCH(AQ30,BA!$J$4:$J$952,0)),"")</f>
        <v>0</v>
      </c>
      <c r="AR39" s="262"/>
      <c r="AS39" s="263"/>
      <c r="AT39" s="167"/>
      <c r="AU39" s="261" t="str">
        <f>IFERROR(INDEX(BA!$U$4:$U$952,MATCH(AU30,BA!$J$4:$J$952,0)),"")</f>
        <v>measurement</v>
      </c>
      <c r="AV39" s="262"/>
      <c r="AW39" s="263"/>
      <c r="AX39" s="167"/>
      <c r="AY39" s="261" t="str">
        <f>IFERROR(INDEX(BA!$U$4:$U$952,MATCH(AY30,BA!$J$4:$J$952,0)),"")</f>
        <v>Direct measurement and or surveys following methodology requirements</v>
      </c>
      <c r="AZ39" s="262"/>
      <c r="BA39" s="263"/>
    </row>
    <row r="40" spans="1:53" ht="15" customHeight="1">
      <c r="A40" s="161"/>
      <c r="B40" s="213" t="s">
        <v>59</v>
      </c>
      <c r="C40" s="261" t="str">
        <f>IFERROR(INDEX(BA!$V$4:$V$952,MATCH(C30,BA!$J$4:$J$952,0)),"")</f>
        <v>Annual</v>
      </c>
      <c r="D40" s="262"/>
      <c r="E40" s="263"/>
      <c r="F40" s="167"/>
      <c r="G40" s="261" t="str">
        <f>IFERROR(INDEX(BA!$V$4:$V$952,MATCH(G30,BA!$J$4:$J$952,0)),"")</f>
        <v>Annual</v>
      </c>
      <c r="H40" s="262"/>
      <c r="I40" s="263"/>
      <c r="J40" s="210"/>
      <c r="K40" s="261" t="str">
        <f>IFERROR(INDEX(BA!$V$4:$V$952,MATCH(K30,BA!$J$4:$J$952,0)),"")</f>
        <v>Annual</v>
      </c>
      <c r="L40" s="262"/>
      <c r="M40" s="263"/>
      <c r="N40" s="210"/>
      <c r="O40" s="261" t="str">
        <f>IFERROR(INDEX(BA!$V$4:$V$952,MATCH(O30,BA!$J$4:$J$952,0)),"")</f>
        <v>Annual</v>
      </c>
      <c r="P40" s="262"/>
      <c r="Q40" s="263"/>
      <c r="R40" s="210"/>
      <c r="S40" s="261" t="str">
        <f>IFERROR(INDEX(BA!$V$4:$V$952,MATCH(S30,BA!$J$4:$J$952,0)),"")</f>
        <v>Annual</v>
      </c>
      <c r="T40" s="262"/>
      <c r="U40" s="263"/>
      <c r="V40" s="210"/>
      <c r="W40" s="261" t="str">
        <f>IFERROR(INDEX(BA!$V$4:$V$952,MATCH(W30,BA!$J$4:$J$952,0)),"")</f>
        <v>Annual</v>
      </c>
      <c r="X40" s="262"/>
      <c r="Y40" s="263"/>
      <c r="Z40" s="210"/>
      <c r="AA40" s="261" t="str">
        <f>IFERROR(INDEX(BA!$V$4:$V$952,MATCH(AA30,BA!$J$4:$J$952,0)),"")</f>
        <v>Annual</v>
      </c>
      <c r="AB40" s="262"/>
      <c r="AC40" s="263"/>
      <c r="AD40" s="210"/>
      <c r="AE40" s="261" t="str">
        <f>IFERROR(INDEX(BA!$V$4:$V$952,MATCH(AE30,BA!$J$4:$J$952,0)),"")</f>
        <v xml:space="preserve">Annual </v>
      </c>
      <c r="AF40" s="262"/>
      <c r="AG40" s="263"/>
      <c r="AH40" s="210"/>
      <c r="AI40" s="261" t="str">
        <f>IFERROR(INDEX(BA!$V$4:$V$952,MATCH(AI30,BA!$J$4:$J$952,0)),"")</f>
        <v xml:space="preserve">Annual </v>
      </c>
      <c r="AJ40" s="262"/>
      <c r="AK40" s="263"/>
      <c r="AL40" s="210"/>
      <c r="AM40" s="261" t="str">
        <f>IFERROR(INDEX(BA!$V$4:$V$952,MATCH(AM30,BA!$J$4:$J$952,0)),"")</f>
        <v>Annual</v>
      </c>
      <c r="AN40" s="262"/>
      <c r="AO40" s="263"/>
      <c r="AP40" s="167"/>
      <c r="AQ40" s="261" t="str">
        <f>IFERROR(INDEX(BA!$V$4:$V$952,MATCH(AQ30,BA!$J$4:$J$952,0)),"")</f>
        <v>Annual</v>
      </c>
      <c r="AR40" s="262"/>
      <c r="AS40" s="263"/>
      <c r="AT40" s="167"/>
      <c r="AU40" s="261" t="str">
        <f>IFERROR(INDEX(BA!$V$4:$V$952,MATCH(AU30,BA!$J$4:$J$952,0)),"")</f>
        <v>Monthly or annual</v>
      </c>
      <c r="AV40" s="262"/>
      <c r="AW40" s="263"/>
      <c r="AX40" s="167"/>
      <c r="AY40" s="261" t="str">
        <f>IFERROR(INDEX(BA!$V$4:$V$952,MATCH(AY30,BA!$J$4:$J$952,0)),"")</f>
        <v>Annual</v>
      </c>
      <c r="AZ40" s="262"/>
      <c r="BA40" s="263"/>
    </row>
    <row r="41" spans="1:53" ht="15" customHeight="1">
      <c r="A41" s="161"/>
      <c r="B41" s="213" t="s">
        <v>60</v>
      </c>
      <c r="C41" s="261" t="str">
        <f>IFERROR(INDEX(BA!$X$4:$X$952,MATCH(C30,BA!$J$4:$J$952,0 )),"")</f>
        <v>NA</v>
      </c>
      <c r="D41" s="262"/>
      <c r="E41" s="263"/>
      <c r="F41" s="167"/>
      <c r="G41" s="261" t="str">
        <f>IFERROR(INDEX(BA!$X$4:$X$952,MATCH(G30,BA!$J$4:$J$952,0 )),"")</f>
        <v>NA</v>
      </c>
      <c r="H41" s="262"/>
      <c r="I41" s="263"/>
      <c r="J41" s="210"/>
      <c r="K41" s="261">
        <f>IFERROR(INDEX(BA!$X$4:$X$952,MATCH(K30,BA!$J$4:$J$952,0 )),"")</f>
        <v>0</v>
      </c>
      <c r="L41" s="262"/>
      <c r="M41" s="263"/>
      <c r="N41" s="210"/>
      <c r="O41" s="261" t="str">
        <f>IFERROR(INDEX(BA!$X$4:$X$952,MATCH(O30,BA!$J$4:$J$952,0 )),"")</f>
        <v>NA</v>
      </c>
      <c r="P41" s="262"/>
      <c r="Q41" s="263"/>
      <c r="R41" s="210"/>
      <c r="S41" s="261" t="str">
        <f>IFERROR(INDEX(BA!$X$4:$X$952,MATCH(S30,BA!$J$4:$J$952,0 )),"")</f>
        <v>NA</v>
      </c>
      <c r="T41" s="262"/>
      <c r="U41" s="263"/>
      <c r="V41" s="210"/>
      <c r="W41" s="261" t="str">
        <f>IFERROR(INDEX(BA!$X$4:$X$952,MATCH(W30,BA!$J$4:$J$952,0 )),"")</f>
        <v>NA</v>
      </c>
      <c r="X41" s="262"/>
      <c r="Y41" s="263"/>
      <c r="Z41" s="210"/>
      <c r="AA41" s="261" t="str">
        <f>IFERROR(INDEX(BA!$X$4:$X$952,MATCH(AA30,BA!$J$4:$J$952,0 )),"")</f>
        <v>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v>
      </c>
      <c r="AB41" s="262"/>
      <c r="AC41" s="263"/>
      <c r="AD41" s="210"/>
      <c r="AE41" s="261" t="str">
        <f>IFERROR(INDEX(BA!$X$4:$X$952,MATCH(AE30,BA!$J$4:$J$952,0 )),"")</f>
        <v>NA</v>
      </c>
      <c r="AF41" s="262"/>
      <c r="AG41" s="263"/>
      <c r="AH41" s="210"/>
      <c r="AI41" s="261" t="str">
        <f>IFERROR(INDEX(BA!$X$4:$X$952,MATCH(AI30,BA!$J$4:$J$952,0 )),"")</f>
        <v>NA</v>
      </c>
      <c r="AJ41" s="262"/>
      <c r="AK41" s="263"/>
      <c r="AL41" s="210"/>
      <c r="AM41" s="261" t="str">
        <f>IFERROR(INDEX(BA!$X$4:$X$952,MATCH(AM30,BA!$J$4:$J$952,0 )),"")</f>
        <v>NA</v>
      </c>
      <c r="AN41" s="262"/>
      <c r="AO41" s="263"/>
      <c r="AP41" s="167"/>
      <c r="AQ41" s="261" t="str">
        <f>IFERROR(INDEX(BA!$X$4:$X$952,MATCH(AQ30,BA!$J$4:$J$952,0 )),"")</f>
        <v>NA</v>
      </c>
      <c r="AR41" s="262"/>
      <c r="AS41" s="263"/>
      <c r="AT41" s="167"/>
      <c r="AU41" s="261">
        <f>IFERROR(INDEX(BA!$X$4:$X$952,MATCH(AU30,BA!$J$4:$J$952,0 )),"")</f>
        <v>0</v>
      </c>
      <c r="AV41" s="262"/>
      <c r="AW41" s="263"/>
      <c r="AX41" s="167"/>
      <c r="AY41" s="261" t="str">
        <f>IFERROR(INDEX(BA!$X$4:$X$952,MATCH(AY30,BA!$J$4:$J$952,0 )),"")</f>
        <v>NA</v>
      </c>
      <c r="AZ41" s="262"/>
      <c r="BA41" s="263"/>
    </row>
    <row r="42" spans="1:53" ht="28.5" customHeight="1">
      <c r="A42" s="161"/>
      <c r="B42" s="213" t="s">
        <v>61</v>
      </c>
      <c r="C42" s="261" t="str">
        <f>IFERROR(INDEX(BA!$Y$4:$Y$952,MATCH(C30,BA!$J$4:$J$952,0 )),"NA")</f>
        <v>Gold Standard approved SDG Impact Quantification methodologies are available at https://globalgoals.goldstandard.org/</v>
      </c>
      <c r="D42" s="262"/>
      <c r="E42" s="263"/>
      <c r="F42" s="167"/>
      <c r="G42" s="261">
        <f>IFERROR(INDEX(BA!$Y$4:$Y$952,MATCH(G30,BA!$J$4:$J$952,0)),"")</f>
        <v>0</v>
      </c>
      <c r="H42" s="262"/>
      <c r="I42" s="263"/>
      <c r="J42" s="210"/>
      <c r="K42" s="261" t="str">
        <f>IFERROR(INDEX(BA!$Y$4:$Y$952,MATCH(K30,BA!$J$4:$J$952,0 )),"")</f>
        <v xml:space="preserve"> </v>
      </c>
      <c r="L42" s="262"/>
      <c r="M42" s="263"/>
      <c r="N42" s="210"/>
      <c r="O42" s="261" t="str">
        <f>IFERROR(INDEX(BA!$Y$4:$Y$952,MATCH(O30,BA!$J$4:$J$952,0 )),"")</f>
        <v>Adapted  IRIS, 2020. Land Directly Controlled: Sustainably Managed (OI6912). v5.1. https://iris.thegiin.org/metric/5.1/oi6912/</v>
      </c>
      <c r="P42" s="262"/>
      <c r="Q42" s="263"/>
      <c r="R42" s="210"/>
      <c r="S42" s="261" t="str">
        <f>IFERROR(INDEX(BA!$Y$4:$Y$952,MATCH(S30,BA!$J$4:$J$952,0 )),"")</f>
        <v>Indoor air quality guidelines: household fuel combustion
https://www.who.int/publications/i/item/9789241548878</v>
      </c>
      <c r="T42" s="262"/>
      <c r="U42" s="263"/>
      <c r="V42" s="210"/>
      <c r="W42" s="261" t="str">
        <f>IFERROR(INDEX(BA!$Y$4:$Y$952,MATCH(W30,BA!$J$4:$J$952,0 )),"")</f>
        <v>IRIS, 2020. Employees Trained (OI4229). v5.1.
https://iris.thegiin.org/metric/5.1/oi4229/</v>
      </c>
      <c r="X42" s="262"/>
      <c r="Y42" s="263"/>
      <c r="Z42" s="210"/>
      <c r="AA42" s="261" t="str">
        <f>IFERROR(INDEX(BA!$Y$4:$Y$952,MATCH(AA30,BA!$J$4:$J$952,0 )),"")</f>
        <v>The State of the Global Clean and Improved Cooking Sector, world bank 2015</v>
      </c>
      <c r="AB42" s="262"/>
      <c r="AC42" s="263"/>
      <c r="AD42" s="210"/>
      <c r="AE42" s="261" t="str">
        <f>IFERROR(INDEX(BA!$Y$4:$Y$952,MATCH(AE30,BA!$J$4:$J$952,0 )),"")</f>
        <v>NA</v>
      </c>
      <c r="AF42" s="262"/>
      <c r="AG42" s="263"/>
      <c r="AH42" s="210"/>
      <c r="AI42" s="261" t="str">
        <f>IFERROR(INDEX(BA!$Y$4:$Y$952,MATCH(AI30,BA!$J$4:$J$952,0 )),"")</f>
        <v>NA</v>
      </c>
      <c r="AJ42" s="262"/>
      <c r="AK42" s="263"/>
      <c r="AL42" s="210"/>
      <c r="AM42" s="261" t="str">
        <f>IFERROR(INDEX(BA!$Y$4:$Y$952,MATCH(AM30,BA!$J$4:$J$952,0 )),"")</f>
        <v>GRI 102: General Disclosures</v>
      </c>
      <c r="AN42" s="262"/>
      <c r="AO42" s="263"/>
      <c r="AP42" s="167"/>
      <c r="AQ42" s="261" t="str">
        <f>IFERROR(INDEX(BA!$Y$4:$Y$952,MATCH(AQ30,BA!$J$4:$J$952,0 )),"")</f>
        <v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v>
      </c>
      <c r="AR42" s="262"/>
      <c r="AS42" s="263"/>
      <c r="AT42" s="167"/>
      <c r="AU42" s="261">
        <f>IFERROR(INDEX(BA!$Y$4:$Y$952,MATCH(AU30,BA!$J$4:$J$952,0 )),"")</f>
        <v>0</v>
      </c>
      <c r="AV42" s="262"/>
      <c r="AW42" s="263"/>
      <c r="AX42" s="167"/>
      <c r="AY42" s="261">
        <f>IFERROR(INDEX(BA!$Y$4:$Y$952,MATCH(AY30,BA!$J$4:$J$952,0 )),"")</f>
        <v>0</v>
      </c>
      <c r="AZ42" s="262"/>
      <c r="BA42" s="263"/>
    </row>
    <row r="43" spans="1:53" ht="15" customHeight="1">
      <c r="A43" s="161"/>
      <c r="B43" s="184"/>
      <c r="C43" s="249"/>
      <c r="D43" s="250"/>
      <c r="E43" s="251"/>
      <c r="G43" s="258"/>
      <c r="H43" s="259"/>
      <c r="I43" s="260"/>
      <c r="K43" s="249"/>
      <c r="L43" s="250"/>
      <c r="M43" s="251"/>
      <c r="O43" s="249"/>
      <c r="P43" s="250"/>
      <c r="Q43" s="251"/>
      <c r="S43" s="249"/>
      <c r="T43" s="250"/>
      <c r="U43" s="251"/>
      <c r="W43" s="249"/>
      <c r="X43" s="250"/>
      <c r="Y43" s="251"/>
      <c r="AA43" s="249"/>
      <c r="AB43" s="250"/>
      <c r="AC43" s="251"/>
      <c r="AE43" s="249"/>
      <c r="AF43" s="250"/>
      <c r="AG43" s="251"/>
      <c r="AI43" s="249"/>
      <c r="AJ43" s="250"/>
      <c r="AK43" s="251"/>
      <c r="AM43" s="249"/>
      <c r="AN43" s="250"/>
      <c r="AO43" s="251"/>
      <c r="AQ43" s="249"/>
      <c r="AR43" s="250"/>
      <c r="AS43" s="251"/>
      <c r="AU43" s="249"/>
      <c r="AV43" s="250"/>
      <c r="AW43" s="251"/>
      <c r="AY43" s="249"/>
      <c r="AZ43" s="250"/>
      <c r="BA43" s="251"/>
    </row>
    <row r="44" spans="1:53" ht="15" customHeight="1">
      <c r="A44" s="161"/>
      <c r="B44" s="184"/>
      <c r="C44" s="258"/>
      <c r="D44" s="259"/>
      <c r="E44" s="260"/>
      <c r="G44" s="258"/>
      <c r="H44" s="259"/>
      <c r="I44" s="260"/>
      <c r="K44" s="249"/>
      <c r="L44" s="250"/>
      <c r="M44" s="251"/>
      <c r="O44" s="249"/>
      <c r="P44" s="250"/>
      <c r="Q44" s="251"/>
      <c r="S44" s="249"/>
      <c r="T44" s="250"/>
      <c r="U44" s="251"/>
      <c r="W44" s="249"/>
      <c r="X44" s="250"/>
      <c r="Y44" s="251"/>
      <c r="AA44" s="249"/>
      <c r="AB44" s="250"/>
      <c r="AC44" s="251"/>
      <c r="AE44" s="249"/>
      <c r="AF44" s="250"/>
      <c r="AG44" s="251"/>
      <c r="AI44" s="249"/>
      <c r="AJ44" s="250"/>
      <c r="AK44" s="251"/>
      <c r="AM44" s="249"/>
      <c r="AN44" s="250"/>
      <c r="AO44" s="251"/>
      <c r="AQ44" s="249"/>
      <c r="AR44" s="250"/>
      <c r="AS44" s="251"/>
      <c r="AU44" s="249"/>
      <c r="AV44" s="250"/>
      <c r="AW44" s="251"/>
      <c r="AY44" s="249"/>
      <c r="AZ44" s="250"/>
      <c r="BA44" s="251"/>
    </row>
    <row r="45" spans="1:53" ht="15" customHeight="1">
      <c r="A45" s="161"/>
      <c r="B45" s="184"/>
      <c r="C45" s="258"/>
      <c r="D45" s="259"/>
      <c r="E45" s="260"/>
      <c r="G45" s="258"/>
      <c r="H45" s="259"/>
      <c r="I45" s="260"/>
      <c r="K45" s="249"/>
      <c r="L45" s="250"/>
      <c r="M45" s="251"/>
      <c r="O45" s="249"/>
      <c r="P45" s="250"/>
      <c r="Q45" s="251"/>
      <c r="S45" s="249"/>
      <c r="T45" s="250"/>
      <c r="U45" s="251"/>
      <c r="W45" s="249"/>
      <c r="X45" s="250"/>
      <c r="Y45" s="251"/>
      <c r="AA45" s="249"/>
      <c r="AB45" s="250"/>
      <c r="AC45" s="251"/>
      <c r="AE45" s="249"/>
      <c r="AF45" s="250"/>
      <c r="AG45" s="251"/>
      <c r="AI45" s="249"/>
      <c r="AJ45" s="250"/>
      <c r="AK45" s="251"/>
      <c r="AM45" s="249"/>
      <c r="AN45" s="250"/>
      <c r="AO45" s="251"/>
      <c r="AQ45" s="249"/>
      <c r="AR45" s="250"/>
      <c r="AS45" s="251"/>
      <c r="AU45" s="249"/>
      <c r="AV45" s="250"/>
      <c r="AW45" s="251"/>
      <c r="AY45" s="249"/>
      <c r="AZ45" s="250"/>
      <c r="BA45" s="251"/>
    </row>
    <row r="46" spans="1:53" ht="15" customHeight="1">
      <c r="A46" s="161"/>
      <c r="B46" s="184"/>
      <c r="C46" s="258"/>
      <c r="D46" s="259"/>
      <c r="E46" s="260"/>
      <c r="G46" s="258"/>
      <c r="H46" s="259"/>
      <c r="I46" s="260"/>
      <c r="K46" s="249"/>
      <c r="L46" s="250"/>
      <c r="M46" s="251"/>
      <c r="O46" s="249"/>
      <c r="P46" s="250"/>
      <c r="Q46" s="251"/>
      <c r="S46" s="249"/>
      <c r="T46" s="250"/>
      <c r="U46" s="251"/>
      <c r="W46" s="249"/>
      <c r="X46" s="250"/>
      <c r="Y46" s="251"/>
      <c r="AA46" s="249"/>
      <c r="AB46" s="250"/>
      <c r="AC46" s="251"/>
      <c r="AE46" s="249"/>
      <c r="AF46" s="250"/>
      <c r="AG46" s="251"/>
      <c r="AI46" s="249"/>
      <c r="AJ46" s="250"/>
      <c r="AK46" s="251"/>
      <c r="AM46" s="249"/>
      <c r="AN46" s="250"/>
      <c r="AO46" s="251"/>
      <c r="AQ46" s="249"/>
      <c r="AR46" s="250"/>
      <c r="AS46" s="251"/>
      <c r="AU46" s="249"/>
      <c r="AV46" s="250"/>
      <c r="AW46" s="251"/>
      <c r="AY46" s="249"/>
      <c r="AZ46" s="250"/>
      <c r="BA46" s="251"/>
    </row>
    <row r="47" spans="1:53" ht="15" customHeight="1">
      <c r="A47" s="161"/>
      <c r="B47" s="184"/>
      <c r="C47" s="255"/>
      <c r="D47" s="256"/>
      <c r="E47" s="257"/>
      <c r="G47" s="255"/>
      <c r="H47" s="256"/>
      <c r="I47" s="257"/>
      <c r="K47" s="249"/>
      <c r="L47" s="250"/>
      <c r="M47" s="251"/>
      <c r="O47" s="249"/>
      <c r="P47" s="250"/>
      <c r="Q47" s="251"/>
      <c r="S47" s="249"/>
      <c r="T47" s="250"/>
      <c r="U47" s="251"/>
      <c r="W47" s="249"/>
      <c r="X47" s="250"/>
      <c r="Y47" s="251"/>
      <c r="AA47" s="249"/>
      <c r="AB47" s="250"/>
      <c r="AC47" s="251"/>
      <c r="AE47" s="249"/>
      <c r="AF47" s="250"/>
      <c r="AG47" s="251"/>
      <c r="AI47" s="249"/>
      <c r="AJ47" s="250"/>
      <c r="AK47" s="251"/>
      <c r="AM47" s="249"/>
      <c r="AN47" s="250"/>
      <c r="AO47" s="251"/>
      <c r="AQ47" s="249"/>
      <c r="AR47" s="250"/>
      <c r="AS47" s="251"/>
      <c r="AU47" s="249"/>
      <c r="AV47" s="250"/>
      <c r="AW47" s="251"/>
      <c r="AY47" s="249"/>
      <c r="AZ47" s="250"/>
      <c r="BA47" s="251"/>
    </row>
    <row r="48" spans="1:53" ht="15" customHeight="1">
      <c r="A48" s="161"/>
      <c r="B48" s="184"/>
      <c r="C48" s="252"/>
      <c r="D48" s="253"/>
      <c r="E48" s="254"/>
      <c r="G48" s="252"/>
      <c r="H48" s="253"/>
      <c r="I48" s="254"/>
      <c r="K48" s="249"/>
      <c r="L48" s="250"/>
      <c r="M48" s="251"/>
      <c r="O48" s="249"/>
      <c r="P48" s="250"/>
      <c r="Q48" s="251"/>
      <c r="S48" s="249"/>
      <c r="T48" s="250"/>
      <c r="U48" s="251"/>
      <c r="W48" s="249"/>
      <c r="X48" s="250"/>
      <c r="Y48" s="251"/>
      <c r="AA48" s="249"/>
      <c r="AB48" s="250"/>
      <c r="AC48" s="251"/>
      <c r="AE48" s="249"/>
      <c r="AF48" s="250"/>
      <c r="AG48" s="251"/>
      <c r="AI48" s="249"/>
      <c r="AJ48" s="250"/>
      <c r="AK48" s="251"/>
      <c r="AM48" s="249"/>
      <c r="AN48" s="250"/>
      <c r="AO48" s="251"/>
      <c r="AQ48" s="249"/>
      <c r="AR48" s="250"/>
      <c r="AS48" s="251"/>
      <c r="AU48" s="249"/>
      <c r="AV48" s="250"/>
      <c r="AW48" s="251"/>
      <c r="AY48" s="249"/>
      <c r="AZ48" s="250"/>
      <c r="BA48" s="251"/>
    </row>
    <row r="49" spans="1:56" ht="15" customHeight="1" thickBot="1">
      <c r="A49" s="165" t="s">
        <v>62</v>
      </c>
      <c r="B49" s="197" t="s">
        <v>63</v>
      </c>
      <c r="C49" s="197"/>
      <c r="D49" s="197"/>
      <c r="E49" s="198"/>
      <c r="F49" s="199"/>
      <c r="G49" s="198"/>
      <c r="H49" s="198"/>
      <c r="I49" s="198"/>
      <c r="J49" s="198"/>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8"/>
      <c r="AO49" s="200"/>
      <c r="AQ49" s="198"/>
      <c r="AR49" s="198"/>
      <c r="AS49" s="200"/>
      <c r="AU49" s="198"/>
      <c r="AV49" s="198"/>
      <c r="AW49" s="200"/>
      <c r="AY49" s="198"/>
      <c r="AZ49" s="198"/>
      <c r="BA49" s="200"/>
    </row>
    <row r="50" spans="1:56" ht="14.25">
      <c r="A50" s="245" t="s">
        <v>64</v>
      </c>
      <c r="B50" s="214" t="s">
        <v>65</v>
      </c>
      <c r="C50" s="246" t="str" cm="1">
        <f t="array" ref="C50">IFERROR(_xlfn.IFS(B26&lt;&gt;"",C26,B27&lt;&gt;"",C27),"")</f>
        <v>Amount of GHGs emissions avoided or sequestered</v>
      </c>
      <c r="D50" s="247"/>
      <c r="E50" s="248"/>
      <c r="F50" s="215"/>
      <c r="G50" s="246" t="str" cm="1">
        <f t="array" ref="G50">IFERROR(_xlfn.IFS(F26&lt;&gt;"",G26,F27&lt;&gt;"",G27),"")</f>
        <v>Average household savings i.e., decrease in expenditure on basic service such cooking, lighting, drinking</v>
      </c>
      <c r="H50" s="247"/>
      <c r="I50" s="248"/>
      <c r="J50" s="216"/>
      <c r="K50" s="246" t="str" cm="1">
        <f t="array" ref="K50">IFERROR(_xlfn.IFS(J26&lt;&gt;"",K26,J27&lt;&gt;"",K27),"")</f>
        <v>Number of farmers adopted practices promoted by the project</v>
      </c>
      <c r="L50" s="247"/>
      <c r="M50" s="248"/>
      <c r="N50" s="216"/>
      <c r="O50" s="246" t="str" cm="1">
        <f t="array" ref="O50">IFERROR(_xlfn.IFS(N26&lt;&gt;"",O26,N27&lt;&gt;"",O27),"")</f>
        <v xml:space="preserve">Area under sustainable agriculture </v>
      </c>
      <c r="P50" s="247"/>
      <c r="Q50" s="248"/>
      <c r="R50" s="216"/>
      <c r="S50" s="246" t="str" cm="1">
        <f t="array" ref="S50">IFERROR(_xlfn.IFS(R26&lt;&gt;"",S26,R27&lt;&gt;"",S27),"")</f>
        <v>Number of households that observed reduction in PM2.5 &amp; carbon monoxide (CO) concentration reductions</v>
      </c>
      <c r="T50" s="247"/>
      <c r="U50" s="248"/>
      <c r="V50" s="216"/>
      <c r="W50" s="246" t="str" cm="1">
        <f t="array" ref="W50">IFERROR(_xlfn.IFS(V26&lt;&gt;"",W26,V27&lt;&gt;"",W27),"")</f>
        <v>Number of employees provided skill development training</v>
      </c>
      <c r="X50" s="247"/>
      <c r="Y50" s="248"/>
      <c r="Z50" s="216"/>
      <c r="AA50" s="246" t="str" cm="1">
        <f t="array" ref="AA50">IFERROR(_xlfn.IFS(Z26&lt;&gt;"",AA26,Z27&lt;&gt;"",AA27),"")</f>
        <v>Average time saving associated with cooking time and fuel collection</v>
      </c>
      <c r="AB50" s="247"/>
      <c r="AC50" s="248"/>
      <c r="AD50" s="216"/>
      <c r="AE50" s="246" t="str" cm="1">
        <f t="array" ref="AE50">IFERROR(_xlfn.IFS(AD26&lt;&gt;"",AE26,AD27&lt;&gt;"",AE27),"")</f>
        <v>Number of beneficiaries: Individuals</v>
      </c>
      <c r="AF50" s="247"/>
      <c r="AG50" s="248"/>
      <c r="AH50" s="216"/>
      <c r="AI50" s="246" t="str" cm="1">
        <f t="array" ref="AI50">IFERROR(_xlfn.IFS(AH26&lt;&gt;"",AI26,AH27&lt;&gt;"",AI27),"")</f>
        <v>Number of beneficiaries: Households</v>
      </c>
      <c r="AJ50" s="247"/>
      <c r="AK50" s="248"/>
      <c r="AL50" s="216"/>
      <c r="AM50" s="246" t="str" cm="1">
        <f t="array" ref="AM50">IFERROR(_xlfn.IFS(AL26&lt;&gt;"",AM26,AL27&lt;&gt;"",AM27),"")</f>
        <v>Total number of jobs</v>
      </c>
      <c r="AN50" s="247"/>
      <c r="AO50" s="248"/>
      <c r="AP50" s="167"/>
      <c r="AQ50" s="246" t="str" cm="1">
        <f t="array" ref="AQ50">IFERROR(_xlfn.IFS(AP26&lt;&gt;"",AQ26,AP27&lt;&gt;"",AQ27),"")</f>
        <v/>
      </c>
      <c r="AR50" s="247"/>
      <c r="AS50" s="248"/>
      <c r="AT50" s="167"/>
      <c r="AU50" s="246" t="str" cm="1">
        <f t="array" ref="AU50">IFERROR(_xlfn.IFS(AT26&lt;&gt;"",AU26,AT27&lt;&gt;"",AU27),"")</f>
        <v/>
      </c>
      <c r="AV50" s="247"/>
      <c r="AW50" s="248"/>
      <c r="AX50" s="167"/>
      <c r="AY50" s="246" t="str" cm="1">
        <f t="array" ref="AY50">IFERROR(_xlfn.IFS(AX26&lt;&gt;"",AY26,AX27&lt;&gt;"",AY27),"")</f>
        <v/>
      </c>
      <c r="AZ50" s="247"/>
      <c r="BA50" s="248"/>
      <c r="BB50" s="167"/>
      <c r="BC50" s="167"/>
      <c r="BD50" s="210"/>
    </row>
    <row r="51" spans="1:56" ht="25.5" customHeight="1">
      <c r="A51" s="245"/>
      <c r="B51" s="213" t="s">
        <v>56</v>
      </c>
      <c r="C51" s="295" t="str">
        <f>C37</f>
        <v>tCO2eq</v>
      </c>
      <c r="D51" s="296"/>
      <c r="E51" s="296"/>
      <c r="F51" s="215"/>
      <c r="G51" s="295" t="s">
        <v>1392</v>
      </c>
      <c r="H51" s="296"/>
      <c r="I51" s="296"/>
      <c r="J51" s="216"/>
      <c r="K51" s="295" t="s">
        <v>1393</v>
      </c>
      <c r="L51" s="296"/>
      <c r="M51" s="296"/>
      <c r="N51" s="216"/>
      <c r="O51" s="295" t="s">
        <v>1395</v>
      </c>
      <c r="P51" s="296"/>
      <c r="Q51" s="296"/>
      <c r="R51" s="216"/>
      <c r="S51" s="295" t="s">
        <v>206</v>
      </c>
      <c r="T51" s="296"/>
      <c r="U51" s="296"/>
      <c r="V51" s="216"/>
      <c r="W51" s="295" t="s">
        <v>1396</v>
      </c>
      <c r="X51" s="296"/>
      <c r="Y51" s="296"/>
      <c r="Z51" s="216"/>
      <c r="AA51" s="295" t="s">
        <v>1397</v>
      </c>
      <c r="AB51" s="296"/>
      <c r="AC51" s="296"/>
      <c r="AD51" s="216"/>
      <c r="AE51" s="295" t="s">
        <v>1398</v>
      </c>
      <c r="AF51" s="296"/>
      <c r="AG51" s="296"/>
      <c r="AH51" s="216"/>
      <c r="AI51" s="295" t="s">
        <v>206</v>
      </c>
      <c r="AJ51" s="296"/>
      <c r="AK51" s="296"/>
      <c r="AL51" s="216"/>
      <c r="AM51" s="295" t="s">
        <v>1399</v>
      </c>
      <c r="AN51" s="296"/>
      <c r="AO51" s="296"/>
      <c r="AP51" s="167"/>
      <c r="AQ51" s="331" t="s">
        <v>1408</v>
      </c>
      <c r="AR51" s="332"/>
      <c r="AS51" s="332"/>
      <c r="AT51" s="167"/>
      <c r="AU51" s="295" t="s">
        <v>1409</v>
      </c>
      <c r="AV51" s="296"/>
      <c r="AW51" s="296"/>
      <c r="AX51" s="167"/>
      <c r="AY51" s="295" t="s">
        <v>1412</v>
      </c>
      <c r="AZ51" s="296"/>
      <c r="BA51" s="296"/>
      <c r="BB51" s="167"/>
      <c r="BC51" s="167"/>
      <c r="BD51" s="210"/>
    </row>
    <row r="52" spans="1:56">
      <c r="A52" s="245"/>
      <c r="B52" s="213" t="s">
        <v>57</v>
      </c>
      <c r="C52" s="295" t="str">
        <f>G52</f>
        <v>SDG montitoring survey (SMS)</v>
      </c>
      <c r="D52" s="296"/>
      <c r="E52" s="296"/>
      <c r="F52" s="215"/>
      <c r="G52" s="295" t="str">
        <f>K52</f>
        <v>SDG montitoring survey (SMS)</v>
      </c>
      <c r="H52" s="296"/>
      <c r="I52" s="296"/>
      <c r="J52" s="216"/>
      <c r="K52" s="295" t="s">
        <v>1394</v>
      </c>
      <c r="L52" s="296"/>
      <c r="M52" s="296"/>
      <c r="N52" s="216"/>
      <c r="O52" s="295" t="s">
        <v>1394</v>
      </c>
      <c r="P52" s="296"/>
      <c r="Q52" s="296"/>
      <c r="R52" s="216"/>
      <c r="S52" s="295" t="s">
        <v>1394</v>
      </c>
      <c r="T52" s="296"/>
      <c r="U52" s="296"/>
      <c r="V52" s="216"/>
      <c r="W52" s="295" t="s">
        <v>1394</v>
      </c>
      <c r="X52" s="296"/>
      <c r="Y52" s="296"/>
      <c r="Z52" s="216"/>
      <c r="AA52" s="295" t="s">
        <v>1394</v>
      </c>
      <c r="AB52" s="296"/>
      <c r="AC52" s="296"/>
      <c r="AD52" s="216"/>
      <c r="AE52" s="295" t="s">
        <v>1394</v>
      </c>
      <c r="AF52" s="296"/>
      <c r="AG52" s="296"/>
      <c r="AH52" s="216"/>
      <c r="AI52" s="295" t="s">
        <v>1394</v>
      </c>
      <c r="AJ52" s="296"/>
      <c r="AK52" s="296"/>
      <c r="AL52" s="216"/>
      <c r="AM52" s="295" t="s">
        <v>1400</v>
      </c>
      <c r="AN52" s="296"/>
      <c r="AO52" s="296"/>
      <c r="AP52" s="167"/>
      <c r="AQ52" s="295" t="s">
        <v>1404</v>
      </c>
      <c r="AR52" s="296"/>
      <c r="AS52" s="296"/>
      <c r="AT52" s="167"/>
      <c r="AU52" s="295" t="s">
        <v>1394</v>
      </c>
      <c r="AV52" s="296"/>
      <c r="AW52" s="296"/>
      <c r="AX52" s="167"/>
      <c r="AY52" s="295" t="s">
        <v>1413</v>
      </c>
      <c r="AZ52" s="296"/>
      <c r="BA52" s="296"/>
      <c r="BB52" s="167"/>
      <c r="BC52" s="167"/>
      <c r="BD52" s="210"/>
    </row>
    <row r="53" spans="1:56">
      <c r="A53" s="245"/>
      <c r="B53" s="213" t="s">
        <v>59</v>
      </c>
      <c r="C53" s="295" t="s">
        <v>223</v>
      </c>
      <c r="D53" s="296"/>
      <c r="E53" s="296"/>
      <c r="F53" s="215"/>
      <c r="G53" s="295" t="str">
        <f>C53</f>
        <v>Annual</v>
      </c>
      <c r="H53" s="296"/>
      <c r="I53" s="296"/>
      <c r="J53" s="216"/>
      <c r="K53" s="295" t="str">
        <f>G53</f>
        <v>Annual</v>
      </c>
      <c r="L53" s="296"/>
      <c r="M53" s="296"/>
      <c r="N53" s="216"/>
      <c r="O53" s="295" t="str">
        <f>K53</f>
        <v>Annual</v>
      </c>
      <c r="P53" s="296"/>
      <c r="Q53" s="296"/>
      <c r="R53" s="216"/>
      <c r="S53" s="295" t="str">
        <f>O53</f>
        <v>Annual</v>
      </c>
      <c r="T53" s="296"/>
      <c r="U53" s="296"/>
      <c r="V53" s="216"/>
      <c r="W53" s="295" t="str">
        <f>S53</f>
        <v>Annual</v>
      </c>
      <c r="X53" s="296"/>
      <c r="Y53" s="296"/>
      <c r="Z53" s="216"/>
      <c r="AA53" s="295" t="str">
        <f>W53</f>
        <v>Annual</v>
      </c>
      <c r="AB53" s="296"/>
      <c r="AC53" s="296"/>
      <c r="AD53" s="216"/>
      <c r="AE53" s="295" t="str">
        <f>AA53</f>
        <v>Annual</v>
      </c>
      <c r="AF53" s="296"/>
      <c r="AG53" s="296"/>
      <c r="AH53" s="216"/>
      <c r="AI53" s="295" t="str">
        <f>AE53</f>
        <v>Annual</v>
      </c>
      <c r="AJ53" s="296"/>
      <c r="AK53" s="296"/>
      <c r="AL53" s="216"/>
      <c r="AM53" s="295" t="s">
        <v>223</v>
      </c>
      <c r="AN53" s="296"/>
      <c r="AO53" s="296"/>
      <c r="AP53" s="167"/>
      <c r="AQ53" s="295" t="s">
        <v>1405</v>
      </c>
      <c r="AR53" s="296"/>
      <c r="AS53" s="296"/>
      <c r="AT53" s="167"/>
      <c r="AU53" s="295" t="s">
        <v>223</v>
      </c>
      <c r="AV53" s="296"/>
      <c r="AW53" s="296"/>
      <c r="AX53" s="167"/>
      <c r="AY53" s="295" t="s">
        <v>223</v>
      </c>
      <c r="AZ53" s="296"/>
      <c r="BA53" s="296"/>
      <c r="BB53" s="167"/>
      <c r="BC53" s="167"/>
      <c r="BD53" s="210"/>
    </row>
    <row r="54" spans="1:56">
      <c r="A54" s="245"/>
      <c r="B54" s="213" t="s">
        <v>58</v>
      </c>
      <c r="C54" s="295" t="s">
        <v>1390</v>
      </c>
      <c r="D54" s="296"/>
      <c r="E54" s="296"/>
      <c r="F54" s="215"/>
      <c r="G54" s="295" t="str">
        <f>C54</f>
        <v xml:space="preserve">Survey methods </v>
      </c>
      <c r="H54" s="296"/>
      <c r="I54" s="296"/>
      <c r="J54" s="216"/>
      <c r="K54" s="295" t="str">
        <f>G54</f>
        <v xml:space="preserve">Survey methods </v>
      </c>
      <c r="L54" s="296"/>
      <c r="M54" s="296"/>
      <c r="N54" s="216"/>
      <c r="O54" s="295" t="str">
        <f>K54</f>
        <v xml:space="preserve">Survey methods </v>
      </c>
      <c r="P54" s="296"/>
      <c r="Q54" s="296"/>
      <c r="R54" s="216"/>
      <c r="S54" s="295" t="str">
        <f>O54</f>
        <v xml:space="preserve">Survey methods </v>
      </c>
      <c r="T54" s="296"/>
      <c r="U54" s="296"/>
      <c r="V54" s="216"/>
      <c r="W54" s="295" t="str">
        <f>S54</f>
        <v xml:space="preserve">Survey methods </v>
      </c>
      <c r="X54" s="296"/>
      <c r="Y54" s="296"/>
      <c r="Z54" s="216"/>
      <c r="AA54" s="295" t="str">
        <f>W54</f>
        <v xml:space="preserve">Survey methods </v>
      </c>
      <c r="AB54" s="296"/>
      <c r="AC54" s="296"/>
      <c r="AD54" s="216"/>
      <c r="AE54" s="295" t="str">
        <f>AA54</f>
        <v xml:space="preserve">Survey methods </v>
      </c>
      <c r="AF54" s="296"/>
      <c r="AG54" s="296"/>
      <c r="AH54" s="216"/>
      <c r="AI54" s="295" t="str">
        <f>AE54</f>
        <v xml:space="preserve">Survey methods </v>
      </c>
      <c r="AJ54" s="296"/>
      <c r="AK54" s="296"/>
      <c r="AL54" s="216"/>
      <c r="AM54" s="295" t="s">
        <v>1401</v>
      </c>
      <c r="AN54" s="296"/>
      <c r="AO54" s="296"/>
      <c r="AP54" s="167"/>
      <c r="AQ54" s="295" t="s">
        <v>1406</v>
      </c>
      <c r="AR54" s="296"/>
      <c r="AS54" s="296"/>
      <c r="AT54" s="167"/>
      <c r="AU54" s="295" t="s">
        <v>1410</v>
      </c>
      <c r="AV54" s="296"/>
      <c r="AW54" s="296"/>
      <c r="AX54" s="167"/>
      <c r="AY54" s="295" t="s">
        <v>1410</v>
      </c>
      <c r="AZ54" s="296"/>
      <c r="BA54" s="296"/>
      <c r="BB54" s="167"/>
      <c r="BC54" s="167"/>
      <c r="BD54" s="210"/>
    </row>
    <row r="55" spans="1:56">
      <c r="A55" s="245"/>
      <c r="B55" s="213" t="s">
        <v>67</v>
      </c>
      <c r="C55" s="295" t="s">
        <v>1391</v>
      </c>
      <c r="D55" s="296"/>
      <c r="E55" s="296"/>
      <c r="F55" s="215"/>
      <c r="G55" s="295" t="str">
        <f>C55</f>
        <v>Strict compliance with the applied methodology</v>
      </c>
      <c r="H55" s="296"/>
      <c r="I55" s="296"/>
      <c r="J55" s="216"/>
      <c r="K55" s="295" t="str">
        <f>G55</f>
        <v>Strict compliance with the applied methodology</v>
      </c>
      <c r="L55" s="296"/>
      <c r="M55" s="296"/>
      <c r="N55" s="216"/>
      <c r="O55" s="295" t="str">
        <f>K55</f>
        <v>Strict compliance with the applied methodology</v>
      </c>
      <c r="P55" s="296"/>
      <c r="Q55" s="296"/>
      <c r="R55" s="216"/>
      <c r="S55" s="295" t="str">
        <f>O55</f>
        <v>Strict compliance with the applied methodology</v>
      </c>
      <c r="T55" s="296"/>
      <c r="U55" s="296"/>
      <c r="V55" s="216"/>
      <c r="W55" s="295" t="str">
        <f>S55</f>
        <v>Strict compliance with the applied methodology</v>
      </c>
      <c r="X55" s="296"/>
      <c r="Y55" s="296"/>
      <c r="Z55" s="216"/>
      <c r="AA55" s="295" t="str">
        <f>W55</f>
        <v>Strict compliance with the applied methodology</v>
      </c>
      <c r="AB55" s="296"/>
      <c r="AC55" s="296"/>
      <c r="AD55" s="216"/>
      <c r="AE55" s="295" t="str">
        <f>AA55</f>
        <v>Strict compliance with the applied methodology</v>
      </c>
      <c r="AF55" s="296"/>
      <c r="AG55" s="296"/>
      <c r="AH55" s="216"/>
      <c r="AI55" s="295" t="str">
        <f>AE55</f>
        <v>Strict compliance with the applied methodology</v>
      </c>
      <c r="AJ55" s="296"/>
      <c r="AK55" s="296"/>
      <c r="AL55" s="216"/>
      <c r="AM55" s="295" t="str">
        <f>AI55</f>
        <v>Strict compliance with the applied methodology</v>
      </c>
      <c r="AN55" s="296"/>
      <c r="AO55" s="296"/>
      <c r="AP55" s="167"/>
      <c r="AQ55" s="295" t="str">
        <f>AM55</f>
        <v>Strict compliance with the applied methodology</v>
      </c>
      <c r="AR55" s="296"/>
      <c r="AS55" s="296"/>
      <c r="AT55" s="167"/>
      <c r="AU55" s="295" t="str">
        <f>AQ55</f>
        <v>Strict compliance with the applied methodology</v>
      </c>
      <c r="AV55" s="296"/>
      <c r="AW55" s="296"/>
      <c r="AX55" s="167"/>
      <c r="AY55" s="295" t="str">
        <f>AU55</f>
        <v>Strict compliance with the applied methodology</v>
      </c>
      <c r="AZ55" s="296"/>
      <c r="BA55" s="296"/>
      <c r="BB55" s="167"/>
      <c r="BC55" s="167"/>
      <c r="BD55" s="210"/>
    </row>
    <row r="56" spans="1:56">
      <c r="A56" s="245"/>
      <c r="B56" s="213" t="s">
        <v>68</v>
      </c>
      <c r="C56" s="243"/>
      <c r="D56" s="244"/>
      <c r="E56" s="244"/>
      <c r="F56" s="215"/>
      <c r="G56" s="295"/>
      <c r="H56" s="296"/>
      <c r="I56" s="296"/>
      <c r="J56" s="216"/>
      <c r="K56" s="295"/>
      <c r="L56" s="296"/>
      <c r="M56" s="296"/>
      <c r="N56" s="216"/>
      <c r="O56" s="295"/>
      <c r="P56" s="296"/>
      <c r="Q56" s="296"/>
      <c r="R56" s="216"/>
      <c r="S56" s="295"/>
      <c r="T56" s="296"/>
      <c r="U56" s="296"/>
      <c r="V56" s="216"/>
      <c r="W56" s="295"/>
      <c r="X56" s="296"/>
      <c r="Y56" s="296"/>
      <c r="Z56" s="216"/>
      <c r="AA56" s="295"/>
      <c r="AB56" s="296"/>
      <c r="AC56" s="296"/>
      <c r="AD56" s="216"/>
      <c r="AE56" s="336"/>
      <c r="AF56" s="296"/>
      <c r="AG56" s="296"/>
      <c r="AH56" s="216"/>
      <c r="AI56" s="336"/>
      <c r="AJ56" s="296"/>
      <c r="AK56" s="296"/>
      <c r="AL56" s="216"/>
      <c r="AM56" s="336" t="s">
        <v>1402</v>
      </c>
      <c r="AN56" s="296"/>
      <c r="AO56" s="296"/>
      <c r="AP56" s="167"/>
      <c r="AQ56" s="336" t="s">
        <v>1402</v>
      </c>
      <c r="AR56" s="296"/>
      <c r="AS56" s="296"/>
      <c r="AT56" s="167"/>
      <c r="AU56" s="295" t="str">
        <f>AQ56</f>
        <v>-</v>
      </c>
      <c r="AV56" s="296"/>
      <c r="AW56" s="296"/>
      <c r="AX56" s="167"/>
      <c r="AY56" s="295" t="str">
        <f>AU56</f>
        <v>-</v>
      </c>
      <c r="AZ56" s="296"/>
      <c r="BA56" s="296"/>
      <c r="BB56" s="167"/>
      <c r="BC56" s="167"/>
      <c r="BD56" s="210"/>
    </row>
    <row r="57" spans="1:56">
      <c r="B57" s="213" t="s">
        <v>69</v>
      </c>
      <c r="C57" s="213" t="s">
        <v>70</v>
      </c>
      <c r="D57" s="213" t="s">
        <v>71</v>
      </c>
      <c r="E57" s="213" t="s">
        <v>72</v>
      </c>
      <c r="F57" s="215"/>
      <c r="G57" s="217" t="s">
        <v>70</v>
      </c>
      <c r="H57" s="217" t="s">
        <v>71</v>
      </c>
      <c r="I57" s="217" t="s">
        <v>72</v>
      </c>
      <c r="J57" s="216"/>
      <c r="K57" s="217" t="s">
        <v>70</v>
      </c>
      <c r="L57" s="217" t="s">
        <v>71</v>
      </c>
      <c r="M57" s="217" t="s">
        <v>72</v>
      </c>
      <c r="N57" s="216"/>
      <c r="O57" s="217" t="s">
        <v>70</v>
      </c>
      <c r="P57" s="217" t="s">
        <v>71</v>
      </c>
      <c r="Q57" s="217" t="s">
        <v>72</v>
      </c>
      <c r="R57" s="216"/>
      <c r="S57" s="217" t="s">
        <v>70</v>
      </c>
      <c r="T57" s="217" t="s">
        <v>71</v>
      </c>
      <c r="U57" s="217" t="s">
        <v>72</v>
      </c>
      <c r="V57" s="216"/>
      <c r="W57" s="217" t="s">
        <v>70</v>
      </c>
      <c r="X57" s="217" t="s">
        <v>71</v>
      </c>
      <c r="Y57" s="217" t="s">
        <v>72</v>
      </c>
      <c r="Z57" s="216"/>
      <c r="AA57" s="217" t="s">
        <v>70</v>
      </c>
      <c r="AB57" s="217" t="s">
        <v>71</v>
      </c>
      <c r="AC57" s="217" t="s">
        <v>72</v>
      </c>
      <c r="AD57" s="216"/>
      <c r="AE57" s="217" t="s">
        <v>70</v>
      </c>
      <c r="AF57" s="217" t="s">
        <v>71</v>
      </c>
      <c r="AG57" s="217" t="s">
        <v>72</v>
      </c>
      <c r="AH57" s="216"/>
      <c r="AI57" s="217" t="s">
        <v>70</v>
      </c>
      <c r="AJ57" s="217" t="s">
        <v>71</v>
      </c>
      <c r="AK57" s="217" t="s">
        <v>72</v>
      </c>
      <c r="AL57" s="216"/>
      <c r="AM57" s="217" t="s">
        <v>70</v>
      </c>
      <c r="AN57" s="217" t="s">
        <v>71</v>
      </c>
      <c r="AO57" s="217" t="s">
        <v>72</v>
      </c>
      <c r="AP57" s="167"/>
      <c r="AQ57" s="217" t="s">
        <v>70</v>
      </c>
      <c r="AR57" s="217" t="s">
        <v>71</v>
      </c>
      <c r="AS57" s="217" t="s">
        <v>72</v>
      </c>
      <c r="AT57" s="167"/>
      <c r="AU57" s="217" t="s">
        <v>70</v>
      </c>
      <c r="AV57" s="217" t="s">
        <v>71</v>
      </c>
      <c r="AW57" s="217" t="s">
        <v>72</v>
      </c>
      <c r="AX57" s="167"/>
      <c r="AY57" s="217" t="s">
        <v>70</v>
      </c>
      <c r="AZ57" s="217" t="s">
        <v>71</v>
      </c>
      <c r="BA57" s="217" t="s">
        <v>72</v>
      </c>
      <c r="BB57" s="167"/>
      <c r="BC57" s="167"/>
      <c r="BD57" s="210"/>
    </row>
    <row r="58" spans="1:56" ht="12.75" customHeight="1">
      <c r="A58" s="242" t="s">
        <v>73</v>
      </c>
      <c r="B58" s="213">
        <f>YEAR(C9)</f>
        <v>1900</v>
      </c>
      <c r="C58" s="218"/>
      <c r="D58" s="218"/>
      <c r="E58" s="218"/>
      <c r="F58" s="215"/>
      <c r="G58" s="218"/>
      <c r="H58" s="218"/>
      <c r="I58" s="218"/>
      <c r="J58" s="216"/>
      <c r="K58" s="218"/>
      <c r="L58" s="218"/>
      <c r="M58" s="218"/>
      <c r="N58" s="216"/>
      <c r="O58" s="218"/>
      <c r="P58" s="218"/>
      <c r="Q58" s="218"/>
      <c r="R58" s="216"/>
      <c r="S58" s="218"/>
      <c r="T58" s="218"/>
      <c r="U58" s="218"/>
      <c r="V58" s="216"/>
      <c r="W58" s="218"/>
      <c r="X58" s="218"/>
      <c r="Y58" s="218"/>
      <c r="Z58" s="216"/>
      <c r="AA58" s="218"/>
      <c r="AB58" s="218"/>
      <c r="AC58" s="218"/>
      <c r="AD58" s="216"/>
      <c r="AE58" s="218"/>
      <c r="AF58" s="218"/>
      <c r="AG58" s="218"/>
      <c r="AH58" s="216"/>
      <c r="AI58" s="218"/>
      <c r="AJ58" s="218"/>
      <c r="AK58" s="218"/>
      <c r="AL58" s="216"/>
      <c r="AM58" s="218"/>
      <c r="AN58" s="218"/>
      <c r="AO58" s="218"/>
      <c r="AP58" s="167"/>
      <c r="AQ58" s="218"/>
      <c r="AR58" s="218"/>
      <c r="AS58" s="218"/>
      <c r="AT58" s="167"/>
      <c r="AU58" s="218"/>
      <c r="AV58" s="218"/>
      <c r="AW58" s="218"/>
      <c r="AX58" s="167"/>
      <c r="AY58" s="218"/>
      <c r="AZ58" s="218"/>
      <c r="BA58" s="218"/>
      <c r="BB58" s="167"/>
      <c r="BC58" s="167"/>
      <c r="BD58" s="210"/>
    </row>
    <row r="59" spans="1:56">
      <c r="A59" s="242"/>
      <c r="B59" s="213" t="e">
        <f t="shared" ref="B59:B63" si="0">YEAR(C10)</f>
        <v>#VALUE!</v>
      </c>
      <c r="C59" s="218"/>
      <c r="D59" s="218"/>
      <c r="E59" s="218"/>
      <c r="F59" s="215"/>
      <c r="G59" s="218"/>
      <c r="H59" s="218"/>
      <c r="I59" s="218"/>
      <c r="J59" s="216"/>
      <c r="K59" s="218"/>
      <c r="L59" s="218"/>
      <c r="M59" s="218"/>
      <c r="N59" s="216"/>
      <c r="O59" s="218"/>
      <c r="P59" s="218"/>
      <c r="Q59" s="218"/>
      <c r="R59" s="216"/>
      <c r="S59" s="218"/>
      <c r="T59" s="218"/>
      <c r="U59" s="218"/>
      <c r="V59" s="216"/>
      <c r="W59" s="218"/>
      <c r="X59" s="218"/>
      <c r="Y59" s="218"/>
      <c r="Z59" s="216"/>
      <c r="AA59" s="218"/>
      <c r="AB59" s="218"/>
      <c r="AC59" s="218"/>
      <c r="AD59" s="216"/>
      <c r="AE59" s="218"/>
      <c r="AF59" s="218"/>
      <c r="AG59" s="218"/>
      <c r="AH59" s="216"/>
      <c r="AI59" s="218"/>
      <c r="AJ59" s="218"/>
      <c r="AK59" s="218"/>
      <c r="AL59" s="216"/>
      <c r="AM59" s="218"/>
      <c r="AN59" s="218"/>
      <c r="AO59" s="218"/>
      <c r="AP59" s="167"/>
      <c r="AQ59" s="218"/>
      <c r="AR59" s="218"/>
      <c r="AS59" s="218"/>
      <c r="AT59" s="167"/>
      <c r="AU59" s="218"/>
      <c r="AV59" s="218"/>
      <c r="AW59" s="218"/>
      <c r="AX59" s="167"/>
      <c r="AY59" s="218"/>
      <c r="AZ59" s="218"/>
      <c r="BA59" s="218"/>
      <c r="BB59" s="167"/>
      <c r="BC59" s="167"/>
      <c r="BD59" s="210"/>
    </row>
    <row r="60" spans="1:56">
      <c r="A60" s="242"/>
      <c r="B60" s="213" t="e">
        <f t="shared" si="0"/>
        <v>#VALUE!</v>
      </c>
      <c r="C60" s="218"/>
      <c r="D60" s="218"/>
      <c r="E60" s="218"/>
      <c r="F60" s="215"/>
      <c r="G60" s="218"/>
      <c r="H60" s="218"/>
      <c r="I60" s="218"/>
      <c r="J60" s="216"/>
      <c r="K60" s="218"/>
      <c r="L60" s="218"/>
      <c r="M60" s="218"/>
      <c r="N60" s="216"/>
      <c r="O60" s="218"/>
      <c r="P60" s="218"/>
      <c r="Q60" s="218"/>
      <c r="R60" s="216"/>
      <c r="S60" s="218"/>
      <c r="T60" s="218"/>
      <c r="U60" s="218"/>
      <c r="V60" s="216"/>
      <c r="W60" s="218"/>
      <c r="X60" s="218"/>
      <c r="Y60" s="218"/>
      <c r="Z60" s="216"/>
      <c r="AA60" s="218"/>
      <c r="AB60" s="218"/>
      <c r="AC60" s="218"/>
      <c r="AD60" s="216"/>
      <c r="AE60" s="218"/>
      <c r="AF60" s="218"/>
      <c r="AG60" s="218"/>
      <c r="AH60" s="216"/>
      <c r="AI60" s="218"/>
      <c r="AJ60" s="218"/>
      <c r="AK60" s="218"/>
      <c r="AL60" s="216"/>
      <c r="AM60" s="218"/>
      <c r="AN60" s="218"/>
      <c r="AO60" s="218"/>
      <c r="AP60" s="167"/>
      <c r="AQ60" s="218"/>
      <c r="AR60" s="218"/>
      <c r="AS60" s="218"/>
      <c r="AT60" s="167"/>
      <c r="AU60" s="218"/>
      <c r="AV60" s="218"/>
      <c r="AW60" s="218"/>
      <c r="AX60" s="167"/>
      <c r="AY60" s="218"/>
      <c r="AZ60" s="218"/>
      <c r="BA60" s="218"/>
      <c r="BB60" s="167"/>
      <c r="BC60" s="167"/>
      <c r="BD60" s="210"/>
    </row>
    <row r="61" spans="1:56" ht="12.75" customHeight="1">
      <c r="A61" s="241" t="s">
        <v>74</v>
      </c>
      <c r="B61" s="213" t="e">
        <f t="shared" si="0"/>
        <v>#VALUE!</v>
      </c>
      <c r="C61" s="218"/>
      <c r="D61" s="218"/>
      <c r="E61" s="218"/>
      <c r="F61" s="215"/>
      <c r="G61" s="218"/>
      <c r="H61" s="218"/>
      <c r="I61" s="218"/>
      <c r="J61" s="216"/>
      <c r="K61" s="218"/>
      <c r="L61" s="218"/>
      <c r="M61" s="218"/>
      <c r="N61" s="216"/>
      <c r="O61" s="218"/>
      <c r="P61" s="218"/>
      <c r="Q61" s="218"/>
      <c r="R61" s="216"/>
      <c r="S61" s="218"/>
      <c r="T61" s="218"/>
      <c r="U61" s="218"/>
      <c r="V61" s="216"/>
      <c r="W61" s="218"/>
      <c r="X61" s="218"/>
      <c r="Y61" s="218"/>
      <c r="Z61" s="216"/>
      <c r="AA61" s="218"/>
      <c r="AB61" s="218"/>
      <c r="AC61" s="218"/>
      <c r="AD61" s="216"/>
      <c r="AE61" s="218"/>
      <c r="AF61" s="218"/>
      <c r="AG61" s="218"/>
      <c r="AH61" s="216"/>
      <c r="AI61" s="218"/>
      <c r="AJ61" s="218"/>
      <c r="AK61" s="218"/>
      <c r="AL61" s="216"/>
      <c r="AM61" s="218"/>
      <c r="AN61" s="218"/>
      <c r="AO61" s="218"/>
      <c r="AP61" s="167"/>
      <c r="AQ61" s="218"/>
      <c r="AR61" s="218"/>
      <c r="AS61" s="218"/>
      <c r="AT61" s="167"/>
      <c r="AU61" s="218"/>
      <c r="AV61" s="218"/>
      <c r="AW61" s="218"/>
      <c r="AX61" s="167"/>
      <c r="AY61" s="218"/>
      <c r="AZ61" s="218"/>
      <c r="BA61" s="218"/>
      <c r="BB61" s="167"/>
      <c r="BC61" s="167"/>
      <c r="BD61" s="210"/>
    </row>
    <row r="62" spans="1:56">
      <c r="A62" s="241"/>
      <c r="B62" s="213" t="e">
        <f t="shared" si="0"/>
        <v>#VALUE!</v>
      </c>
      <c r="C62" s="218"/>
      <c r="D62" s="218"/>
      <c r="E62" s="218"/>
      <c r="F62" s="215"/>
      <c r="G62" s="218"/>
      <c r="H62" s="218"/>
      <c r="I62" s="218"/>
      <c r="J62" s="216"/>
      <c r="K62" s="218"/>
      <c r="L62" s="218"/>
      <c r="M62" s="218"/>
      <c r="N62" s="216"/>
      <c r="O62" s="218"/>
      <c r="P62" s="218"/>
      <c r="Q62" s="218"/>
      <c r="R62" s="216"/>
      <c r="S62" s="218"/>
      <c r="T62" s="218"/>
      <c r="U62" s="218"/>
      <c r="V62" s="216"/>
      <c r="W62" s="218"/>
      <c r="X62" s="218"/>
      <c r="Y62" s="218"/>
      <c r="Z62" s="216"/>
      <c r="AA62" s="218"/>
      <c r="AB62" s="218"/>
      <c r="AC62" s="218"/>
      <c r="AD62" s="216"/>
      <c r="AE62" s="218"/>
      <c r="AF62" s="218"/>
      <c r="AG62" s="218"/>
      <c r="AH62" s="216"/>
      <c r="AI62" s="218"/>
      <c r="AJ62" s="218"/>
      <c r="AK62" s="218"/>
      <c r="AL62" s="216"/>
      <c r="AM62" s="218"/>
      <c r="AN62" s="218"/>
      <c r="AO62" s="218"/>
      <c r="AP62" s="167"/>
      <c r="AQ62" s="218"/>
      <c r="AR62" s="218"/>
      <c r="AS62" s="218"/>
      <c r="AT62" s="167"/>
      <c r="AU62" s="218"/>
      <c r="AV62" s="218"/>
      <c r="AW62" s="218"/>
      <c r="AX62" s="167"/>
      <c r="AY62" s="218"/>
      <c r="AZ62" s="218"/>
      <c r="BA62" s="218"/>
      <c r="BB62" s="167"/>
      <c r="BC62" s="167"/>
      <c r="BD62" s="210"/>
    </row>
    <row r="63" spans="1:56">
      <c r="A63" s="241"/>
      <c r="B63" s="213" t="e">
        <f t="shared" si="0"/>
        <v>#VALUE!</v>
      </c>
      <c r="C63" s="218"/>
      <c r="D63" s="218"/>
      <c r="E63" s="218"/>
      <c r="F63" s="215"/>
      <c r="G63" s="218"/>
      <c r="H63" s="218"/>
      <c r="I63" s="218"/>
      <c r="J63" s="216"/>
      <c r="K63" s="218"/>
      <c r="L63" s="218"/>
      <c r="M63" s="218"/>
      <c r="N63" s="216"/>
      <c r="O63" s="218"/>
      <c r="P63" s="218"/>
      <c r="Q63" s="218"/>
      <c r="R63" s="216"/>
      <c r="S63" s="218"/>
      <c r="T63" s="218"/>
      <c r="U63" s="218"/>
      <c r="V63" s="216"/>
      <c r="W63" s="218"/>
      <c r="X63" s="218"/>
      <c r="Y63" s="218"/>
      <c r="Z63" s="216"/>
      <c r="AA63" s="218"/>
      <c r="AB63" s="218"/>
      <c r="AC63" s="218"/>
      <c r="AD63" s="216"/>
      <c r="AE63" s="218"/>
      <c r="AF63" s="218"/>
      <c r="AG63" s="218"/>
      <c r="AH63" s="216"/>
      <c r="AI63" s="218"/>
      <c r="AJ63" s="218"/>
      <c r="AK63" s="218"/>
      <c r="AL63" s="216"/>
      <c r="AM63" s="218"/>
      <c r="AN63" s="218"/>
      <c r="AO63" s="218"/>
      <c r="AP63" s="167"/>
      <c r="AQ63" s="218"/>
      <c r="AR63" s="218"/>
      <c r="AS63" s="218"/>
      <c r="AT63" s="167"/>
      <c r="AU63" s="218"/>
      <c r="AV63" s="218"/>
      <c r="AW63" s="218"/>
      <c r="AX63" s="167"/>
      <c r="AY63" s="218"/>
      <c r="AZ63" s="218"/>
      <c r="BA63" s="218"/>
      <c r="BB63" s="167"/>
      <c r="BC63" s="167"/>
      <c r="BD63" s="210"/>
    </row>
    <row r="64" spans="1:56" ht="12.75" customHeight="1">
      <c r="A64" s="241"/>
      <c r="B64" s="213" t="s">
        <v>75</v>
      </c>
      <c r="C64" s="218"/>
      <c r="D64" s="218"/>
      <c r="E64" s="218"/>
      <c r="F64" s="215"/>
      <c r="G64" s="218"/>
      <c r="H64" s="218"/>
      <c r="I64" s="218"/>
      <c r="J64" s="216"/>
      <c r="K64" s="218"/>
      <c r="L64" s="218"/>
      <c r="M64" s="218"/>
      <c r="N64" s="216"/>
      <c r="O64" s="218"/>
      <c r="P64" s="218"/>
      <c r="Q64" s="218"/>
      <c r="R64" s="216"/>
      <c r="S64" s="218"/>
      <c r="T64" s="218"/>
      <c r="U64" s="218"/>
      <c r="V64" s="216"/>
      <c r="W64" s="218"/>
      <c r="X64" s="218"/>
      <c r="Y64" s="218"/>
      <c r="Z64" s="216"/>
      <c r="AA64" s="218"/>
      <c r="AB64" s="218"/>
      <c r="AC64" s="218"/>
      <c r="AD64" s="216"/>
      <c r="AE64" s="218"/>
      <c r="AF64" s="218"/>
      <c r="AG64" s="218"/>
      <c r="AH64" s="216"/>
      <c r="AI64" s="218"/>
      <c r="AJ64" s="218"/>
      <c r="AK64" s="218"/>
      <c r="AL64" s="216"/>
      <c r="AM64" s="218"/>
      <c r="AN64" s="218"/>
      <c r="AO64" s="218"/>
      <c r="AP64" s="167"/>
      <c r="AQ64" s="218"/>
      <c r="AR64" s="218"/>
      <c r="AS64" s="218"/>
      <c r="AT64" s="167"/>
      <c r="AU64" s="218"/>
      <c r="AV64" s="218"/>
      <c r="AW64" s="218"/>
      <c r="AX64" s="167"/>
      <c r="AY64" s="218"/>
      <c r="AZ64" s="218"/>
      <c r="BA64" s="218"/>
      <c r="BB64" s="167"/>
      <c r="BC64" s="167"/>
      <c r="BD64" s="210"/>
    </row>
    <row r="65" spans="1:56">
      <c r="A65" s="241"/>
      <c r="B65" s="213" t="s">
        <v>76</v>
      </c>
      <c r="C65" s="218"/>
      <c r="D65" s="218"/>
      <c r="E65" s="218"/>
      <c r="F65" s="215"/>
      <c r="G65" s="218"/>
      <c r="H65" s="218"/>
      <c r="I65" s="218"/>
      <c r="J65" s="216"/>
      <c r="K65" s="218"/>
      <c r="L65" s="218"/>
      <c r="M65" s="218"/>
      <c r="N65" s="216"/>
      <c r="O65" s="218"/>
      <c r="P65" s="218"/>
      <c r="Q65" s="218"/>
      <c r="R65" s="216"/>
      <c r="S65" s="218"/>
      <c r="T65" s="218"/>
      <c r="U65" s="218"/>
      <c r="V65" s="216"/>
      <c r="W65" s="218"/>
      <c r="X65" s="218"/>
      <c r="Y65" s="218"/>
      <c r="Z65" s="216"/>
      <c r="AA65" s="218"/>
      <c r="AB65" s="218"/>
      <c r="AC65" s="218"/>
      <c r="AD65" s="216"/>
      <c r="AE65" s="218"/>
      <c r="AF65" s="218"/>
      <c r="AG65" s="218"/>
      <c r="AH65" s="216"/>
      <c r="AI65" s="218"/>
      <c r="AJ65" s="218"/>
      <c r="AK65" s="218"/>
      <c r="AL65" s="216"/>
      <c r="AM65" s="218"/>
      <c r="AN65" s="218"/>
      <c r="AO65" s="218"/>
      <c r="AP65" s="167"/>
      <c r="AQ65" s="218"/>
      <c r="AR65" s="218"/>
      <c r="AS65" s="218"/>
      <c r="AT65" s="167"/>
      <c r="AU65" s="218"/>
      <c r="AV65" s="218"/>
      <c r="AW65" s="218"/>
      <c r="AX65" s="167"/>
      <c r="AY65" s="218"/>
      <c r="AZ65" s="218"/>
      <c r="BA65" s="218"/>
      <c r="BB65" s="167"/>
      <c r="BC65" s="167"/>
      <c r="BD65" s="210"/>
    </row>
    <row r="66" spans="1:56">
      <c r="A66" s="241"/>
      <c r="B66" s="201"/>
      <c r="C66" s="216"/>
      <c r="D66" s="216"/>
      <c r="E66" s="216"/>
      <c r="F66" s="215"/>
      <c r="G66" s="216"/>
      <c r="H66" s="216"/>
      <c r="I66" s="216"/>
      <c r="J66" s="216"/>
      <c r="K66" s="216"/>
      <c r="L66" s="216"/>
      <c r="M66" s="216"/>
      <c r="N66" s="216"/>
      <c r="O66" s="216"/>
      <c r="P66" s="216"/>
      <c r="Q66" s="216"/>
      <c r="R66" s="216"/>
      <c r="S66" s="216"/>
      <c r="T66" s="216"/>
      <c r="U66" s="216"/>
      <c r="V66" s="216"/>
      <c r="W66" s="216"/>
      <c r="X66" s="216"/>
      <c r="Y66" s="216"/>
      <c r="Z66" s="216"/>
      <c r="AA66" s="216"/>
      <c r="AB66" s="216"/>
      <c r="AC66" s="216"/>
      <c r="AD66" s="216"/>
      <c r="AE66" s="216"/>
      <c r="AF66" s="216"/>
      <c r="AG66" s="216"/>
      <c r="AH66" s="216"/>
      <c r="AI66" s="216"/>
      <c r="AJ66" s="216"/>
      <c r="AK66" s="216"/>
      <c r="AL66" s="216"/>
      <c r="AM66" s="216"/>
      <c r="AN66" s="216"/>
      <c r="AO66" s="216"/>
      <c r="AP66" s="167"/>
      <c r="AQ66" s="216"/>
      <c r="AR66" s="216"/>
      <c r="AS66" s="216"/>
      <c r="AT66" s="167"/>
      <c r="AU66" s="216"/>
      <c r="AV66" s="216"/>
      <c r="AW66" s="216"/>
      <c r="AX66" s="167"/>
      <c r="AY66" s="216"/>
      <c r="AZ66" s="216"/>
      <c r="BA66" s="216"/>
      <c r="BB66" s="167"/>
      <c r="BC66" s="167"/>
      <c r="BD66" s="210"/>
    </row>
    <row r="67" spans="1:56" ht="12.75" customHeight="1">
      <c r="A67" s="241"/>
      <c r="B67" s="208" t="s">
        <v>77</v>
      </c>
      <c r="C67" s="237" t="s">
        <v>78</v>
      </c>
      <c r="D67" s="237"/>
      <c r="E67" s="237"/>
      <c r="F67" s="215"/>
      <c r="G67" s="337" t="s">
        <v>1415</v>
      </c>
      <c r="H67" s="337"/>
      <c r="I67" s="337"/>
      <c r="J67" s="216"/>
      <c r="K67" s="237" t="s">
        <v>78</v>
      </c>
      <c r="L67" s="237"/>
      <c r="M67" s="237"/>
      <c r="N67" s="216"/>
      <c r="O67" s="237" t="s">
        <v>78</v>
      </c>
      <c r="P67" s="237"/>
      <c r="Q67" s="237"/>
      <c r="R67" s="216"/>
      <c r="S67" s="237" t="s">
        <v>78</v>
      </c>
      <c r="T67" s="237"/>
      <c r="U67" s="237"/>
      <c r="V67" s="216"/>
      <c r="W67" s="237" t="s">
        <v>78</v>
      </c>
      <c r="X67" s="237"/>
      <c r="Y67" s="237"/>
      <c r="Z67" s="216"/>
      <c r="AA67" s="237" t="s">
        <v>78</v>
      </c>
      <c r="AB67" s="237"/>
      <c r="AC67" s="237"/>
      <c r="AD67" s="216"/>
      <c r="AE67" s="237" t="s">
        <v>78</v>
      </c>
      <c r="AF67" s="237"/>
      <c r="AG67" s="237"/>
      <c r="AH67" s="216"/>
      <c r="AI67" s="237" t="s">
        <v>78</v>
      </c>
      <c r="AJ67" s="237"/>
      <c r="AK67" s="237"/>
      <c r="AL67" s="216"/>
      <c r="AM67" s="337" t="s">
        <v>1403</v>
      </c>
      <c r="AN67" s="337"/>
      <c r="AO67" s="337"/>
      <c r="AP67" s="167"/>
      <c r="AQ67" s="337" t="s">
        <v>1407</v>
      </c>
      <c r="AR67" s="337"/>
      <c r="AS67" s="337"/>
      <c r="AT67" s="167"/>
      <c r="AU67" s="337" t="s">
        <v>1411</v>
      </c>
      <c r="AV67" s="337"/>
      <c r="AW67" s="337"/>
      <c r="AX67" s="167"/>
      <c r="AY67" s="337" t="s">
        <v>1414</v>
      </c>
      <c r="AZ67" s="337"/>
      <c r="BA67" s="337"/>
      <c r="BB67" s="167"/>
      <c r="BC67" s="167"/>
      <c r="BD67" s="210"/>
    </row>
    <row r="68" spans="1:56">
      <c r="A68" s="241"/>
      <c r="B68" s="238"/>
      <c r="C68" s="237"/>
      <c r="D68" s="237"/>
      <c r="E68" s="237"/>
      <c r="F68" s="215"/>
      <c r="G68" s="337"/>
      <c r="H68" s="337"/>
      <c r="I68" s="337"/>
      <c r="J68" s="216"/>
      <c r="K68" s="237"/>
      <c r="L68" s="237"/>
      <c r="M68" s="237"/>
      <c r="N68" s="216"/>
      <c r="O68" s="237"/>
      <c r="P68" s="237"/>
      <c r="Q68" s="237"/>
      <c r="R68" s="216"/>
      <c r="S68" s="237"/>
      <c r="T68" s="237"/>
      <c r="U68" s="237"/>
      <c r="V68" s="216"/>
      <c r="W68" s="237"/>
      <c r="X68" s="237"/>
      <c r="Y68" s="237"/>
      <c r="Z68" s="216"/>
      <c r="AA68" s="237"/>
      <c r="AB68" s="237"/>
      <c r="AC68" s="237"/>
      <c r="AD68" s="216"/>
      <c r="AE68" s="237"/>
      <c r="AF68" s="237"/>
      <c r="AG68" s="237"/>
      <c r="AH68" s="216"/>
      <c r="AI68" s="237"/>
      <c r="AJ68" s="237"/>
      <c r="AK68" s="237"/>
      <c r="AL68" s="216"/>
      <c r="AM68" s="337"/>
      <c r="AN68" s="337"/>
      <c r="AO68" s="337"/>
      <c r="AP68" s="167"/>
      <c r="AQ68" s="337"/>
      <c r="AR68" s="337"/>
      <c r="AS68" s="337"/>
      <c r="AT68" s="167"/>
      <c r="AU68" s="337"/>
      <c r="AV68" s="337"/>
      <c r="AW68" s="337"/>
      <c r="AX68" s="167"/>
      <c r="AY68" s="337"/>
      <c r="AZ68" s="337"/>
      <c r="BA68" s="337"/>
      <c r="BB68" s="167"/>
      <c r="BC68" s="167"/>
      <c r="BD68" s="210"/>
    </row>
    <row r="69" spans="1:56">
      <c r="A69" s="241"/>
      <c r="B69" s="239"/>
      <c r="C69" s="237"/>
      <c r="D69" s="237"/>
      <c r="E69" s="237"/>
      <c r="F69" s="215"/>
      <c r="G69" s="337"/>
      <c r="H69" s="337"/>
      <c r="I69" s="337"/>
      <c r="J69" s="216"/>
      <c r="K69" s="237"/>
      <c r="L69" s="237"/>
      <c r="M69" s="237"/>
      <c r="N69" s="216"/>
      <c r="O69" s="237"/>
      <c r="P69" s="237"/>
      <c r="Q69" s="237"/>
      <c r="R69" s="216"/>
      <c r="S69" s="237"/>
      <c r="T69" s="237"/>
      <c r="U69" s="237"/>
      <c r="V69" s="216"/>
      <c r="W69" s="237"/>
      <c r="X69" s="237"/>
      <c r="Y69" s="237"/>
      <c r="Z69" s="216"/>
      <c r="AA69" s="237"/>
      <c r="AB69" s="237"/>
      <c r="AC69" s="237"/>
      <c r="AD69" s="216"/>
      <c r="AE69" s="237"/>
      <c r="AF69" s="237"/>
      <c r="AG69" s="237"/>
      <c r="AH69" s="216"/>
      <c r="AI69" s="237"/>
      <c r="AJ69" s="237"/>
      <c r="AK69" s="237"/>
      <c r="AL69" s="216"/>
      <c r="AM69" s="337"/>
      <c r="AN69" s="337"/>
      <c r="AO69" s="337"/>
      <c r="AP69" s="167"/>
      <c r="AQ69" s="337"/>
      <c r="AR69" s="337"/>
      <c r="AS69" s="337"/>
      <c r="AT69" s="167"/>
      <c r="AU69" s="337"/>
      <c r="AV69" s="337"/>
      <c r="AW69" s="337"/>
      <c r="AX69" s="167"/>
      <c r="AY69" s="337"/>
      <c r="AZ69" s="337"/>
      <c r="BA69" s="337"/>
      <c r="BB69" s="167"/>
      <c r="BC69" s="167"/>
      <c r="BD69" s="210"/>
    </row>
    <row r="70" spans="1:56">
      <c r="A70" s="241"/>
      <c r="B70" s="239"/>
      <c r="C70" s="237"/>
      <c r="D70" s="237"/>
      <c r="E70" s="237"/>
      <c r="F70" s="215"/>
      <c r="G70" s="337"/>
      <c r="H70" s="337"/>
      <c r="I70" s="337"/>
      <c r="J70" s="216"/>
      <c r="K70" s="237"/>
      <c r="L70" s="237"/>
      <c r="M70" s="237"/>
      <c r="N70" s="216"/>
      <c r="O70" s="237"/>
      <c r="P70" s="237"/>
      <c r="Q70" s="237"/>
      <c r="R70" s="216"/>
      <c r="S70" s="237"/>
      <c r="T70" s="237"/>
      <c r="U70" s="237"/>
      <c r="V70" s="216"/>
      <c r="W70" s="237"/>
      <c r="X70" s="237"/>
      <c r="Y70" s="237"/>
      <c r="Z70" s="216"/>
      <c r="AA70" s="237"/>
      <c r="AB70" s="237"/>
      <c r="AC70" s="237"/>
      <c r="AD70" s="216"/>
      <c r="AE70" s="237"/>
      <c r="AF70" s="237"/>
      <c r="AG70" s="237"/>
      <c r="AH70" s="216"/>
      <c r="AI70" s="237"/>
      <c r="AJ70" s="237"/>
      <c r="AK70" s="237"/>
      <c r="AL70" s="216"/>
      <c r="AM70" s="337"/>
      <c r="AN70" s="337"/>
      <c r="AO70" s="337"/>
      <c r="AP70" s="167"/>
      <c r="AQ70" s="337"/>
      <c r="AR70" s="337"/>
      <c r="AS70" s="337"/>
      <c r="AT70" s="167"/>
      <c r="AU70" s="337"/>
      <c r="AV70" s="337"/>
      <c r="AW70" s="337"/>
      <c r="AX70" s="167"/>
      <c r="AY70" s="337"/>
      <c r="AZ70" s="337"/>
      <c r="BA70" s="337"/>
      <c r="BB70" s="167"/>
      <c r="BC70" s="167"/>
      <c r="BD70" s="210"/>
    </row>
    <row r="71" spans="1:56">
      <c r="A71" s="241"/>
      <c r="B71" s="239"/>
      <c r="C71" s="237"/>
      <c r="D71" s="237"/>
      <c r="E71" s="237"/>
      <c r="F71" s="215"/>
      <c r="G71" s="337"/>
      <c r="H71" s="337"/>
      <c r="I71" s="337"/>
      <c r="J71" s="216"/>
      <c r="K71" s="237"/>
      <c r="L71" s="237"/>
      <c r="M71" s="237"/>
      <c r="N71" s="216"/>
      <c r="O71" s="237"/>
      <c r="P71" s="237"/>
      <c r="Q71" s="237"/>
      <c r="R71" s="216"/>
      <c r="S71" s="237"/>
      <c r="T71" s="237"/>
      <c r="U71" s="237"/>
      <c r="V71" s="216"/>
      <c r="W71" s="237"/>
      <c r="X71" s="237"/>
      <c r="Y71" s="237"/>
      <c r="Z71" s="216"/>
      <c r="AA71" s="237"/>
      <c r="AB71" s="237"/>
      <c r="AC71" s="237"/>
      <c r="AD71" s="216"/>
      <c r="AE71" s="237"/>
      <c r="AF71" s="237"/>
      <c r="AG71" s="237"/>
      <c r="AH71" s="216"/>
      <c r="AI71" s="237"/>
      <c r="AJ71" s="237"/>
      <c r="AK71" s="237"/>
      <c r="AL71" s="216"/>
      <c r="AM71" s="337"/>
      <c r="AN71" s="337"/>
      <c r="AO71" s="337"/>
      <c r="AP71" s="167"/>
      <c r="AQ71" s="337"/>
      <c r="AR71" s="337"/>
      <c r="AS71" s="337"/>
      <c r="AT71" s="167"/>
      <c r="AU71" s="337"/>
      <c r="AV71" s="337"/>
      <c r="AW71" s="337"/>
      <c r="AX71" s="167"/>
      <c r="AY71" s="337"/>
      <c r="AZ71" s="337"/>
      <c r="BA71" s="337"/>
      <c r="BB71" s="167"/>
      <c r="BC71" s="167"/>
      <c r="BD71" s="210"/>
    </row>
    <row r="72" spans="1:56">
      <c r="A72" s="241"/>
      <c r="B72" s="239"/>
      <c r="C72" s="237"/>
      <c r="D72" s="237"/>
      <c r="E72" s="237"/>
      <c r="F72" s="215"/>
      <c r="G72" s="337"/>
      <c r="H72" s="337"/>
      <c r="I72" s="337"/>
      <c r="J72" s="216"/>
      <c r="K72" s="237"/>
      <c r="L72" s="237"/>
      <c r="M72" s="237"/>
      <c r="N72" s="216"/>
      <c r="O72" s="237"/>
      <c r="P72" s="237"/>
      <c r="Q72" s="237"/>
      <c r="R72" s="216"/>
      <c r="S72" s="237"/>
      <c r="T72" s="237"/>
      <c r="U72" s="237"/>
      <c r="V72" s="216"/>
      <c r="W72" s="237"/>
      <c r="X72" s="237"/>
      <c r="Y72" s="237"/>
      <c r="Z72" s="216"/>
      <c r="AA72" s="237"/>
      <c r="AB72" s="237"/>
      <c r="AC72" s="237"/>
      <c r="AD72" s="216"/>
      <c r="AE72" s="237"/>
      <c r="AF72" s="237"/>
      <c r="AG72" s="237"/>
      <c r="AH72" s="216"/>
      <c r="AI72" s="237"/>
      <c r="AJ72" s="237"/>
      <c r="AK72" s="237"/>
      <c r="AL72" s="216"/>
      <c r="AM72" s="337"/>
      <c r="AN72" s="337"/>
      <c r="AO72" s="337"/>
      <c r="AP72" s="167"/>
      <c r="AQ72" s="337"/>
      <c r="AR72" s="337"/>
      <c r="AS72" s="337"/>
      <c r="AT72" s="167"/>
      <c r="AU72" s="337"/>
      <c r="AV72" s="337"/>
      <c r="AW72" s="337"/>
      <c r="AX72" s="167"/>
      <c r="AY72" s="337"/>
      <c r="AZ72" s="337"/>
      <c r="BA72" s="337"/>
      <c r="BB72" s="167"/>
      <c r="BC72" s="167"/>
      <c r="BD72" s="210"/>
    </row>
    <row r="73" spans="1:56">
      <c r="A73" s="241"/>
      <c r="B73" s="240"/>
      <c r="C73" s="237"/>
      <c r="D73" s="237"/>
      <c r="E73" s="237"/>
      <c r="F73" s="215"/>
      <c r="G73" s="337"/>
      <c r="H73" s="337"/>
      <c r="I73" s="337"/>
      <c r="J73" s="216"/>
      <c r="K73" s="237"/>
      <c r="L73" s="237"/>
      <c r="M73" s="237"/>
      <c r="N73" s="216"/>
      <c r="O73" s="237"/>
      <c r="P73" s="237"/>
      <c r="Q73" s="237"/>
      <c r="R73" s="216"/>
      <c r="S73" s="237"/>
      <c r="T73" s="237"/>
      <c r="U73" s="237"/>
      <c r="V73" s="216"/>
      <c r="W73" s="237"/>
      <c r="X73" s="237"/>
      <c r="Y73" s="237"/>
      <c r="Z73" s="216"/>
      <c r="AA73" s="237"/>
      <c r="AB73" s="237"/>
      <c r="AC73" s="237"/>
      <c r="AD73" s="216"/>
      <c r="AE73" s="237"/>
      <c r="AF73" s="237"/>
      <c r="AG73" s="237"/>
      <c r="AH73" s="216"/>
      <c r="AI73" s="237"/>
      <c r="AJ73" s="237"/>
      <c r="AK73" s="237"/>
      <c r="AL73" s="216"/>
      <c r="AM73" s="337"/>
      <c r="AN73" s="337"/>
      <c r="AO73" s="337"/>
      <c r="AP73" s="167"/>
      <c r="AQ73" s="337"/>
      <c r="AR73" s="337"/>
      <c r="AS73" s="337"/>
      <c r="AT73" s="167"/>
      <c r="AU73" s="337"/>
      <c r="AV73" s="337"/>
      <c r="AW73" s="337"/>
      <c r="AX73" s="167"/>
      <c r="AY73" s="337"/>
      <c r="AZ73" s="337"/>
      <c r="BA73" s="337"/>
      <c r="BB73" s="167"/>
      <c r="BC73" s="167"/>
      <c r="BD73" s="210"/>
    </row>
    <row r="74" spans="1:56">
      <c r="A74" s="241"/>
      <c r="C74" s="210"/>
      <c r="D74" s="210"/>
      <c r="E74" s="210"/>
      <c r="F74" s="167"/>
      <c r="G74" s="210"/>
      <c r="H74" s="210"/>
      <c r="I74" s="210"/>
      <c r="J74" s="210"/>
      <c r="K74" s="210"/>
      <c r="L74" s="210"/>
      <c r="M74" s="210"/>
      <c r="N74" s="210"/>
      <c r="O74" s="210"/>
      <c r="P74" s="210"/>
      <c r="Q74" s="210"/>
      <c r="R74" s="210"/>
      <c r="S74" s="210"/>
      <c r="T74" s="210"/>
      <c r="U74" s="210"/>
      <c r="V74" s="210"/>
      <c r="W74" s="210"/>
      <c r="X74" s="210"/>
      <c r="Y74" s="210"/>
      <c r="Z74" s="210"/>
      <c r="AA74" s="210"/>
      <c r="AB74" s="210"/>
      <c r="AC74" s="210"/>
      <c r="AD74" s="210"/>
      <c r="AE74" s="210"/>
      <c r="AF74" s="210"/>
      <c r="AG74" s="210"/>
      <c r="AH74" s="210"/>
      <c r="AI74" s="210"/>
      <c r="AJ74" s="210"/>
      <c r="AK74" s="210"/>
      <c r="AL74" s="210"/>
      <c r="AM74" s="210"/>
      <c r="AN74" s="210"/>
      <c r="AO74" s="210"/>
      <c r="AP74" s="167"/>
      <c r="AQ74" s="167"/>
      <c r="AR74" s="167"/>
      <c r="AS74" s="167"/>
      <c r="AT74" s="167"/>
      <c r="AU74" s="167"/>
      <c r="AV74" s="167"/>
      <c r="AW74" s="167"/>
      <c r="AX74" s="167"/>
      <c r="AY74" s="167"/>
      <c r="AZ74" s="167"/>
      <c r="BA74" s="167"/>
      <c r="BB74" s="167"/>
      <c r="BC74" s="167"/>
      <c r="BD74" s="210"/>
    </row>
    <row r="75" spans="1:56">
      <c r="A75" s="241"/>
      <c r="C75" s="210"/>
      <c r="D75" s="210"/>
      <c r="E75" s="210"/>
      <c r="F75" s="167"/>
      <c r="G75" s="210"/>
      <c r="H75" s="210"/>
      <c r="I75" s="210"/>
      <c r="J75" s="210"/>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c r="AH75" s="210"/>
      <c r="AI75" s="210"/>
      <c r="AJ75" s="210"/>
      <c r="AK75" s="210"/>
      <c r="AL75" s="210"/>
      <c r="AM75" s="210"/>
      <c r="AN75" s="210"/>
      <c r="AO75" s="210"/>
      <c r="AP75" s="167"/>
      <c r="AQ75" s="167"/>
      <c r="AR75" s="167"/>
      <c r="AS75" s="167"/>
      <c r="AT75" s="167"/>
      <c r="AU75" s="167"/>
      <c r="AV75" s="167"/>
      <c r="AW75" s="167"/>
      <c r="AX75" s="167"/>
      <c r="AY75" s="167"/>
      <c r="AZ75" s="167"/>
      <c r="BA75" s="167"/>
      <c r="BB75" s="167"/>
      <c r="BC75" s="167"/>
      <c r="BD75" s="210"/>
    </row>
    <row r="76" spans="1:56">
      <c r="A76" s="241"/>
      <c r="C76" s="210"/>
      <c r="D76" s="210"/>
      <c r="E76" s="210"/>
      <c r="F76" s="167"/>
      <c r="G76" s="210"/>
      <c r="H76" s="210"/>
      <c r="I76" s="210"/>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c r="AH76" s="210"/>
      <c r="AI76" s="210"/>
      <c r="AJ76" s="210"/>
      <c r="AK76" s="210"/>
      <c r="AL76" s="210"/>
      <c r="AM76" s="210"/>
      <c r="AN76" s="210"/>
      <c r="AO76" s="210"/>
      <c r="AP76" s="167"/>
      <c r="AQ76" s="167"/>
      <c r="AR76" s="167"/>
      <c r="AS76" s="167"/>
      <c r="AT76" s="167"/>
      <c r="AU76" s="167"/>
      <c r="AV76" s="167"/>
      <c r="AW76" s="167"/>
      <c r="AX76" s="167"/>
      <c r="AY76" s="167"/>
      <c r="AZ76" s="167"/>
      <c r="BA76" s="167"/>
      <c r="BB76" s="167"/>
      <c r="BC76" s="167"/>
      <c r="BD76" s="210"/>
    </row>
    <row r="77" spans="1:56">
      <c r="A77" s="241"/>
      <c r="C77" s="210"/>
      <c r="D77" s="210"/>
      <c r="E77" s="210"/>
      <c r="F77" s="167"/>
      <c r="G77" s="210"/>
      <c r="H77" s="210"/>
      <c r="I77" s="210"/>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c r="AH77" s="210"/>
      <c r="AI77" s="210"/>
      <c r="AJ77" s="210"/>
      <c r="AK77" s="210"/>
      <c r="AL77" s="210"/>
      <c r="AM77" s="210"/>
      <c r="AN77" s="210"/>
      <c r="AO77" s="210"/>
      <c r="AP77" s="167"/>
      <c r="AQ77" s="167"/>
      <c r="AR77" s="167"/>
      <c r="AS77" s="167"/>
      <c r="AT77" s="167"/>
      <c r="AU77" s="167"/>
      <c r="AV77" s="167"/>
      <c r="AW77" s="167"/>
      <c r="AX77" s="167"/>
      <c r="AY77" s="167"/>
      <c r="AZ77" s="167"/>
      <c r="BA77" s="167"/>
      <c r="BB77" s="167"/>
      <c r="BC77" s="167"/>
      <c r="BD77" s="210"/>
    </row>
    <row r="78" spans="1:56">
      <c r="A78" s="241"/>
      <c r="C78" s="210"/>
      <c r="D78" s="210"/>
      <c r="E78" s="210"/>
      <c r="F78" s="167"/>
      <c r="G78" s="210"/>
      <c r="H78" s="210"/>
      <c r="I78" s="210"/>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c r="AG78" s="210"/>
      <c r="AH78" s="210"/>
      <c r="AI78" s="210"/>
      <c r="AJ78" s="210"/>
      <c r="AK78" s="210"/>
      <c r="AL78" s="210"/>
      <c r="AM78" s="210"/>
      <c r="AN78" s="210"/>
      <c r="AO78" s="210"/>
      <c r="AP78" s="167"/>
      <c r="AQ78" s="167"/>
      <c r="AR78" s="167"/>
      <c r="AS78" s="167"/>
      <c r="AT78" s="167"/>
      <c r="AU78" s="167"/>
      <c r="AV78" s="167"/>
      <c r="AW78" s="167"/>
      <c r="AX78" s="167"/>
      <c r="AY78" s="167"/>
      <c r="AZ78" s="167"/>
      <c r="BA78" s="167"/>
      <c r="BB78" s="167"/>
      <c r="BC78" s="167"/>
      <c r="BD78" s="210"/>
    </row>
    <row r="79" spans="1:56">
      <c r="C79" s="210"/>
      <c r="D79" s="210"/>
      <c r="E79" s="210"/>
      <c r="F79" s="167"/>
      <c r="G79" s="210"/>
      <c r="H79" s="210"/>
      <c r="I79" s="210"/>
      <c r="J79" s="210"/>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167"/>
      <c r="AQ79" s="167"/>
      <c r="AR79" s="167"/>
      <c r="AS79" s="167"/>
      <c r="AT79" s="167"/>
      <c r="AU79" s="167"/>
      <c r="AV79" s="167"/>
      <c r="AW79" s="167"/>
      <c r="AX79" s="167"/>
      <c r="AY79" s="167"/>
      <c r="AZ79" s="167"/>
      <c r="BA79" s="167"/>
      <c r="BB79" s="167"/>
      <c r="BC79" s="167"/>
      <c r="BD79" s="210"/>
    </row>
    <row r="120" spans="7:7">
      <c r="G120" s="172" t="s">
        <v>79</v>
      </c>
    </row>
  </sheetData>
  <mergeCells count="421">
    <mergeCell ref="AY54:BA54"/>
    <mergeCell ref="AY55:BA55"/>
    <mergeCell ref="AY56:BA56"/>
    <mergeCell ref="AY67:BA73"/>
    <mergeCell ref="AY44:BA44"/>
    <mergeCell ref="AY45:BA45"/>
    <mergeCell ref="AY46:BA46"/>
    <mergeCell ref="AY47:BA47"/>
    <mergeCell ref="AY48:BA48"/>
    <mergeCell ref="AY50:BA50"/>
    <mergeCell ref="AY51:BA51"/>
    <mergeCell ref="AY52:BA52"/>
    <mergeCell ref="AY53:BA53"/>
    <mergeCell ref="AU53:AW53"/>
    <mergeCell ref="AU54:AW54"/>
    <mergeCell ref="AU55:AW55"/>
    <mergeCell ref="AU56:AW56"/>
    <mergeCell ref="AU67:AW73"/>
    <mergeCell ref="AY22:BA22"/>
    <mergeCell ref="AY23:BA23"/>
    <mergeCell ref="AY24:BA24"/>
    <mergeCell ref="AY26:BA26"/>
    <mergeCell ref="AY27:BA27"/>
    <mergeCell ref="AY30:BA30"/>
    <mergeCell ref="AY31:BA31"/>
    <mergeCell ref="AY32:BA32"/>
    <mergeCell ref="AY33:BA33"/>
    <mergeCell ref="AY34:BA34"/>
    <mergeCell ref="AY35:BA35"/>
    <mergeCell ref="AY36:BA36"/>
    <mergeCell ref="AY37:BA37"/>
    <mergeCell ref="AY38:BA38"/>
    <mergeCell ref="AY39:BA39"/>
    <mergeCell ref="AY40:BA40"/>
    <mergeCell ref="AY41:BA41"/>
    <mergeCell ref="AY42:BA42"/>
    <mergeCell ref="AY43:BA43"/>
    <mergeCell ref="AU43:AW43"/>
    <mergeCell ref="AU44:AW44"/>
    <mergeCell ref="AU45:AW45"/>
    <mergeCell ref="AU46:AW46"/>
    <mergeCell ref="AU47:AW47"/>
    <mergeCell ref="AU48:AW48"/>
    <mergeCell ref="AU50:AW50"/>
    <mergeCell ref="AU51:AW51"/>
    <mergeCell ref="AU52:AW52"/>
    <mergeCell ref="AQ53:AS53"/>
    <mergeCell ref="AQ54:AS54"/>
    <mergeCell ref="AQ55:AS55"/>
    <mergeCell ref="AQ56:AS56"/>
    <mergeCell ref="AQ67:AS73"/>
    <mergeCell ref="AU22:AW22"/>
    <mergeCell ref="AU23:AW23"/>
    <mergeCell ref="AU24:AW24"/>
    <mergeCell ref="AU26:AW26"/>
    <mergeCell ref="AU27:AW27"/>
    <mergeCell ref="AU30:AW30"/>
    <mergeCell ref="AU31:AW31"/>
    <mergeCell ref="AU32:AW32"/>
    <mergeCell ref="AU33:AW33"/>
    <mergeCell ref="AU34:AW34"/>
    <mergeCell ref="AU35:AW35"/>
    <mergeCell ref="AU36:AW36"/>
    <mergeCell ref="AU37:AW37"/>
    <mergeCell ref="AU38:AW38"/>
    <mergeCell ref="AU39:AW39"/>
    <mergeCell ref="AU40:AW40"/>
    <mergeCell ref="AU41:AW41"/>
    <mergeCell ref="AU42:AW42"/>
    <mergeCell ref="AQ43:AS43"/>
    <mergeCell ref="AQ44:AS44"/>
    <mergeCell ref="AQ45:AS45"/>
    <mergeCell ref="AQ46:AS46"/>
    <mergeCell ref="AQ47:AS47"/>
    <mergeCell ref="AQ48:AS48"/>
    <mergeCell ref="AQ50:AS50"/>
    <mergeCell ref="AQ51:AS51"/>
    <mergeCell ref="AQ52:AS52"/>
    <mergeCell ref="AQ34:AS34"/>
    <mergeCell ref="AQ35:AS35"/>
    <mergeCell ref="AQ36:AS36"/>
    <mergeCell ref="AQ37:AS37"/>
    <mergeCell ref="AQ38:AS38"/>
    <mergeCell ref="AQ39:AS39"/>
    <mergeCell ref="AQ40:AS40"/>
    <mergeCell ref="AQ41:AS41"/>
    <mergeCell ref="AQ42:AS42"/>
    <mergeCell ref="AQ22:AS22"/>
    <mergeCell ref="AQ23:AS23"/>
    <mergeCell ref="AQ24:AS24"/>
    <mergeCell ref="AQ26:AS26"/>
    <mergeCell ref="AQ27:AS27"/>
    <mergeCell ref="AQ30:AS30"/>
    <mergeCell ref="AQ31:AS31"/>
    <mergeCell ref="AQ32:AS32"/>
    <mergeCell ref="AQ33:AS33"/>
    <mergeCell ref="A1:A2"/>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H4" xr:uid="{A5728EDE-74B4-4A02-A751-CDBB72FAFD17}">
      <formula1>$L$12</formula1>
    </dataValidation>
    <dataValidation type="list" allowBlank="1" showInputMessage="1" showErrorMessage="1" sqref="AM26:AO26 AQ26:AS26 AU26:AW26 AY26:BA26" xr:uid="{1EE6A90B-8EC7-4B6B-9729-6DCAF3F96BF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D0398E23-28B0-4A98-9728-E712AAE3DE7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56D4C3B-02DD-4478-BD16-11755E6C6A7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892B5411-E337-4682-A71E-52C1E45D9434}">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FDD7EA1D-DC02-478D-9989-C373F3059E31}">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12476518-F776-4E32-B7E0-45B5DAA8A433}">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7CD0F3DC-4106-427C-A930-BE63DC29710C}">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290C4481-2B10-477C-9B3F-320383837B7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63606C12-0436-4FDE-B9D2-44991A2A27F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G27:I27 K27:M27 O27:Q27 S27:U27 W27:Y27 AA27:AC27 AE27:AG27 AI27:AK27 AQ27:AS27 AU27:AW27 AY27:BA27" xr:uid="{2CCBC545-1AA2-4560-B1DC-F61CD960EA04}">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F3080C55-5BB4-4C7F-9FCA-A7CA02C7FF83}">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G28" location="Mapping!AA1" display="&gt;&gt; List of all monitoring indicators" xr:uid="{31E77DC1-D4A4-42CD-85C3-22E3997A734A}"/>
    <hyperlink ref="K28" location="Mapping!AA1" display="&gt;&gt; List of all monitoring indicators" xr:uid="{1595CB67-297F-4180-AFDD-3A14E357C813}"/>
    <hyperlink ref="O28" location="Mapping!AA1" display="&gt;&gt; List of all monitoring indicators" xr:uid="{A8E108BC-0F6A-4030-9694-F1488FF71C62}"/>
    <hyperlink ref="S28" location="Mapping!AA1" display="&gt;&gt; List of all monitoring indicators" xr:uid="{F791834C-7F39-4D55-BCC0-0580E141C06B}"/>
    <hyperlink ref="W28" location="Mapping!AA1" display="&gt;&gt; List of all monitoring indicators" xr:uid="{FA06A354-F5D2-43D3-B0C5-D2D1A0E7FCE4}"/>
    <hyperlink ref="AA28" location="Mapping!AA1" display="&gt;&gt; List of all monitoring indicators" xr:uid="{F6DEACDB-5ED2-43ED-9E06-112BF5D52F64}"/>
    <hyperlink ref="AE28" location="Mapping!AA1" display="&gt;&gt; List of all monitoring indicators" xr:uid="{82A2232B-90B0-44A0-9675-2CE59CA04AD7}"/>
    <hyperlink ref="AI28" location="Mapping!AA1" display="&gt;&gt; List of all monitoring indicators" xr:uid="{085B2CE1-732F-4087-BE43-8C8611340A1C}"/>
    <hyperlink ref="AM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 ref="AQ28" location="Mapping!AA1" display="&gt;&gt; List of all monitoring indicators" xr:uid="{08499E71-D1BF-45DD-AFF9-D5991CAA16A9}"/>
    <hyperlink ref="AU28" location="Mapping!AA1" display="&gt;&gt; List of all monitoring indicators" xr:uid="{F8D19757-2109-4167-B2F1-653ED670638C}"/>
    <hyperlink ref="AY28" location="Mapping!AA1" display="&gt;&gt; List of all monitoring indicators" xr:uid="{CF5EDF61-B0E5-434A-9C26-6BD0BE8F00DC}"/>
  </hyperlinks>
  <pageMargins left="0.7" right="0.7" top="0.75" bottom="0.75" header="0.3" footer="0.3"/>
  <pageSetup paperSize="9"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C20:C21</xm:sqref>
        </x14:dataValidation>
        <x14:dataValidation type="list" allowBlank="1" showInputMessage="1" showErrorMessage="1" xr:uid="{A1997F1E-2C08-4BDD-8586-E06837BA07B4}">
          <x14:formula1>
            <xm:f>Background!$L$5:$L$29</xm:f>
          </x14:formula1>
          <xm:sqref>AI23 AM23 AE23 AA23 W23 S23 O23 K23 C23 G23 AQ23 AU23 AY23</xm:sqref>
        </x14:dataValidation>
        <x14:dataValidation type="list" allowBlank="1" showInputMessage="1" showErrorMessage="1" xr:uid="{9049F1F5-C613-418D-B2D8-EDFFB4540F5D}">
          <x14:formula1>
            <xm:f>Background!$N$5:$N$24</xm:f>
          </x14:formula1>
          <xm:sqref>AI24 AM24 AE24 AA24 W24 S24 O24 K24 C24 G24 AQ24 AU24 AY24</xm:sqref>
        </x14:dataValidation>
        <x14:dataValidation type="list" allowBlank="1" showInputMessage="1" showErrorMessage="1" xr:uid="{FBBC911E-D1BC-43CA-A142-A4DBCA32E0F9}">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7109375"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zoomScale="130" zoomScaleNormal="130" zoomScalePageLayoutView="97" workbookViewId="0">
      <pane ySplit="1" topLeftCell="A2" activePane="bottomLeft" state="frozen"/>
      <selection pane="bottomLeft" activeCell="AB207" sqref="AB207"/>
    </sheetView>
  </sheetViews>
  <sheetFormatPr defaultColWidth="12.28515625" defaultRowHeight="11.25" outlineLevelRow="1"/>
  <cols>
    <col min="1" max="1" width="50.7109375" style="103" customWidth="1"/>
    <col min="2" max="8" width="17.42578125" style="103" customWidth="1"/>
    <col min="9" max="9" width="17.42578125" style="131" customWidth="1"/>
    <col min="10" max="10" width="17.42578125" style="103" customWidth="1"/>
    <col min="11" max="11" width="17.42578125" style="131" customWidth="1"/>
    <col min="12" max="19" width="17.42578125" style="103" customWidth="1"/>
    <col min="20" max="24" width="12.140625" style="103" customWidth="1"/>
    <col min="25" max="25" width="5.7109375" style="103" customWidth="1"/>
    <col min="26" max="26" width="10.140625" style="103" customWidth="1"/>
    <col min="27" max="27" width="17.7109375" style="119" customWidth="1"/>
    <col min="28" max="28" width="51.140625" style="119" customWidth="1"/>
    <col min="29" max="29" width="34.28515625" style="119" customWidth="1"/>
    <col min="30" max="30" width="37.42578125" style="119" customWidth="1"/>
    <col min="31" max="31" width="19.42578125" style="119" customWidth="1"/>
    <col min="32" max="32" width="48.28515625" style="119" customWidth="1"/>
    <col min="33" max="34" width="12.28515625" style="103" customWidth="1"/>
    <col min="35" max="44" width="12.42578125" style="103" customWidth="1"/>
    <col min="45" max="45" width="12.28515625" style="103"/>
    <col min="46" max="49" width="12.28515625" style="103" customWidth="1"/>
    <col min="50" max="51" width="19.28515625" style="103" customWidth="1"/>
    <col min="52" max="52" width="33.7109375" style="103" customWidth="1"/>
    <col min="53" max="53" width="23.28515625" style="103" customWidth="1"/>
    <col min="54" max="54" width="22.42578125" style="103" customWidth="1"/>
    <col min="55" max="55" width="33.28515625" style="103" customWidth="1"/>
    <col min="56" max="56" width="30.42578125" style="103" customWidth="1"/>
    <col min="57" max="57" width="40.42578125" style="103" customWidth="1"/>
    <col min="58" max="58" width="43.7109375" style="103" customWidth="1"/>
    <col min="59" max="59" width="28" style="103" customWidth="1"/>
    <col min="60" max="60" width="43" style="103" customWidth="1"/>
    <col min="61" max="61" width="48.7109375" style="103" customWidth="1"/>
    <col min="62" max="62" width="21.28515625" style="103" customWidth="1"/>
    <col min="63" max="63" width="23.7109375" style="103" customWidth="1"/>
    <col min="64" max="64" width="19.28515625" style="103" customWidth="1"/>
    <col min="65" max="65" width="48" style="103" customWidth="1"/>
    <col min="66" max="66" width="32.42578125" style="103" customWidth="1"/>
    <col min="67" max="67" width="12.28515625" style="103" customWidth="1"/>
    <col min="68" max="16384" width="12.2851562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COUNTIF(BA!A3:A547,AA3)</f>
        <v>26</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outlineLevel="1">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67.5"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33.75"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2.5"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7.5"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7.5"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3.75"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45"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22.5"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2.5"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33.75"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3.75"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3.75"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1"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81.25"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c r="I51" s="103"/>
      <c r="K51" s="103"/>
    </row>
    <row r="52" spans="1:66">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35</v>
      </c>
      <c r="AB53" s="158">
        <f>COUNTIF(BA!B3:B547,AA55)</f>
        <v>45</v>
      </c>
      <c r="AC53" s="119" t="s">
        <v>81</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3.75" outlineLevel="1">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78.75"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101.25"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101.25"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67.5"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78.75"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3.75"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45"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33.75"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5"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45"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3.75"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3.75"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3.75"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3.75"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3.75"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2.5"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45"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22.5"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2.5"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33.75"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3.75"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33.75"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2.5"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45"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2.5"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2.5"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3.75"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2.5"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56.25"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2.5"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45"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3.75"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137</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COUNTIF(BA!C3:C547,AA109)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2.5"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2.5"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2.5"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5"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45"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3.75"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3.75"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3.75"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45"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2.5"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33.75"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3.75"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45"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78.75"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3.75"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45"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3.75"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45"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45"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3.75"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6.25"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139</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140</v>
      </c>
      <c r="AB162" s="158">
        <f>COUNTIF(BA!D3:D547,AA164)</f>
        <v>45</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outlineLevel="1">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2.5"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2.5"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2.5"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2.5"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2.5"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2.5"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5"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3.75"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3.75"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3.75"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2.5"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45"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2.5"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33.75"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3.75"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67.5"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67.5"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6.25"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6.25"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3.75"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67.5"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outlineLevel="1">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2.5"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2.5"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2.5"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2.5"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3.75"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3.75"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3.75"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2.5"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33.75"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3.75"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3.75"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33.75"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3.75"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67.5"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3.75"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3.75"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2.5"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2.5"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3.75"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2.5"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45">
      <c r="AB269" s="119" t="s">
        <v>149</v>
      </c>
    </row>
    <row r="271" spans="1:66" ht="45">
      <c r="AB271" s="119" t="s">
        <v>150</v>
      </c>
    </row>
    <row r="272" spans="1:66">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151</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2.5">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3.75">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3.75">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3.75">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2.5">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2.5">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33.75">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3.75">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67.5">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67.5">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3.75">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2.5">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7.5">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67.5">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33.75">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3.75">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3.75">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7.5">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33.75">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3.75">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33.75">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153</v>
      </c>
    </row>
    <row r="334" spans="1:66">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2.5">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2.5">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2.5">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3.75">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3.75">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3.75">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33.75">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3.75">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3.75">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33.75">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3.75">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33.75">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45">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45">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3.75">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45">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c r="A1121" s="135"/>
      <c r="B1121" s="130"/>
      <c r="I1121" s="103"/>
      <c r="K1121" s="103"/>
      <c r="AA1121" s="120"/>
      <c r="AB1121" s="112"/>
    </row>
    <row r="1122" spans="1:28">
      <c r="B1122" s="130"/>
      <c r="I1122" s="103"/>
      <c r="K1122" s="103"/>
      <c r="AB1122" s="112"/>
    </row>
    <row r="1123" spans="1:28">
      <c r="I1123" s="103"/>
      <c r="K1123" s="103"/>
    </row>
    <row r="1124" spans="1:28">
      <c r="I1124" s="103"/>
      <c r="K1124" s="103"/>
    </row>
    <row r="1125" spans="1:28">
      <c r="I1125" s="103"/>
      <c r="K1125" s="103"/>
    </row>
    <row r="1126" spans="1:28">
      <c r="I1126" s="103"/>
      <c r="K1126" s="103"/>
    </row>
    <row r="1127" spans="1:28">
      <c r="I1127" s="103"/>
      <c r="K1127" s="103"/>
    </row>
    <row r="1128" spans="1:28">
      <c r="I1128" s="103"/>
      <c r="K1128" s="103"/>
    </row>
    <row r="1129" spans="1:28">
      <c r="I1129" s="103"/>
      <c r="K1129" s="103"/>
    </row>
    <row r="1130" spans="1:28">
      <c r="I1130" s="103"/>
      <c r="K1130" s="103"/>
    </row>
    <row r="1131" spans="1:28">
      <c r="I1131" s="103"/>
      <c r="K1131" s="103"/>
    </row>
    <row r="1132" spans="1:28">
      <c r="A1132" s="135"/>
      <c r="I1132" s="103"/>
      <c r="K1132" s="103"/>
    </row>
    <row r="1133" spans="1:28">
      <c r="A1133" s="135"/>
      <c r="I1133" s="103"/>
      <c r="K1133" s="103"/>
    </row>
    <row r="1134" spans="1:28">
      <c r="A1134" s="135"/>
      <c r="I1134" s="103"/>
      <c r="K1134" s="103"/>
    </row>
    <row r="1135" spans="1:28">
      <c r="A1135" s="135"/>
      <c r="I1135" s="103"/>
      <c r="K1135" s="103"/>
    </row>
    <row r="1136" spans="1:28">
      <c r="A1136" s="135"/>
      <c r="I1136" s="103"/>
      <c r="K1136" s="103"/>
    </row>
    <row r="1137" spans="1:11">
      <c r="A1137" s="135"/>
      <c r="I1137" s="103"/>
      <c r="K1137" s="103"/>
    </row>
    <row r="1138" spans="1:11">
      <c r="A1138" s="135"/>
      <c r="I1138" s="103"/>
      <c r="K1138" s="103"/>
    </row>
    <row r="1139" spans="1:11">
      <c r="A1139" s="135"/>
      <c r="I1139" s="103"/>
      <c r="K1139" s="103"/>
    </row>
    <row r="1140" spans="1:11">
      <c r="A1140" s="135"/>
      <c r="I1140" s="103"/>
      <c r="K1140" s="103"/>
    </row>
    <row r="1141" spans="1:11">
      <c r="A1141" s="135"/>
      <c r="I1141" s="103"/>
      <c r="K1141" s="103"/>
    </row>
    <row r="1142" spans="1:11">
      <c r="A1142" s="135"/>
      <c r="I1142" s="103"/>
      <c r="K1142" s="103"/>
    </row>
    <row r="1143" spans="1:11">
      <c r="A1143" s="135"/>
      <c r="I1143" s="103"/>
      <c r="K1143" s="103"/>
    </row>
    <row r="1144" spans="1:11">
      <c r="A1144" s="135"/>
      <c r="I1144" s="103"/>
      <c r="K1144" s="103"/>
    </row>
    <row r="1145" spans="1:11">
      <c r="A1145" s="135"/>
      <c r="I1145" s="103"/>
      <c r="K1145" s="103"/>
    </row>
    <row r="1146" spans="1:11">
      <c r="A1146" s="135"/>
      <c r="I1146" s="103"/>
      <c r="K1146" s="103"/>
    </row>
    <row r="1147" spans="1:11">
      <c r="A1147" s="135"/>
      <c r="I1147" s="103"/>
      <c r="K1147" s="103"/>
    </row>
    <row r="1148" spans="1:11">
      <c r="A1148" s="135"/>
      <c r="I1148" s="103"/>
      <c r="K1148" s="103"/>
    </row>
    <row r="1149" spans="1:11">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85" zoomScaleNormal="85" workbookViewId="0">
      <pane ySplit="3" topLeftCell="A22" activePane="bottomLeft" state="frozen"/>
      <selection pane="bottomLeft" activeCell="V308" sqref="V308"/>
    </sheetView>
  </sheetViews>
  <sheetFormatPr defaultColWidth="9.140625" defaultRowHeight="12.75"/>
  <cols>
    <col min="1" max="9" width="12.42578125" style="4" customWidth="1"/>
    <col min="10" max="11" width="14" style="2" customWidth="1"/>
    <col min="12" max="13" width="24.28515625" style="1" customWidth="1"/>
    <col min="14" max="14" width="49.7109375" style="1" customWidth="1"/>
    <col min="15" max="15" width="22.140625" style="4" customWidth="1"/>
    <col min="16" max="16" width="33.42578125" style="6" customWidth="1"/>
    <col min="17" max="17" width="63.7109375" style="4" customWidth="1"/>
    <col min="18" max="18" width="55.7109375" style="1" customWidth="1"/>
    <col min="19" max="19" width="17.42578125" style="4" customWidth="1"/>
    <col min="20" max="22" width="17.42578125" style="1" customWidth="1"/>
    <col min="23" max="24" width="17.42578125" style="4" customWidth="1"/>
    <col min="25" max="25" width="17.42578125" style="1" customWidth="1"/>
    <col min="26" max="16384" width="9.140625" style="1"/>
  </cols>
  <sheetData>
    <row r="2" spans="1:25">
      <c r="A2" s="51" t="s">
        <v>154</v>
      </c>
      <c r="B2" s="51"/>
      <c r="C2" s="51"/>
      <c r="D2" s="51"/>
      <c r="E2" s="51"/>
      <c r="F2" s="51"/>
      <c r="G2" s="51"/>
      <c r="H2" s="51"/>
      <c r="I2" s="51"/>
    </row>
    <row r="3" spans="1:25" ht="38.25">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114.75">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76.5">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102">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293.25">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306">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65.75">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53">
      <c r="B11" s="4" t="s">
        <v>35</v>
      </c>
      <c r="J11" s="4" t="s">
        <v>234</v>
      </c>
      <c r="K11" s="4"/>
      <c r="L11" s="4" t="s">
        <v>85</v>
      </c>
      <c r="M11" s="4" t="s">
        <v>235</v>
      </c>
      <c r="N11" s="4" t="s">
        <v>236</v>
      </c>
      <c r="O11" s="4" t="s">
        <v>237</v>
      </c>
      <c r="P11" s="141" t="s">
        <v>238</v>
      </c>
      <c r="Q11" s="4" t="s">
        <v>239</v>
      </c>
      <c r="R11" s="4" t="s">
        <v>1342</v>
      </c>
      <c r="S11" s="4" t="s">
        <v>1341</v>
      </c>
      <c r="T11" s="1" t="s">
        <v>181</v>
      </c>
      <c r="U11" s="4" t="s">
        <v>1343</v>
      </c>
      <c r="V11" s="1" t="s">
        <v>223</v>
      </c>
      <c r="X11" s="4" t="s">
        <v>185</v>
      </c>
      <c r="Y11" s="13" t="s">
        <v>240</v>
      </c>
    </row>
    <row r="12" spans="1:25" ht="345">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51">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89.25">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53">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280.5">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80.5">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102">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408">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409.5">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191.25">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216.75">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229.5">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216.75">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78.5">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78.5">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105">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102">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16.75">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114.75">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27.5">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114.75">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76.5">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42.25">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216.75">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318.75">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306">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63.75">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229.5">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102">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51">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38.25">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89.25">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51">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78.5">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38.25">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76.5">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63.75">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76.5">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63.75">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51">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51">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89.25">
      <c r="B53" s="4" t="s">
        <v>35</v>
      </c>
      <c r="C53" s="4" t="s">
        <v>138</v>
      </c>
      <c r="D53" s="4" t="s">
        <v>140</v>
      </c>
      <c r="J53" s="4" t="s">
        <v>501</v>
      </c>
      <c r="K53" s="4"/>
      <c r="L53" s="4" t="s">
        <v>92</v>
      </c>
      <c r="M53" s="4" t="s">
        <v>43</v>
      </c>
      <c r="N53" s="4" t="s">
        <v>457</v>
      </c>
      <c r="O53" s="4" t="s">
        <v>397</v>
      </c>
      <c r="P53" s="4" t="s">
        <v>1340</v>
      </c>
      <c r="Q53" s="4" t="s">
        <v>502</v>
      </c>
      <c r="R53" s="4" t="s">
        <v>503</v>
      </c>
      <c r="S53" s="4" t="s">
        <v>504</v>
      </c>
      <c r="T53" s="1" t="s">
        <v>505</v>
      </c>
      <c r="V53" s="1" t="s">
        <v>223</v>
      </c>
      <c r="W53" s="4" t="s">
        <v>209</v>
      </c>
      <c r="X53" s="4" t="s">
        <v>209</v>
      </c>
      <c r="Y53" s="1" t="s">
        <v>209</v>
      </c>
    </row>
    <row r="54" spans="1:26" ht="89.25">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27.5">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76.5">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51">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38.25">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51">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89.25">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114.75">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76.5">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1">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1">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3.75">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3.75">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76.5">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76.5">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1">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51">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65.75">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76.5">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6.5">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4.75">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27.5">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76.5">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102">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102">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6.5">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6.5">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3.75">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1">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5.5">
      <c r="J83" s="4" t="s">
        <v>569</v>
      </c>
      <c r="K83" s="4"/>
      <c r="L83" s="4"/>
      <c r="M83" s="4" t="s">
        <v>235</v>
      </c>
      <c r="N83" s="4" t="str">
        <f>Background!S31</f>
        <v>3.1 By 2030, reduce the global maternal mortality ratio to less than 70 per 100,000 live births</v>
      </c>
      <c r="P83" s="6" t="str">
        <f>Background!T31</f>
        <v>3.1.1 Maternal mortality ratio</v>
      </c>
    </row>
    <row r="84" spans="10:16" ht="25.5">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63.75">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63.75">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51">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51">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51">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51">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51">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8.25">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8.25">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3.75">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8.25">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5.5">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63.75">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63.75">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1">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1">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8.25">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3.75">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8.25">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8.25">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27.5">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27.5">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27.5">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51">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8.25">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8.25">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6.5">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1">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8.25">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1">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51">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89.25">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63.75">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2">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7.5">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102">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2">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1">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89.25">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6.5">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8.25">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51">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300">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38.25">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14.75">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76.5">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6.5">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6.5">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63.75">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8.25">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1">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69.75">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216.75">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63.75">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63.75">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63.75">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63.75">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8.25">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8.25">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8.25">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3.75">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3.75">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9.5">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409.5">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51">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25.5">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63.75">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76.5">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51">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51">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3.75">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6.5">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6.5">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2">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51">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8.25">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3.75">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51">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6.5">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8.25">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8.25">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1">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1">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1">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3.75">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63.75">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63.75">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63.75">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63.75">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1">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1">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76.5">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76.5">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76.5">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3.75">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51">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51">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1">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51">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76.5">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8.25">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8.25">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63.75">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51">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51">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51">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76.5">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8.25">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8.25">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76.5">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51">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1">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65.75">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76.5">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76.5">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1">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51">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1">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1">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3.75">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89.25">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89.25">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6.5">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3.75">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38.25">
      <c r="A209" s="4" t="s">
        <v>186</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51">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38.25">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89.25">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76.5">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25.5">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51">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38.25">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89.25">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38.25">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1">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27.5">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51">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3.75">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63.75">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65.75">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5.5">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76.5">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102">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40.25">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8.25">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63.75">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38.25">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8.25">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102">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63.75">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02">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63.75">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27.5">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63.75">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63.75">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1">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51">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51">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51">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51">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1">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8.25">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1">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53">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51">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63.75">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51">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38.25">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38.25">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51">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38.25">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3.75">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38.25">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38.25">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76.5">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38.25">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3.75">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38.25">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3.75">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76.5">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76.5">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51">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38.25">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89.25">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51">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38.25">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38.25">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89.25">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1">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1">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76.5">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51">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51">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14.75">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1">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38.25">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63.75">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38.25">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89.25">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3.75">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3.75">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3.75">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63.75">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38.25">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89.25">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5.5">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38.25">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51">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76.5">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51">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89.25">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89.25">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89.25">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65.75">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5.5">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102">
      <c r="B300" s="4" t="s">
        <v>35</v>
      </c>
      <c r="D300" s="4" t="s">
        <v>140</v>
      </c>
      <c r="F300" s="154" t="s">
        <v>151</v>
      </c>
      <c r="J300" s="4" t="s">
        <v>835</v>
      </c>
      <c r="K300" s="4"/>
      <c r="L300" s="4" t="s">
        <v>100</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836</v>
      </c>
      <c r="P300" s="6" t="s">
        <v>837</v>
      </c>
      <c r="Q300" s="4" t="s">
        <v>838</v>
      </c>
      <c r="R300" s="4" t="s">
        <v>839</v>
      </c>
      <c r="S300" s="4" t="s">
        <v>840</v>
      </c>
      <c r="T300" s="1" t="s">
        <v>181</v>
      </c>
      <c r="U300" s="1" t="s">
        <v>497</v>
      </c>
      <c r="V300" s="1" t="s">
        <v>223</v>
      </c>
    </row>
    <row r="301" spans="1:25" ht="153">
      <c r="B301" s="4" t="s">
        <v>35</v>
      </c>
      <c r="D301" s="4" t="s">
        <v>140</v>
      </c>
      <c r="E301" s="4" t="s">
        <v>172</v>
      </c>
      <c r="J301" s="4" t="s">
        <v>841</v>
      </c>
      <c r="K301" s="4"/>
      <c r="L301" s="4" t="s">
        <v>100</v>
      </c>
      <c r="M301" s="4" t="s">
        <v>128</v>
      </c>
      <c r="N301" s="1" t="str">
        <f>Background!S163</f>
        <v>12.5 By 2030, substantially reduce waste generation through prevention, reduction, recycling and reuse</v>
      </c>
      <c r="O301" s="4" t="s">
        <v>724</v>
      </c>
      <c r="P301" s="4" t="s">
        <v>1344</v>
      </c>
      <c r="Q301" s="4" t="s">
        <v>1345</v>
      </c>
      <c r="R301" s="4" t="s">
        <v>1346</v>
      </c>
      <c r="S301" s="4" t="s">
        <v>842</v>
      </c>
      <c r="T301" s="1" t="s">
        <v>349</v>
      </c>
      <c r="U301" s="1" t="s">
        <v>843</v>
      </c>
      <c r="V301" s="1" t="s">
        <v>844</v>
      </c>
    </row>
    <row r="302" spans="1:25" ht="395.25">
      <c r="B302" s="4" t="s">
        <v>35</v>
      </c>
      <c r="D302" s="4" t="s">
        <v>140</v>
      </c>
      <c r="J302" s="4" t="s">
        <v>845</v>
      </c>
      <c r="K302" s="4"/>
      <c r="L302" s="4" t="s">
        <v>100</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836</v>
      </c>
      <c r="P302" s="6" t="s">
        <v>846</v>
      </c>
      <c r="Q302" s="4" t="s">
        <v>847</v>
      </c>
      <c r="R302" s="4" t="s">
        <v>848</v>
      </c>
      <c r="S302" s="4" t="s">
        <v>849</v>
      </c>
      <c r="T302" s="1" t="s">
        <v>181</v>
      </c>
      <c r="V302" s="1" t="s">
        <v>223</v>
      </c>
      <c r="X302" s="4" t="s">
        <v>185</v>
      </c>
      <c r="Y302" s="4" t="s">
        <v>850</v>
      </c>
    </row>
    <row r="303" spans="1:25" ht="242.25">
      <c r="B303" s="4" t="s">
        <v>35</v>
      </c>
      <c r="J303" s="4" t="s">
        <v>1352</v>
      </c>
      <c r="K303" s="4"/>
      <c r="L303" s="4" t="s">
        <v>90</v>
      </c>
      <c r="M303" s="4" t="s">
        <v>235</v>
      </c>
      <c r="N303" s="1" t="str">
        <f>Background!S49</f>
        <v>3.9 By 2030, substantially reduce the number of deaths and illnesses from hazardous chemicals and air, water and soil pollution and contamination</v>
      </c>
      <c r="O303" s="4" t="s">
        <v>256</v>
      </c>
      <c r="P303" s="6" t="s">
        <v>1353</v>
      </c>
      <c r="Q303" s="4" t="s">
        <v>1357</v>
      </c>
      <c r="R303" s="4" t="s">
        <v>1356</v>
      </c>
      <c r="S303" s="4" t="s">
        <v>1355</v>
      </c>
      <c r="T303" s="1" t="s">
        <v>181</v>
      </c>
      <c r="V303" s="1" t="s">
        <v>1354</v>
      </c>
      <c r="W303" s="4" t="s">
        <v>185</v>
      </c>
      <c r="X303" s="4" t="s">
        <v>185</v>
      </c>
      <c r="Y303" s="1" t="s">
        <v>185</v>
      </c>
    </row>
    <row r="304" spans="1:25" ht="204">
      <c r="A304" s="4" t="s">
        <v>186</v>
      </c>
      <c r="J304" s="4" t="s">
        <v>1367</v>
      </c>
      <c r="K304" s="4"/>
      <c r="L304" s="4" t="s">
        <v>94</v>
      </c>
      <c r="M304" s="4" t="s">
        <v>127</v>
      </c>
      <c r="N304" s="1" t="str">
        <f>Background!S142</f>
        <v>11.1 By 2030, ensure access for all to adequate, safe and affordable housing and basic services and upgrade slums</v>
      </c>
      <c r="O304" s="4" t="s">
        <v>1362</v>
      </c>
      <c r="P304" s="6" t="s">
        <v>1358</v>
      </c>
      <c r="R304" s="4" t="s">
        <v>1359</v>
      </c>
      <c r="S304" s="4" t="s">
        <v>206</v>
      </c>
      <c r="T304" s="4" t="s">
        <v>349</v>
      </c>
      <c r="U304" s="4" t="s">
        <v>1360</v>
      </c>
      <c r="V304" s="1" t="s">
        <v>223</v>
      </c>
      <c r="W304" s="4" t="s">
        <v>185</v>
      </c>
      <c r="X304" s="4" t="s">
        <v>185</v>
      </c>
      <c r="Y304" s="1" t="s">
        <v>185</v>
      </c>
    </row>
    <row r="305" spans="1:25" ht="204.75" thickBot="1">
      <c r="A305" s="4" t="s">
        <v>186</v>
      </c>
      <c r="J305" s="4" t="s">
        <v>1373</v>
      </c>
      <c r="K305" s="4"/>
      <c r="L305" s="4" t="s">
        <v>94</v>
      </c>
      <c r="M305" s="4" t="s">
        <v>127</v>
      </c>
      <c r="N305" s="1" t="str">
        <f>Background!S142</f>
        <v>11.1 By 2030, ensure access for all to adequate, safe and affordable housing and basic services and upgrade slums</v>
      </c>
      <c r="O305" s="4" t="s">
        <v>1362</v>
      </c>
      <c r="P305" s="6" t="s">
        <v>1368</v>
      </c>
      <c r="R305" s="4" t="s">
        <v>1365</v>
      </c>
      <c r="S305" s="4" t="s">
        <v>206</v>
      </c>
      <c r="T305" s="4" t="s">
        <v>181</v>
      </c>
      <c r="U305" s="4" t="s">
        <v>1360</v>
      </c>
      <c r="V305" s="1" t="s">
        <v>223</v>
      </c>
      <c r="W305" s="4" t="s">
        <v>185</v>
      </c>
      <c r="X305" s="4" t="s">
        <v>185</v>
      </c>
      <c r="Y305" s="1" t="s">
        <v>185</v>
      </c>
    </row>
    <row r="306" spans="1:25" ht="345.75" thickBot="1">
      <c r="E306" s="4" t="s">
        <v>172</v>
      </c>
      <c r="J306" s="4" t="s">
        <v>1361</v>
      </c>
      <c r="K306" s="4"/>
      <c r="L306" s="4" t="s">
        <v>95</v>
      </c>
      <c r="M306" s="4" t="s">
        <v>127</v>
      </c>
      <c r="N306" s="1" t="str">
        <f>Background!S149</f>
        <v>11.6 By 2030, reduce the adverse per capita environmental impact of cities, including by paying special attention to air quality and municipal and other waste management</v>
      </c>
      <c r="O306" s="4" t="s">
        <v>1363</v>
      </c>
      <c r="P306" s="6" t="s">
        <v>1364</v>
      </c>
      <c r="R306" s="4" t="s">
        <v>1365</v>
      </c>
      <c r="S306" s="4" t="s">
        <v>206</v>
      </c>
      <c r="T306" s="4" t="s">
        <v>349</v>
      </c>
      <c r="U306" s="232" t="s">
        <v>1366</v>
      </c>
      <c r="V306" s="1" t="s">
        <v>223</v>
      </c>
      <c r="W306" s="4" t="s">
        <v>185</v>
      </c>
      <c r="X306" s="4" t="s">
        <v>185</v>
      </c>
      <c r="Y306" s="1" t="s">
        <v>185</v>
      </c>
    </row>
    <row r="307" spans="1:25" ht="315.75" thickBot="1">
      <c r="D307" s="4" t="s">
        <v>140</v>
      </c>
      <c r="J307" s="4" t="s">
        <v>1369</v>
      </c>
      <c r="K307" s="4"/>
      <c r="M307" s="4" t="s">
        <v>127</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1370</v>
      </c>
      <c r="R307" s="1" t="s">
        <v>1371</v>
      </c>
      <c r="S307" s="4" t="s">
        <v>206</v>
      </c>
      <c r="T307" s="1" t="s">
        <v>181</v>
      </c>
      <c r="U307" s="232" t="s">
        <v>1372</v>
      </c>
      <c r="V307" s="1" t="s">
        <v>223</v>
      </c>
      <c r="W307" s="4" t="s">
        <v>185</v>
      </c>
      <c r="X307" s="4" t="s">
        <v>185</v>
      </c>
      <c r="Y307" s="1" t="s">
        <v>185</v>
      </c>
    </row>
    <row r="308" spans="1:25" ht="330.75" thickBot="1">
      <c r="A308" s="4" t="s">
        <v>186</v>
      </c>
      <c r="E308" s="4" t="s">
        <v>172</v>
      </c>
      <c r="J308" s="4" t="s">
        <v>1374</v>
      </c>
      <c r="K308" s="4"/>
      <c r="L308" s="4" t="s">
        <v>94</v>
      </c>
      <c r="M308" s="4" t="s">
        <v>127</v>
      </c>
      <c r="N308" s="1" t="str">
        <f>Background!S142</f>
        <v>11.1 By 2030, ensure access for all to adequate, safe and affordable housing and basic services and upgrade slums</v>
      </c>
      <c r="O308" s="4" t="s">
        <v>1375</v>
      </c>
      <c r="P308" s="6" t="s">
        <v>1376</v>
      </c>
      <c r="R308" s="4" t="s">
        <v>1377</v>
      </c>
      <c r="S308" s="4" t="s">
        <v>206</v>
      </c>
      <c r="T308" s="4" t="s">
        <v>181</v>
      </c>
      <c r="U308" s="232" t="s">
        <v>1378</v>
      </c>
      <c r="V308" s="1" t="s">
        <v>223</v>
      </c>
      <c r="W308" s="4" t="s">
        <v>185</v>
      </c>
      <c r="X308" s="4" t="s">
        <v>185</v>
      </c>
      <c r="Y308" s="1" t="s">
        <v>185</v>
      </c>
    </row>
    <row r="309" spans="1:25">
      <c r="J309" s="4"/>
      <c r="K309" s="4"/>
    </row>
    <row r="310" spans="1:25">
      <c r="J310" s="4"/>
      <c r="K310" s="4"/>
    </row>
    <row r="311" spans="1:25">
      <c r="J311" s="4"/>
      <c r="K311" s="4"/>
    </row>
    <row r="312" spans="1:25">
      <c r="J312" s="4"/>
      <c r="K312" s="4"/>
    </row>
    <row r="313" spans="1:25">
      <c r="J313" s="4"/>
      <c r="K313" s="4"/>
    </row>
    <row r="314" spans="1:25">
      <c r="J314" s="4"/>
      <c r="K314" s="4"/>
    </row>
    <row r="315" spans="1:25">
      <c r="J315" s="4"/>
      <c r="K315" s="4"/>
    </row>
    <row r="316" spans="1:25">
      <c r="J316" s="4"/>
      <c r="K316" s="4"/>
    </row>
    <row r="317" spans="1:25">
      <c r="J317" s="4"/>
      <c r="K317" s="4"/>
    </row>
    <row r="318" spans="1:25">
      <c r="J318" s="4"/>
      <c r="K318" s="4"/>
    </row>
    <row r="319" spans="1:25">
      <c r="J319" s="4"/>
      <c r="K319" s="4"/>
    </row>
    <row r="320" spans="1:25">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f0viktiAM+bTKwAP63H7Uk1+mpsACHgXJpxiuPnnvXWB16uG+mMjgQlssV2PA5YTk2ESII42+JbY5HMdsSvtow==" saltValue="+qzaYpSiRrmrhSJb+BlkIA=="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L297:L306 L308</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140625" defaultRowHeight="12.75"/>
  <cols>
    <col min="1" max="1" width="5.7109375" style="8" customWidth="1"/>
    <col min="2" max="2" width="54.42578125" style="46" customWidth="1"/>
    <col min="3" max="3" width="32.42578125" style="8" customWidth="1"/>
    <col min="4" max="4" width="36.28515625" style="8" customWidth="1"/>
    <col min="5" max="16384" width="9.140625" style="8"/>
  </cols>
  <sheetData>
    <row r="2" spans="1:4">
      <c r="A2" s="8" t="s">
        <v>851</v>
      </c>
      <c r="B2" s="47"/>
    </row>
    <row r="3" spans="1:4">
      <c r="C3" s="8" t="s">
        <v>852</v>
      </c>
      <c r="D3" s="8" t="s">
        <v>853</v>
      </c>
    </row>
    <row r="4" spans="1:4">
      <c r="B4" s="44" t="s">
        <v>854</v>
      </c>
    </row>
    <row r="5" spans="1:4">
      <c r="B5" s="43"/>
    </row>
    <row r="6" spans="1:4" ht="63.75">
      <c r="B6" s="44" t="s">
        <v>855</v>
      </c>
      <c r="C6" s="284" t="s">
        <v>856</v>
      </c>
      <c r="D6" s="284" t="s">
        <v>857</v>
      </c>
    </row>
    <row r="7" spans="1:4" ht="51">
      <c r="A7" s="45" t="s">
        <v>858</v>
      </c>
      <c r="B7" s="44" t="s">
        <v>859</v>
      </c>
      <c r="C7" s="284"/>
      <c r="D7" s="284"/>
    </row>
    <row r="8" spans="1:4" ht="38.25">
      <c r="B8" s="44" t="s">
        <v>860</v>
      </c>
      <c r="C8" s="284"/>
      <c r="D8" s="284"/>
    </row>
    <row r="9" spans="1:4" ht="38.25">
      <c r="B9" s="44" t="s">
        <v>861</v>
      </c>
      <c r="C9" s="284"/>
      <c r="D9" s="284"/>
    </row>
    <row r="10" spans="1:4" ht="38.25" customHeight="1">
      <c r="B10" s="44" t="s">
        <v>862</v>
      </c>
      <c r="C10" s="1" t="s">
        <v>863</v>
      </c>
      <c r="D10" s="284"/>
    </row>
    <row r="12" spans="1:4">
      <c r="B12" s="44" t="s">
        <v>864</v>
      </c>
      <c r="D12" s="48"/>
    </row>
    <row r="13" spans="1:4" ht="38.25">
      <c r="B13" s="44" t="s">
        <v>865</v>
      </c>
      <c r="C13" s="284" t="s">
        <v>866</v>
      </c>
      <c r="D13" s="285" t="s">
        <v>867</v>
      </c>
    </row>
    <row r="14" spans="1:4" ht="38.25">
      <c r="B14" s="44" t="s">
        <v>868</v>
      </c>
      <c r="C14" s="284"/>
      <c r="D14" s="285"/>
    </row>
    <row r="15" spans="1:4" ht="51">
      <c r="B15" s="44" t="s">
        <v>869</v>
      </c>
      <c r="C15" s="284"/>
      <c r="D15" s="285"/>
    </row>
    <row r="16" spans="1:4" ht="38.25">
      <c r="B16" s="44" t="s">
        <v>870</v>
      </c>
      <c r="C16" s="284"/>
      <c r="D16" s="285"/>
    </row>
    <row r="17" spans="2:4">
      <c r="B17" s="44"/>
      <c r="D17" s="48"/>
    </row>
    <row r="18" spans="2:4">
      <c r="B18" s="44" t="s">
        <v>871</v>
      </c>
      <c r="D18" s="48"/>
    </row>
    <row r="19" spans="2:4" ht="38.25">
      <c r="B19" s="44" t="s">
        <v>872</v>
      </c>
      <c r="D19" s="285" t="s">
        <v>867</v>
      </c>
    </row>
    <row r="20" spans="2:4" ht="38.25">
      <c r="B20" s="44" t="s">
        <v>873</v>
      </c>
      <c r="C20" s="46" t="s">
        <v>874</v>
      </c>
      <c r="D20" s="285"/>
    </row>
    <row r="21" spans="2:4" ht="51">
      <c r="B21" s="44" t="s">
        <v>875</v>
      </c>
      <c r="C21" s="46" t="s">
        <v>876</v>
      </c>
      <c r="D21" s="285"/>
    </row>
    <row r="22" spans="2:4" ht="51">
      <c r="B22" s="44" t="s">
        <v>877</v>
      </c>
      <c r="C22" s="46" t="s">
        <v>878</v>
      </c>
      <c r="D22" s="285"/>
    </row>
    <row r="23" spans="2:4">
      <c r="B23" s="43"/>
      <c r="D23" s="48"/>
    </row>
    <row r="24" spans="2:4">
      <c r="B24" s="44" t="s">
        <v>879</v>
      </c>
      <c r="D24" s="48"/>
    </row>
    <row r="25" spans="2:4" ht="51" customHeight="1">
      <c r="B25" s="44" t="s">
        <v>880</v>
      </c>
      <c r="C25" s="283" t="s">
        <v>881</v>
      </c>
      <c r="D25" s="283" t="s">
        <v>882</v>
      </c>
    </row>
    <row r="26" spans="2:4" ht="38.25">
      <c r="B26" s="44" t="s">
        <v>883</v>
      </c>
      <c r="C26" s="283"/>
      <c r="D26" s="283"/>
    </row>
    <row r="27" spans="2:4" ht="38.25">
      <c r="B27" s="44" t="s">
        <v>884</v>
      </c>
      <c r="C27" s="283"/>
      <c r="D27" s="283"/>
    </row>
    <row r="28" spans="2:4" ht="38.25">
      <c r="B28" s="44" t="s">
        <v>885</v>
      </c>
      <c r="C28" s="283"/>
      <c r="D28" s="283"/>
    </row>
    <row r="29" spans="2:4" ht="51">
      <c r="B29" s="44" t="s">
        <v>886</v>
      </c>
      <c r="C29" s="283"/>
      <c r="D29" s="283"/>
    </row>
    <row r="30" spans="2:4" ht="51">
      <c r="B30" s="44" t="s">
        <v>887</v>
      </c>
      <c r="C30" s="283"/>
      <c r="D30" s="283"/>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7109375" defaultRowHeight="15"/>
  <cols>
    <col min="1" max="1" width="27.42578125" customWidth="1"/>
  </cols>
  <sheetData>
    <row r="3" spans="1:1">
      <c r="A3" t="s">
        <v>888</v>
      </c>
    </row>
    <row r="6" spans="1:1">
      <c r="A6" t="s">
        <v>889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R83" workbookViewId="0">
      <selection activeCell="S154" sqref="S154"/>
    </sheetView>
  </sheetViews>
  <sheetFormatPr defaultColWidth="9.140625" defaultRowHeight="12.75"/>
  <cols>
    <col min="1" max="1" width="15" style="58" customWidth="1"/>
    <col min="2" max="9" width="17.7109375" style="8" customWidth="1"/>
    <col min="10" max="10" width="1.7109375" style="14" customWidth="1"/>
    <col min="11" max="11" width="1.42578125" style="14" customWidth="1"/>
    <col min="12" max="12" width="47.140625" style="8" customWidth="1"/>
    <col min="13" max="13" width="2.140625" style="8" customWidth="1"/>
    <col min="14" max="14" width="48" style="8" customWidth="1"/>
    <col min="15" max="15" width="2.140625" style="8" customWidth="1"/>
    <col min="16" max="16" width="24.140625" style="8" customWidth="1"/>
    <col min="17" max="17" width="3.42578125" style="8" customWidth="1"/>
    <col min="18" max="18" width="15.42578125" style="8" customWidth="1"/>
    <col min="19" max="19" width="43.42578125" style="8" customWidth="1"/>
    <col min="20" max="20" width="70.28515625" style="8" customWidth="1"/>
    <col min="21" max="24" width="19.7109375" style="14" customWidth="1"/>
    <col min="25" max="62" width="9.140625" style="14"/>
    <col min="63" max="16384" width="9.140625" style="8"/>
  </cols>
  <sheetData>
    <row r="1" spans="1:54">
      <c r="B1" s="7"/>
      <c r="C1" s="7"/>
      <c r="D1" s="7"/>
      <c r="E1" s="7"/>
      <c r="F1" s="7"/>
      <c r="G1" s="7"/>
      <c r="H1" s="7"/>
      <c r="I1" s="7"/>
      <c r="L1" s="14"/>
      <c r="M1" s="14"/>
      <c r="N1" s="14"/>
      <c r="O1" s="14"/>
      <c r="P1" s="14"/>
      <c r="Q1" s="14"/>
      <c r="R1" s="14"/>
      <c r="S1" s="14"/>
      <c r="T1" s="14"/>
    </row>
    <row r="2" spans="1:54">
      <c r="B2" s="7" t="s">
        <v>890</v>
      </c>
      <c r="C2" s="7" t="s">
        <v>891</v>
      </c>
      <c r="D2" s="7"/>
      <c r="E2" s="7"/>
      <c r="F2" s="7"/>
      <c r="G2" s="7"/>
      <c r="H2" s="7"/>
      <c r="I2" s="7"/>
      <c r="L2" s="14"/>
      <c r="M2" s="14"/>
      <c r="N2" s="14"/>
      <c r="O2" s="14"/>
      <c r="P2" s="14"/>
      <c r="Q2" s="14"/>
      <c r="R2" s="14"/>
      <c r="S2" s="14"/>
      <c r="T2" s="14"/>
    </row>
    <row r="3" spans="1:54" ht="15">
      <c r="B3" s="7"/>
      <c r="C3" s="7"/>
      <c r="D3" s="7"/>
      <c r="E3" s="7"/>
      <c r="F3" s="7"/>
      <c r="G3" s="7"/>
      <c r="H3" s="7"/>
      <c r="I3" s="7"/>
      <c r="L3" s="14"/>
      <c r="M3" s="14"/>
      <c r="N3" s="14"/>
      <c r="O3" s="14"/>
      <c r="P3" s="14"/>
      <c r="Q3" s="14"/>
      <c r="R3" s="69" t="s">
        <v>892</v>
      </c>
      <c r="S3" s="69"/>
      <c r="T3" s="69" t="s">
        <v>893</v>
      </c>
      <c r="U3" s="66" t="s">
        <v>894</v>
      </c>
      <c r="BB3" s="14" t="s">
        <v>895</v>
      </c>
    </row>
    <row r="4" spans="1:54" ht="25.5">
      <c r="A4" s="63" t="s">
        <v>896</v>
      </c>
      <c r="B4" s="64" t="s">
        <v>186</v>
      </c>
      <c r="C4" s="65" t="s">
        <v>35</v>
      </c>
      <c r="D4" s="65" t="s">
        <v>138</v>
      </c>
      <c r="E4" s="65" t="s">
        <v>140</v>
      </c>
      <c r="F4" s="65" t="s">
        <v>172</v>
      </c>
      <c r="G4" s="65" t="s">
        <v>151</v>
      </c>
      <c r="H4" s="65" t="s">
        <v>173</v>
      </c>
      <c r="I4" s="65" t="s">
        <v>897</v>
      </c>
      <c r="L4" s="69" t="s">
        <v>898</v>
      </c>
      <c r="N4" s="69" t="s">
        <v>52</v>
      </c>
      <c r="P4" s="69" t="s">
        <v>19</v>
      </c>
      <c r="R4" s="69" t="s">
        <v>899</v>
      </c>
      <c r="S4" s="69" t="s">
        <v>900</v>
      </c>
      <c r="T4" s="69" t="s">
        <v>101</v>
      </c>
      <c r="BB4" s="14" t="s">
        <v>901</v>
      </c>
    </row>
    <row r="5" spans="1:54">
      <c r="B5" s="60" t="s">
        <v>902</v>
      </c>
      <c r="C5" s="60" t="s">
        <v>903</v>
      </c>
      <c r="D5" s="60" t="s">
        <v>157</v>
      </c>
      <c r="E5" s="60" t="s">
        <v>904</v>
      </c>
      <c r="F5" s="60" t="s">
        <v>905</v>
      </c>
      <c r="G5" s="60"/>
      <c r="H5" s="60" t="s">
        <v>173</v>
      </c>
      <c r="I5" s="60"/>
      <c r="L5" s="70" t="s">
        <v>898</v>
      </c>
      <c r="N5" s="70" t="s">
        <v>906</v>
      </c>
      <c r="O5" s="61"/>
      <c r="P5" s="70" t="s">
        <v>19</v>
      </c>
      <c r="Q5" s="1"/>
      <c r="R5" s="74" t="s">
        <v>117</v>
      </c>
      <c r="S5" s="79" t="s">
        <v>294</v>
      </c>
      <c r="T5" s="80" t="s">
        <v>907</v>
      </c>
      <c r="U5" s="78"/>
      <c r="BB5" s="14" t="s">
        <v>908</v>
      </c>
    </row>
    <row r="6" spans="1:54">
      <c r="B6" s="60" t="s">
        <v>909</v>
      </c>
      <c r="C6" s="60" t="s">
        <v>910</v>
      </c>
      <c r="D6" s="60"/>
      <c r="E6" s="60"/>
      <c r="F6" s="60" t="s">
        <v>911</v>
      </c>
      <c r="G6" s="60"/>
      <c r="H6" s="60"/>
      <c r="I6" s="60"/>
      <c r="L6" s="67"/>
      <c r="P6" s="68" t="s">
        <v>20</v>
      </c>
      <c r="Q6" s="1"/>
      <c r="R6" s="74" t="s">
        <v>117</v>
      </c>
      <c r="S6" s="79" t="s">
        <v>912</v>
      </c>
      <c r="T6" s="80" t="s">
        <v>913</v>
      </c>
      <c r="U6" s="78"/>
      <c r="BB6" s="14" t="s">
        <v>914</v>
      </c>
    </row>
    <row r="7" spans="1:54">
      <c r="B7" s="60" t="s">
        <v>915</v>
      </c>
      <c r="C7" s="60" t="s">
        <v>916</v>
      </c>
      <c r="D7" s="60"/>
      <c r="E7" s="60"/>
      <c r="F7" s="60"/>
      <c r="G7" s="60"/>
      <c r="H7" s="60"/>
      <c r="I7" s="60"/>
      <c r="L7" s="68" t="s">
        <v>83</v>
      </c>
      <c r="N7" s="68" t="s">
        <v>117</v>
      </c>
      <c r="O7" s="62"/>
      <c r="P7" s="68" t="s">
        <v>917</v>
      </c>
      <c r="Q7" s="1"/>
      <c r="R7" s="74" t="s">
        <v>117</v>
      </c>
      <c r="S7" s="79" t="s">
        <v>912</v>
      </c>
      <c r="T7" s="80" t="s">
        <v>918</v>
      </c>
      <c r="U7" s="78"/>
      <c r="BB7" s="14" t="s">
        <v>919</v>
      </c>
    </row>
    <row r="8" spans="1:54">
      <c r="B8" s="60" t="s">
        <v>920</v>
      </c>
      <c r="C8" s="60" t="s">
        <v>921</v>
      </c>
      <c r="D8" s="60"/>
      <c r="E8" s="60"/>
      <c r="F8" s="60"/>
      <c r="G8" s="60"/>
      <c r="H8" s="60"/>
      <c r="I8" s="60"/>
      <c r="L8" s="67" t="s">
        <v>84</v>
      </c>
      <c r="N8" s="68" t="s">
        <v>43</v>
      </c>
      <c r="O8" s="62"/>
      <c r="P8" s="68" t="s">
        <v>922</v>
      </c>
      <c r="Q8" s="1"/>
      <c r="R8" s="74" t="s">
        <v>117</v>
      </c>
      <c r="S8" s="79" t="s">
        <v>923</v>
      </c>
      <c r="T8" s="79" t="s">
        <v>924</v>
      </c>
      <c r="U8" s="78"/>
    </row>
    <row r="9" spans="1:54">
      <c r="B9" s="60" t="s">
        <v>925</v>
      </c>
      <c r="C9" s="60"/>
      <c r="D9" s="60"/>
      <c r="E9" s="60"/>
      <c r="F9" s="60"/>
      <c r="G9" s="60"/>
      <c r="H9" s="60"/>
      <c r="I9" s="60"/>
      <c r="L9" s="68" t="s">
        <v>85</v>
      </c>
      <c r="N9" s="68" t="s">
        <v>235</v>
      </c>
      <c r="O9" s="62"/>
      <c r="P9" s="68" t="s">
        <v>926</v>
      </c>
      <c r="Q9" s="1"/>
      <c r="R9" s="74" t="s">
        <v>117</v>
      </c>
      <c r="S9" s="79" t="s">
        <v>927</v>
      </c>
      <c r="T9" s="79" t="s">
        <v>928</v>
      </c>
      <c r="U9" s="78"/>
    </row>
    <row r="10" spans="1:54">
      <c r="B10" s="60" t="s">
        <v>929</v>
      </c>
      <c r="C10" s="60"/>
      <c r="D10" s="60"/>
      <c r="E10" s="60"/>
      <c r="F10" s="60"/>
      <c r="G10" s="60"/>
      <c r="H10" s="60"/>
      <c r="I10" s="60"/>
      <c r="L10" s="67" t="s">
        <v>86</v>
      </c>
      <c r="N10" s="68" t="s">
        <v>120</v>
      </c>
      <c r="O10" s="62"/>
      <c r="P10" s="68"/>
      <c r="Q10" s="1"/>
      <c r="R10" s="74" t="s">
        <v>117</v>
      </c>
      <c r="S10" s="79" t="s">
        <v>927</v>
      </c>
      <c r="T10" s="79" t="s">
        <v>930</v>
      </c>
      <c r="U10" s="78"/>
    </row>
    <row r="11" spans="1:54">
      <c r="B11" s="60"/>
      <c r="C11" s="60"/>
      <c r="D11" s="60"/>
      <c r="E11" s="60"/>
      <c r="F11" s="60"/>
      <c r="G11" s="60"/>
      <c r="H11" s="60"/>
      <c r="I11" s="60"/>
      <c r="L11" s="68" t="s">
        <v>87</v>
      </c>
      <c r="N11" s="68" t="s">
        <v>302</v>
      </c>
      <c r="O11" s="62"/>
      <c r="P11" s="68"/>
      <c r="Q11" s="1"/>
      <c r="R11" s="74" t="s">
        <v>117</v>
      </c>
      <c r="S11" s="79" t="s">
        <v>931</v>
      </c>
      <c r="T11" s="79" t="s">
        <v>932</v>
      </c>
      <c r="U11" s="78"/>
    </row>
    <row r="12" spans="1:54">
      <c r="B12" s="60"/>
      <c r="C12" s="60"/>
      <c r="D12" s="60"/>
      <c r="E12" s="60"/>
      <c r="F12" s="60"/>
      <c r="G12" s="60"/>
      <c r="H12" s="60"/>
      <c r="I12" s="60"/>
      <c r="L12" s="67" t="s">
        <v>88</v>
      </c>
      <c r="N12" s="68" t="s">
        <v>122</v>
      </c>
      <c r="O12" s="62"/>
      <c r="P12" s="68"/>
      <c r="Q12" s="1"/>
      <c r="R12" s="74" t="s">
        <v>117</v>
      </c>
      <c r="S12" s="79" t="s">
        <v>931</v>
      </c>
      <c r="T12" s="79" t="s">
        <v>933</v>
      </c>
      <c r="U12" s="78"/>
    </row>
    <row r="13" spans="1:54">
      <c r="B13" s="60"/>
      <c r="C13" s="60"/>
      <c r="D13" s="60"/>
      <c r="E13" s="60"/>
      <c r="F13" s="60"/>
      <c r="G13" s="60"/>
      <c r="H13" s="60"/>
      <c r="I13" s="60"/>
      <c r="L13" s="68" t="s">
        <v>89</v>
      </c>
      <c r="N13" s="68" t="s">
        <v>123</v>
      </c>
      <c r="O13" s="62"/>
      <c r="P13" s="68"/>
      <c r="Q13" s="1"/>
      <c r="R13" s="74" t="s">
        <v>117</v>
      </c>
      <c r="S13" s="79" t="s">
        <v>931</v>
      </c>
      <c r="T13" s="79" t="s">
        <v>934</v>
      </c>
      <c r="U13" s="78"/>
    </row>
    <row r="14" spans="1:54">
      <c r="B14" s="60"/>
      <c r="C14" s="60"/>
      <c r="D14" s="60"/>
      <c r="E14" s="60"/>
      <c r="F14" s="60"/>
      <c r="G14" s="60"/>
      <c r="H14" s="60"/>
      <c r="I14" s="60"/>
      <c r="L14" s="67" t="s">
        <v>90</v>
      </c>
      <c r="N14" s="68" t="s">
        <v>124</v>
      </c>
      <c r="O14" s="62"/>
      <c r="P14" s="68"/>
      <c r="Q14" s="1"/>
      <c r="R14" s="74" t="s">
        <v>117</v>
      </c>
      <c r="S14" s="79" t="s">
        <v>931</v>
      </c>
      <c r="T14" s="79" t="s">
        <v>935</v>
      </c>
      <c r="U14" s="78"/>
    </row>
    <row r="15" spans="1:54">
      <c r="B15" s="60"/>
      <c r="C15" s="60"/>
      <c r="D15" s="60"/>
      <c r="E15" s="60"/>
      <c r="F15" s="60"/>
      <c r="G15" s="60"/>
      <c r="H15" s="60"/>
      <c r="I15" s="60"/>
      <c r="L15" s="68" t="s">
        <v>91</v>
      </c>
      <c r="N15" s="68" t="s">
        <v>125</v>
      </c>
      <c r="O15" s="62"/>
      <c r="P15" s="68"/>
      <c r="Q15" s="1"/>
      <c r="R15" s="74" t="s">
        <v>117</v>
      </c>
      <c r="S15" s="79" t="s">
        <v>936</v>
      </c>
      <c r="T15" s="79" t="s">
        <v>937</v>
      </c>
      <c r="U15" s="78"/>
    </row>
    <row r="16" spans="1:54">
      <c r="B16" s="60"/>
      <c r="C16" s="60"/>
      <c r="D16" s="60"/>
      <c r="E16" s="60"/>
      <c r="F16" s="60"/>
      <c r="G16" s="60"/>
      <c r="H16" s="60"/>
      <c r="I16" s="60"/>
      <c r="L16" s="67" t="s">
        <v>92</v>
      </c>
      <c r="N16" s="68" t="s">
        <v>126</v>
      </c>
      <c r="O16" s="62"/>
      <c r="P16" s="68"/>
      <c r="Q16" s="1"/>
      <c r="R16" s="74" t="s">
        <v>117</v>
      </c>
      <c r="S16" s="79" t="s">
        <v>936</v>
      </c>
      <c r="T16" s="79" t="s">
        <v>938</v>
      </c>
      <c r="U16" s="78"/>
    </row>
    <row r="17" spans="2:21">
      <c r="B17" s="60"/>
      <c r="C17" s="60"/>
      <c r="D17" s="60"/>
      <c r="E17" s="60"/>
      <c r="F17" s="60"/>
      <c r="G17" s="60"/>
      <c r="H17" s="60"/>
      <c r="I17" s="60"/>
      <c r="L17" s="68" t="s">
        <v>93</v>
      </c>
      <c r="N17" s="68" t="s">
        <v>127</v>
      </c>
      <c r="O17" s="62"/>
      <c r="P17" s="68"/>
      <c r="Q17" s="1"/>
      <c r="R17" s="74" t="s">
        <v>117</v>
      </c>
      <c r="S17" s="79" t="s">
        <v>939</v>
      </c>
      <c r="T17" s="79" t="s">
        <v>940</v>
      </c>
      <c r="U17" s="78"/>
    </row>
    <row r="18" spans="2:21">
      <c r="B18" s="60"/>
      <c r="C18" s="60"/>
      <c r="D18" s="60"/>
      <c r="E18" s="60"/>
      <c r="F18" s="60"/>
      <c r="G18" s="60"/>
      <c r="H18" s="60"/>
      <c r="I18" s="60"/>
      <c r="L18" s="68" t="s">
        <v>94</v>
      </c>
      <c r="N18" s="68" t="s">
        <v>128</v>
      </c>
      <c r="O18" s="62"/>
      <c r="P18" s="68"/>
      <c r="Q18" s="1"/>
      <c r="R18" s="74" t="s">
        <v>118</v>
      </c>
      <c r="S18" s="79" t="s">
        <v>941</v>
      </c>
      <c r="T18" s="79" t="s">
        <v>942</v>
      </c>
      <c r="U18" s="78"/>
    </row>
    <row r="19" spans="2:21">
      <c r="B19" s="60"/>
      <c r="C19" s="60"/>
      <c r="D19" s="60"/>
      <c r="E19" s="60"/>
      <c r="F19" s="60"/>
      <c r="G19" s="60"/>
      <c r="H19" s="60"/>
      <c r="I19" s="60"/>
      <c r="L19" s="67" t="s">
        <v>95</v>
      </c>
      <c r="N19" s="68" t="s">
        <v>129</v>
      </c>
      <c r="O19" s="62"/>
      <c r="P19" s="68"/>
      <c r="Q19" s="1"/>
      <c r="R19" s="74" t="s">
        <v>118</v>
      </c>
      <c r="S19" s="79" t="s">
        <v>941</v>
      </c>
      <c r="T19" s="79" t="s">
        <v>943</v>
      </c>
      <c r="U19" s="78"/>
    </row>
    <row r="20" spans="2:21">
      <c r="B20" s="60"/>
      <c r="C20" s="60"/>
      <c r="D20" s="60"/>
      <c r="E20" s="60"/>
      <c r="F20" s="60"/>
      <c r="G20" s="60"/>
      <c r="H20" s="60"/>
      <c r="I20" s="60"/>
      <c r="L20" s="68" t="s">
        <v>96</v>
      </c>
      <c r="N20" s="68" t="s">
        <v>130</v>
      </c>
      <c r="O20" s="62"/>
      <c r="P20" s="68"/>
      <c r="Q20" s="1"/>
      <c r="R20" s="74" t="s">
        <v>118</v>
      </c>
      <c r="S20" s="79" t="s">
        <v>944</v>
      </c>
      <c r="T20" s="79" t="s">
        <v>945</v>
      </c>
      <c r="U20" s="78"/>
    </row>
    <row r="21" spans="2:21">
      <c r="B21" s="60"/>
      <c r="C21" s="60"/>
      <c r="D21" s="60"/>
      <c r="E21" s="60"/>
      <c r="F21" s="60"/>
      <c r="G21" s="60"/>
      <c r="H21" s="60"/>
      <c r="I21" s="60"/>
      <c r="L21" s="67" t="s">
        <v>97</v>
      </c>
      <c r="N21" s="68" t="s">
        <v>131</v>
      </c>
      <c r="O21" s="62"/>
      <c r="P21" s="68"/>
      <c r="Q21" s="1"/>
      <c r="R21" s="74" t="s">
        <v>118</v>
      </c>
      <c r="S21" s="79" t="s">
        <v>944</v>
      </c>
      <c r="T21" s="79" t="s">
        <v>946</v>
      </c>
      <c r="U21" s="78"/>
    </row>
    <row r="22" spans="2:21">
      <c r="B22" s="60"/>
      <c r="C22" s="60"/>
      <c r="D22" s="60"/>
      <c r="E22" s="60"/>
      <c r="F22" s="60"/>
      <c r="G22" s="60"/>
      <c r="H22" s="60"/>
      <c r="I22" s="60"/>
      <c r="L22" s="67" t="s">
        <v>98</v>
      </c>
      <c r="N22" s="68" t="s">
        <v>777</v>
      </c>
      <c r="O22" s="62"/>
      <c r="P22" s="68"/>
      <c r="Q22" s="1"/>
      <c r="R22" s="74" t="s">
        <v>118</v>
      </c>
      <c r="S22" s="79" t="s">
        <v>457</v>
      </c>
      <c r="T22" s="79" t="s">
        <v>947</v>
      </c>
      <c r="U22" s="78"/>
    </row>
    <row r="23" spans="2:21">
      <c r="B23" s="60"/>
      <c r="C23" s="60"/>
      <c r="D23" s="60"/>
      <c r="E23" s="60"/>
      <c r="F23" s="60"/>
      <c r="G23" s="60"/>
      <c r="H23" s="60"/>
      <c r="I23" s="60"/>
      <c r="L23" s="68" t="s">
        <v>99</v>
      </c>
      <c r="N23" s="68" t="s">
        <v>133</v>
      </c>
      <c r="O23" s="62"/>
      <c r="P23" s="68"/>
      <c r="Q23" s="1"/>
      <c r="R23" s="74" t="s">
        <v>118</v>
      </c>
      <c r="S23" s="79" t="s">
        <v>457</v>
      </c>
      <c r="T23" s="79" t="s">
        <v>948</v>
      </c>
      <c r="U23" s="78"/>
    </row>
    <row r="24" spans="2:21">
      <c r="B24" s="60"/>
      <c r="C24" s="60"/>
      <c r="D24" s="60"/>
      <c r="E24" s="60"/>
      <c r="F24" s="60"/>
      <c r="G24" s="60"/>
      <c r="H24" s="60"/>
      <c r="I24" s="60"/>
      <c r="L24" s="67" t="s">
        <v>100</v>
      </c>
      <c r="P24" s="68"/>
      <c r="Q24" s="1"/>
      <c r="R24" s="74" t="s">
        <v>118</v>
      </c>
      <c r="S24" s="79" t="s">
        <v>396</v>
      </c>
      <c r="T24" s="79" t="s">
        <v>949</v>
      </c>
      <c r="U24" s="78"/>
    </row>
    <row r="25" spans="2:21">
      <c r="B25" s="60"/>
      <c r="C25" s="60"/>
      <c r="D25" s="60"/>
      <c r="E25" s="60"/>
      <c r="F25" s="60"/>
      <c r="G25" s="60"/>
      <c r="H25" s="60"/>
      <c r="I25" s="60"/>
      <c r="L25" s="14"/>
      <c r="M25" s="14"/>
      <c r="N25" s="14"/>
      <c r="O25" s="14"/>
      <c r="P25" s="14"/>
      <c r="Q25" s="1"/>
      <c r="R25" s="74" t="s">
        <v>118</v>
      </c>
      <c r="S25" s="79" t="s">
        <v>950</v>
      </c>
      <c r="T25" s="79" t="s">
        <v>951</v>
      </c>
      <c r="U25" s="78"/>
    </row>
    <row r="26" spans="2:21">
      <c r="B26" s="60"/>
      <c r="C26" s="60"/>
      <c r="D26" s="60"/>
      <c r="E26" s="60"/>
      <c r="F26" s="60"/>
      <c r="G26" s="60"/>
      <c r="H26" s="60"/>
      <c r="I26" s="60"/>
      <c r="L26" s="14"/>
      <c r="M26" s="14"/>
      <c r="N26" s="14"/>
      <c r="O26" s="14"/>
      <c r="P26" s="14"/>
      <c r="Q26" s="1"/>
      <c r="R26" s="74" t="s">
        <v>118</v>
      </c>
      <c r="S26" s="79" t="s">
        <v>950</v>
      </c>
      <c r="T26" s="79" t="s">
        <v>952</v>
      </c>
      <c r="U26" s="78"/>
    </row>
    <row r="27" spans="2:21">
      <c r="B27" s="60"/>
      <c r="C27" s="60"/>
      <c r="D27" s="60"/>
      <c r="E27" s="60"/>
      <c r="F27" s="60"/>
      <c r="G27" s="60"/>
      <c r="H27" s="60"/>
      <c r="I27" s="60"/>
      <c r="L27" s="14"/>
      <c r="M27" s="14"/>
      <c r="N27" s="14"/>
      <c r="O27" s="14"/>
      <c r="P27" s="14"/>
      <c r="Q27" s="1"/>
      <c r="R27" s="74" t="s">
        <v>118</v>
      </c>
      <c r="S27" s="79" t="s">
        <v>953</v>
      </c>
      <c r="T27" s="79" t="s">
        <v>954</v>
      </c>
      <c r="U27" s="78"/>
    </row>
    <row r="28" spans="2:21">
      <c r="B28" s="60"/>
      <c r="C28" s="60"/>
      <c r="D28" s="60"/>
      <c r="E28" s="60"/>
      <c r="F28" s="60"/>
      <c r="G28" s="60"/>
      <c r="H28" s="60"/>
      <c r="I28" s="60"/>
      <c r="L28" s="14"/>
      <c r="M28" s="14"/>
      <c r="N28" s="14"/>
      <c r="O28" s="14"/>
      <c r="P28" s="14"/>
      <c r="Q28" s="1"/>
      <c r="R28" s="74" t="s">
        <v>118</v>
      </c>
      <c r="S28" s="79" t="s">
        <v>953</v>
      </c>
      <c r="T28" s="79" t="s">
        <v>955</v>
      </c>
      <c r="U28" s="78"/>
    </row>
    <row r="29" spans="2:21">
      <c r="B29" s="60"/>
      <c r="C29" s="60"/>
      <c r="D29" s="60"/>
      <c r="E29" s="60"/>
      <c r="F29" s="60"/>
      <c r="G29" s="60"/>
      <c r="H29" s="60"/>
      <c r="I29" s="60"/>
      <c r="L29" s="76" t="s">
        <v>956</v>
      </c>
      <c r="M29" s="14"/>
      <c r="N29" s="14"/>
      <c r="O29" s="14"/>
      <c r="P29" s="14"/>
      <c r="Q29" s="1"/>
      <c r="R29" s="74" t="s">
        <v>118</v>
      </c>
      <c r="S29" s="79" t="s">
        <v>957</v>
      </c>
      <c r="T29" s="79" t="s">
        <v>958</v>
      </c>
      <c r="U29" s="78"/>
    </row>
    <row r="30" spans="2:21">
      <c r="B30" s="60"/>
      <c r="C30" s="60"/>
      <c r="D30" s="60"/>
      <c r="E30" s="60"/>
      <c r="F30" s="60"/>
      <c r="G30" s="60"/>
      <c r="H30" s="60"/>
      <c r="I30" s="60"/>
      <c r="L30" s="76" t="s">
        <v>39</v>
      </c>
      <c r="M30" s="14"/>
      <c r="N30" s="14"/>
      <c r="O30" s="14"/>
      <c r="P30" s="14"/>
      <c r="Q30" s="1"/>
      <c r="R30" s="74" t="s">
        <v>118</v>
      </c>
      <c r="S30" s="79" t="s">
        <v>959</v>
      </c>
      <c r="T30" s="79" t="s">
        <v>960</v>
      </c>
      <c r="U30" s="78"/>
    </row>
    <row r="31" spans="2:21">
      <c r="B31" s="60"/>
      <c r="C31" s="60"/>
      <c r="D31" s="60"/>
      <c r="E31" s="60"/>
      <c r="F31" s="60"/>
      <c r="G31" s="60"/>
      <c r="H31" s="60"/>
      <c r="I31" s="60"/>
      <c r="L31" s="57"/>
      <c r="M31" s="14"/>
      <c r="N31" s="14"/>
      <c r="O31" s="14"/>
      <c r="P31" s="14"/>
      <c r="Q31" s="1"/>
      <c r="R31" s="74" t="s">
        <v>119</v>
      </c>
      <c r="S31" s="79" t="s">
        <v>961</v>
      </c>
      <c r="T31" s="79" t="s">
        <v>962</v>
      </c>
      <c r="U31" s="78"/>
    </row>
    <row r="32" spans="2:21">
      <c r="B32" s="60"/>
      <c r="C32" s="60"/>
      <c r="D32" s="60"/>
      <c r="E32" s="60"/>
      <c r="F32" s="60"/>
      <c r="G32" s="60"/>
      <c r="H32" s="60"/>
      <c r="I32" s="60"/>
      <c r="L32" s="57"/>
      <c r="M32" s="14"/>
      <c r="N32" s="14"/>
      <c r="O32" s="14"/>
      <c r="P32" s="14"/>
      <c r="Q32" s="1"/>
      <c r="R32" s="74" t="s">
        <v>119</v>
      </c>
      <c r="S32" s="79" t="s">
        <v>961</v>
      </c>
      <c r="T32" s="79" t="s">
        <v>963</v>
      </c>
      <c r="U32" s="78"/>
    </row>
    <row r="33" spans="1:21">
      <c r="B33" s="14"/>
      <c r="C33" s="14"/>
      <c r="D33" s="14"/>
      <c r="E33" s="14"/>
      <c r="F33" s="14"/>
      <c r="G33" s="14"/>
      <c r="H33" s="14"/>
      <c r="I33" s="14"/>
      <c r="L33" s="57"/>
      <c r="M33" s="14"/>
      <c r="N33" s="14"/>
      <c r="O33" s="14"/>
      <c r="P33" s="14"/>
      <c r="Q33" s="1"/>
      <c r="R33" s="74" t="s">
        <v>119</v>
      </c>
      <c r="S33" s="79" t="s">
        <v>964</v>
      </c>
      <c r="T33" s="79" t="s">
        <v>965</v>
      </c>
      <c r="U33" s="78"/>
    </row>
    <row r="34" spans="1:21">
      <c r="B34" s="14"/>
      <c r="C34" s="14"/>
      <c r="D34" s="14"/>
      <c r="E34" s="14"/>
      <c r="F34" s="14"/>
      <c r="G34" s="14"/>
      <c r="H34" s="14"/>
      <c r="I34" s="14"/>
      <c r="L34" s="14"/>
      <c r="M34" s="14"/>
      <c r="N34" s="14"/>
      <c r="O34" s="14"/>
      <c r="P34" s="14"/>
      <c r="Q34" s="1"/>
      <c r="R34" s="74" t="s">
        <v>119</v>
      </c>
      <c r="S34" s="79" t="s">
        <v>964</v>
      </c>
      <c r="T34" s="79" t="s">
        <v>966</v>
      </c>
      <c r="U34" s="78"/>
    </row>
    <row r="35" spans="1:21" ht="13.5" thickBot="1">
      <c r="A35" s="63" t="s">
        <v>967</v>
      </c>
      <c r="B35" s="75" t="s">
        <v>968</v>
      </c>
      <c r="C35" s="75"/>
      <c r="D35" s="75"/>
      <c r="E35" s="75"/>
      <c r="F35" s="75"/>
      <c r="G35" s="75"/>
      <c r="H35" s="75"/>
      <c r="I35" s="75"/>
      <c r="L35" s="14"/>
      <c r="M35" s="14"/>
      <c r="N35" s="14"/>
      <c r="O35" s="14"/>
      <c r="P35" s="14"/>
      <c r="Q35" s="1"/>
      <c r="R35" s="74" t="s">
        <v>119</v>
      </c>
      <c r="S35" s="79" t="s">
        <v>969</v>
      </c>
      <c r="T35" s="79" t="s">
        <v>970</v>
      </c>
      <c r="U35" s="78"/>
    </row>
    <row r="36" spans="1:21">
      <c r="B36" s="14"/>
      <c r="C36" s="14"/>
      <c r="D36" s="14"/>
      <c r="E36" s="14"/>
      <c r="F36" s="14"/>
      <c r="G36" s="14"/>
      <c r="H36" s="14"/>
      <c r="I36" s="14"/>
      <c r="L36" s="14"/>
      <c r="M36" s="14"/>
      <c r="N36" s="14"/>
      <c r="O36" s="14"/>
      <c r="P36" s="14"/>
      <c r="Q36" s="1"/>
      <c r="R36" s="74" t="s">
        <v>119</v>
      </c>
      <c r="S36" s="79" t="s">
        <v>969</v>
      </c>
      <c r="T36" s="79" t="s">
        <v>971</v>
      </c>
      <c r="U36" s="78"/>
    </row>
    <row r="37" spans="1:21">
      <c r="A37" s="71" t="s">
        <v>972</v>
      </c>
      <c r="B37" s="74" t="s">
        <v>973</v>
      </c>
      <c r="C37" s="74" t="s">
        <v>974</v>
      </c>
      <c r="D37" s="74"/>
      <c r="E37" s="74"/>
      <c r="F37" s="74"/>
      <c r="G37" s="74"/>
      <c r="H37" s="74"/>
      <c r="I37" s="74"/>
      <c r="L37" s="14"/>
      <c r="M37" s="14"/>
      <c r="N37" s="14"/>
      <c r="O37" s="14"/>
      <c r="P37" s="14"/>
      <c r="Q37" s="1"/>
      <c r="R37" s="74" t="s">
        <v>119</v>
      </c>
      <c r="S37" s="79" t="s">
        <v>969</v>
      </c>
      <c r="T37" s="79" t="s">
        <v>975</v>
      </c>
      <c r="U37" s="78"/>
    </row>
    <row r="38" spans="1:21">
      <c r="A38" s="58" t="s">
        <v>976</v>
      </c>
      <c r="B38" s="74" t="s">
        <v>977</v>
      </c>
      <c r="C38" s="74" t="s">
        <v>978</v>
      </c>
      <c r="D38" s="74"/>
      <c r="E38" s="74"/>
      <c r="F38" s="74"/>
      <c r="G38" s="74"/>
      <c r="H38" s="74"/>
      <c r="I38" s="74"/>
      <c r="L38" s="14"/>
      <c r="M38" s="14"/>
      <c r="N38" s="14"/>
      <c r="O38" s="14"/>
      <c r="P38" s="14"/>
      <c r="Q38" s="1"/>
      <c r="R38" s="74" t="s">
        <v>119</v>
      </c>
      <c r="S38" s="79" t="s">
        <v>969</v>
      </c>
      <c r="T38" s="79" t="s">
        <v>979</v>
      </c>
      <c r="U38" s="78"/>
    </row>
    <row r="39" spans="1:21">
      <c r="B39" s="72" t="s">
        <v>980</v>
      </c>
      <c r="C39" s="72" t="s">
        <v>981</v>
      </c>
      <c r="D39" s="72"/>
      <c r="E39" s="72"/>
      <c r="F39" s="72"/>
      <c r="G39" s="72"/>
      <c r="H39" s="72"/>
      <c r="I39" s="72"/>
      <c r="L39" s="14"/>
      <c r="M39" s="14"/>
      <c r="N39" s="14"/>
      <c r="O39" s="14"/>
      <c r="P39" s="14"/>
      <c r="Q39" s="1"/>
      <c r="R39" s="74" t="s">
        <v>119</v>
      </c>
      <c r="S39" s="79" t="s">
        <v>969</v>
      </c>
      <c r="T39" s="79" t="s">
        <v>982</v>
      </c>
      <c r="U39" s="78"/>
    </row>
    <row r="40" spans="1:21">
      <c r="B40" s="74" t="s">
        <v>983</v>
      </c>
      <c r="C40" s="74"/>
      <c r="D40" s="74"/>
      <c r="E40" s="74"/>
      <c r="F40" s="74"/>
      <c r="G40" s="74"/>
      <c r="H40" s="74"/>
      <c r="I40" s="74"/>
      <c r="L40" s="14"/>
      <c r="M40" s="14"/>
      <c r="N40" s="14"/>
      <c r="O40" s="14"/>
      <c r="P40" s="14"/>
      <c r="Q40" s="1"/>
      <c r="R40" s="74" t="s">
        <v>119</v>
      </c>
      <c r="S40" s="79" t="s">
        <v>984</v>
      </c>
      <c r="T40" s="79" t="s">
        <v>985</v>
      </c>
      <c r="U40" s="78"/>
    </row>
    <row r="41" spans="1:21" ht="56.25" customHeight="1" thickBot="1">
      <c r="A41" s="73"/>
      <c r="B41" s="33" t="s">
        <v>986</v>
      </c>
      <c r="C41" s="286" t="s">
        <v>987</v>
      </c>
      <c r="D41" s="286"/>
      <c r="E41" s="286"/>
      <c r="F41" s="286"/>
      <c r="G41" s="286"/>
      <c r="H41" s="286"/>
      <c r="I41" s="286"/>
      <c r="L41" s="14"/>
      <c r="M41" s="14"/>
      <c r="N41" s="14"/>
      <c r="O41" s="14"/>
      <c r="P41" s="14"/>
      <c r="Q41" s="1"/>
      <c r="R41" s="74" t="s">
        <v>119</v>
      </c>
      <c r="S41" s="79" t="s">
        <v>984</v>
      </c>
      <c r="T41" s="79" t="s">
        <v>988</v>
      </c>
      <c r="U41" s="78"/>
    </row>
    <row r="42" spans="1:21" ht="14.25">
      <c r="A42" s="14"/>
      <c r="B42" s="14"/>
      <c r="C42" s="153" t="s">
        <v>989</v>
      </c>
      <c r="D42" s="14"/>
      <c r="E42" s="14"/>
      <c r="F42" s="14"/>
      <c r="G42" s="14"/>
      <c r="H42" s="14"/>
      <c r="I42" s="14"/>
      <c r="L42" s="14"/>
      <c r="M42" s="14"/>
      <c r="N42" s="14"/>
      <c r="O42" s="14"/>
      <c r="P42" s="14"/>
      <c r="Q42" s="1"/>
      <c r="R42" s="74" t="s">
        <v>119</v>
      </c>
      <c r="S42" s="79" t="s">
        <v>990</v>
      </c>
      <c r="T42" s="79" t="s">
        <v>991</v>
      </c>
      <c r="U42" s="78"/>
    </row>
    <row r="43" spans="1:21" ht="14.25">
      <c r="A43" s="14"/>
      <c r="B43" s="14"/>
      <c r="C43" s="153" t="s">
        <v>989</v>
      </c>
      <c r="D43" s="14"/>
      <c r="E43" s="14"/>
      <c r="F43" s="14"/>
      <c r="G43" s="14"/>
      <c r="H43" s="14"/>
      <c r="I43" s="14"/>
      <c r="L43" s="14"/>
      <c r="M43" s="14"/>
      <c r="N43" s="14"/>
      <c r="O43" s="14"/>
      <c r="P43" s="14"/>
      <c r="Q43" s="1"/>
      <c r="R43" s="74" t="s">
        <v>119</v>
      </c>
      <c r="S43" s="79" t="s">
        <v>990</v>
      </c>
      <c r="T43" s="79" t="s">
        <v>992</v>
      </c>
      <c r="U43" s="78"/>
    </row>
    <row r="44" spans="1:21" ht="14.25">
      <c r="A44" s="14"/>
      <c r="B44" s="14"/>
      <c r="C44" s="152"/>
      <c r="D44" s="14"/>
      <c r="E44" s="14"/>
      <c r="F44" s="14"/>
      <c r="G44" s="14"/>
      <c r="H44" s="14"/>
      <c r="I44" s="14"/>
      <c r="L44" s="14"/>
      <c r="M44" s="14"/>
      <c r="N44" s="14"/>
      <c r="O44" s="14"/>
      <c r="P44" s="14"/>
      <c r="Q44" s="1"/>
      <c r="R44" s="74" t="s">
        <v>119</v>
      </c>
      <c r="S44" s="79" t="s">
        <v>993</v>
      </c>
      <c r="T44" s="79" t="s">
        <v>994</v>
      </c>
      <c r="U44" s="78"/>
    </row>
    <row r="45" spans="1:21">
      <c r="A45" s="14"/>
      <c r="B45" s="14"/>
      <c r="C45" s="14"/>
      <c r="D45" s="14"/>
      <c r="E45" s="14"/>
      <c r="F45" s="14"/>
      <c r="G45" s="14"/>
      <c r="H45" s="14"/>
      <c r="I45" s="14"/>
      <c r="L45" s="14"/>
      <c r="M45" s="14"/>
      <c r="N45" s="14"/>
      <c r="O45" s="14"/>
      <c r="P45" s="14"/>
      <c r="Q45" s="1"/>
      <c r="R45" s="74" t="s">
        <v>119</v>
      </c>
      <c r="S45" s="79" t="s">
        <v>995</v>
      </c>
      <c r="T45" s="79" t="s">
        <v>996</v>
      </c>
      <c r="U45" s="78"/>
    </row>
    <row r="46" spans="1:21">
      <c r="A46" s="14"/>
      <c r="B46" s="14"/>
      <c r="C46" s="14"/>
      <c r="D46" s="14"/>
      <c r="E46" s="14"/>
      <c r="F46" s="14"/>
      <c r="G46" s="14"/>
      <c r="H46" s="14"/>
      <c r="I46" s="14"/>
      <c r="L46" s="14"/>
      <c r="M46" s="14"/>
      <c r="N46" s="14"/>
      <c r="O46" s="14"/>
      <c r="P46" s="14"/>
      <c r="Q46" s="1"/>
      <c r="R46" s="74" t="s">
        <v>119</v>
      </c>
      <c r="S46" s="79" t="s">
        <v>995</v>
      </c>
      <c r="T46" s="79" t="s">
        <v>997</v>
      </c>
      <c r="U46" s="78"/>
    </row>
    <row r="47" spans="1:21">
      <c r="A47" s="14"/>
      <c r="B47" s="14"/>
      <c r="C47" s="14"/>
      <c r="D47" s="14"/>
      <c r="E47" s="14"/>
      <c r="F47" s="14"/>
      <c r="G47" s="14"/>
      <c r="H47" s="14"/>
      <c r="I47" s="14"/>
      <c r="L47" s="14"/>
      <c r="M47" s="14"/>
      <c r="N47" s="14"/>
      <c r="O47" s="14"/>
      <c r="P47" s="14"/>
      <c r="Q47" s="1"/>
      <c r="R47" s="74" t="s">
        <v>119</v>
      </c>
      <c r="S47" s="79" t="s">
        <v>998</v>
      </c>
      <c r="T47" s="80" t="s">
        <v>999</v>
      </c>
      <c r="U47" s="78"/>
    </row>
    <row r="48" spans="1:21">
      <c r="A48" s="14"/>
      <c r="B48" s="14"/>
      <c r="C48" s="14"/>
      <c r="D48" s="14"/>
      <c r="E48" s="14"/>
      <c r="F48" s="14"/>
      <c r="G48" s="14"/>
      <c r="H48" s="14"/>
      <c r="I48" s="14"/>
      <c r="L48" s="14"/>
      <c r="M48" s="14"/>
      <c r="N48" s="14"/>
      <c r="O48" s="14"/>
      <c r="P48" s="14"/>
      <c r="Q48" s="1"/>
      <c r="R48" s="74" t="s">
        <v>119</v>
      </c>
      <c r="S48" s="79" t="s">
        <v>998</v>
      </c>
      <c r="T48" s="79" t="s">
        <v>1000</v>
      </c>
      <c r="U48" s="78"/>
    </row>
    <row r="49" spans="1:21">
      <c r="A49" s="14"/>
      <c r="B49" s="14"/>
      <c r="C49" s="14"/>
      <c r="D49" s="14"/>
      <c r="E49" s="14"/>
      <c r="F49" s="14"/>
      <c r="G49" s="14"/>
      <c r="H49" s="14"/>
      <c r="I49" s="14"/>
      <c r="L49" s="14"/>
      <c r="M49" s="14"/>
      <c r="N49" s="14"/>
      <c r="O49" s="14"/>
      <c r="P49" s="14"/>
      <c r="Q49" s="1"/>
      <c r="R49" s="74" t="s">
        <v>119</v>
      </c>
      <c r="S49" s="79" t="s">
        <v>236</v>
      </c>
      <c r="T49" s="79" t="s">
        <v>1001</v>
      </c>
      <c r="U49" s="78"/>
    </row>
    <row r="50" spans="1:21">
      <c r="A50" s="14"/>
      <c r="B50" s="14"/>
      <c r="C50" s="14"/>
      <c r="D50" s="14"/>
      <c r="E50" s="14"/>
      <c r="F50" s="14"/>
      <c r="G50" s="14"/>
      <c r="H50" s="14"/>
      <c r="I50" s="14"/>
      <c r="L50" s="14"/>
      <c r="M50" s="14"/>
      <c r="N50" s="14"/>
      <c r="O50" s="14"/>
      <c r="P50" s="14"/>
      <c r="Q50" s="1"/>
      <c r="R50" s="74" t="s">
        <v>119</v>
      </c>
      <c r="S50" s="79" t="s">
        <v>236</v>
      </c>
      <c r="T50" s="79" t="s">
        <v>1002</v>
      </c>
      <c r="U50" s="78"/>
    </row>
    <row r="51" spans="1:21">
      <c r="A51" s="14"/>
      <c r="B51" s="14"/>
      <c r="C51" s="14"/>
      <c r="D51" s="14"/>
      <c r="E51" s="14"/>
      <c r="F51" s="14"/>
      <c r="G51" s="14"/>
      <c r="H51" s="14"/>
      <c r="I51" s="14"/>
      <c r="L51" s="14"/>
      <c r="M51" s="14"/>
      <c r="N51" s="14"/>
      <c r="O51" s="14"/>
      <c r="P51" s="14"/>
      <c r="Q51" s="1"/>
      <c r="R51" s="74" t="s">
        <v>119</v>
      </c>
      <c r="S51" s="79" t="s">
        <v>236</v>
      </c>
      <c r="T51" s="79" t="s">
        <v>1003</v>
      </c>
      <c r="U51" s="78"/>
    </row>
    <row r="52" spans="1:21">
      <c r="A52" s="14"/>
      <c r="B52" s="14"/>
      <c r="C52" s="14"/>
      <c r="D52" s="14"/>
      <c r="E52" s="14"/>
      <c r="F52" s="14"/>
      <c r="G52" s="14"/>
      <c r="H52" s="14"/>
      <c r="I52" s="14"/>
      <c r="L52" s="14"/>
      <c r="M52" s="14"/>
      <c r="N52" s="14"/>
      <c r="O52" s="14"/>
      <c r="P52" s="14"/>
      <c r="Q52" s="1"/>
      <c r="R52" s="74" t="s">
        <v>119</v>
      </c>
      <c r="S52" s="79" t="s">
        <v>1004</v>
      </c>
      <c r="T52" s="79" t="s">
        <v>1005</v>
      </c>
      <c r="U52" s="78"/>
    </row>
    <row r="53" spans="1:21">
      <c r="A53" s="14"/>
      <c r="B53" s="14"/>
      <c r="C53" s="14"/>
      <c r="D53" s="14"/>
      <c r="E53" s="14"/>
      <c r="F53" s="14"/>
      <c r="G53" s="14"/>
      <c r="H53" s="14"/>
      <c r="I53" s="14"/>
      <c r="L53" s="14"/>
      <c r="M53" s="14"/>
      <c r="N53" s="14"/>
      <c r="O53" s="14"/>
      <c r="P53" s="14"/>
      <c r="Q53" s="1"/>
      <c r="R53" s="74" t="s">
        <v>119</v>
      </c>
      <c r="S53" s="79" t="s">
        <v>1006</v>
      </c>
      <c r="T53" s="79" t="s">
        <v>1007</v>
      </c>
      <c r="U53" s="78"/>
    </row>
    <row r="54" spans="1:21">
      <c r="A54" s="14"/>
      <c r="B54" s="14"/>
      <c r="C54" s="14"/>
      <c r="D54" s="14"/>
      <c r="E54" s="14"/>
      <c r="F54" s="14"/>
      <c r="G54" s="14"/>
      <c r="H54" s="14"/>
      <c r="I54" s="14"/>
      <c r="L54" s="14"/>
      <c r="M54" s="14"/>
      <c r="N54" s="14"/>
      <c r="O54" s="14"/>
      <c r="P54" s="14"/>
      <c r="Q54" s="1"/>
      <c r="R54" s="74" t="s">
        <v>119</v>
      </c>
      <c r="S54" s="79" t="s">
        <v>1006</v>
      </c>
      <c r="T54" s="79" t="s">
        <v>1008</v>
      </c>
      <c r="U54" s="78"/>
    </row>
    <row r="55" spans="1:21">
      <c r="A55" s="14"/>
      <c r="B55" s="14"/>
      <c r="C55" s="14"/>
      <c r="D55" s="14"/>
      <c r="E55" s="14"/>
      <c r="F55" s="14"/>
      <c r="G55" s="14"/>
      <c r="H55" s="14"/>
      <c r="I55" s="14"/>
      <c r="L55" s="14"/>
      <c r="M55" s="14"/>
      <c r="N55" s="14"/>
      <c r="O55" s="14"/>
      <c r="P55" s="14"/>
      <c r="Q55" s="1"/>
      <c r="R55" s="74" t="s">
        <v>119</v>
      </c>
      <c r="S55" s="79" t="s">
        <v>1006</v>
      </c>
      <c r="T55" s="79" t="s">
        <v>1009</v>
      </c>
      <c r="U55" s="78"/>
    </row>
    <row r="56" spans="1:21">
      <c r="A56" s="14"/>
      <c r="B56" s="14"/>
      <c r="C56" s="14"/>
      <c r="D56" s="14"/>
      <c r="E56" s="14"/>
      <c r="F56" s="14"/>
      <c r="G56" s="14"/>
      <c r="H56" s="14"/>
      <c r="I56" s="14"/>
      <c r="L56" s="14"/>
      <c r="M56" s="14"/>
      <c r="N56" s="14"/>
      <c r="O56" s="14"/>
      <c r="P56" s="14"/>
      <c r="Q56" s="1"/>
      <c r="R56" s="74" t="s">
        <v>119</v>
      </c>
      <c r="S56" s="79" t="s">
        <v>1010</v>
      </c>
      <c r="T56" s="79" t="s">
        <v>1011</v>
      </c>
      <c r="U56" s="78"/>
    </row>
    <row r="57" spans="1:21">
      <c r="A57" s="14"/>
      <c r="B57" s="14"/>
      <c r="C57" s="14"/>
      <c r="D57" s="14"/>
      <c r="E57" s="14"/>
      <c r="F57" s="14"/>
      <c r="G57" s="14"/>
      <c r="H57" s="14"/>
      <c r="I57" s="14"/>
      <c r="L57" s="14"/>
      <c r="M57" s="14"/>
      <c r="N57" s="14"/>
      <c r="O57" s="14"/>
      <c r="P57" s="14"/>
      <c r="Q57" s="1"/>
      <c r="R57" s="74" t="s">
        <v>119</v>
      </c>
      <c r="S57" s="79" t="s">
        <v>1012</v>
      </c>
      <c r="T57" s="79" t="s">
        <v>1013</v>
      </c>
      <c r="U57" s="78"/>
    </row>
    <row r="58" spans="1:21" ht="14.25">
      <c r="A58" s="14"/>
      <c r="B58" s="14"/>
      <c r="C58" s="14"/>
      <c r="D58" s="14"/>
      <c r="E58" s="14"/>
      <c r="F58" s="14"/>
      <c r="G58" s="14"/>
      <c r="H58" s="14"/>
      <c r="I58" s="14"/>
      <c r="L58" s="14"/>
      <c r="M58" s="14"/>
      <c r="N58" s="14"/>
      <c r="O58" s="14"/>
      <c r="P58" s="14"/>
      <c r="Q58" s="1"/>
      <c r="R58" s="74" t="s">
        <v>119</v>
      </c>
      <c r="S58" s="79" t="s">
        <v>1012</v>
      </c>
      <c r="T58" s="80" t="s">
        <v>1014</v>
      </c>
      <c r="U58" s="78"/>
    </row>
    <row r="59" spans="1:21">
      <c r="A59" s="14"/>
      <c r="B59" s="14"/>
      <c r="C59" s="14"/>
      <c r="D59" s="14"/>
      <c r="E59" s="14"/>
      <c r="F59" s="14"/>
      <c r="G59" s="14"/>
      <c r="H59" s="14"/>
      <c r="I59" s="14"/>
      <c r="L59" s="14"/>
      <c r="M59" s="14"/>
      <c r="N59" s="14"/>
      <c r="O59" s="14"/>
      <c r="P59" s="14"/>
      <c r="Q59" s="1"/>
      <c r="R59" s="74"/>
      <c r="S59" s="74"/>
      <c r="T59" s="74"/>
    </row>
    <row r="60" spans="1:21">
      <c r="A60" s="14"/>
      <c r="B60" s="14"/>
      <c r="C60" s="14"/>
      <c r="D60" s="14"/>
      <c r="E60" s="14"/>
      <c r="F60" s="14"/>
      <c r="G60" s="14"/>
      <c r="H60" s="14"/>
      <c r="I60" s="14"/>
      <c r="L60" s="14"/>
      <c r="M60" s="14"/>
      <c r="N60" s="14"/>
      <c r="O60" s="14"/>
      <c r="P60" s="14"/>
      <c r="Q60" s="1"/>
      <c r="R60" s="74" t="s">
        <v>120</v>
      </c>
      <c r="S60" s="79" t="s">
        <v>1015</v>
      </c>
      <c r="T60" s="79" t="s">
        <v>1016</v>
      </c>
      <c r="U60" s="78"/>
    </row>
    <row r="61" spans="1:21">
      <c r="A61" s="14"/>
      <c r="B61" s="14"/>
      <c r="C61" s="14"/>
      <c r="D61" s="14"/>
      <c r="E61" s="14"/>
      <c r="F61" s="14"/>
      <c r="G61" s="14"/>
      <c r="H61" s="14"/>
      <c r="I61" s="14"/>
      <c r="L61" s="14"/>
      <c r="M61" s="14"/>
      <c r="N61" s="14"/>
      <c r="O61" s="14"/>
      <c r="P61" s="14"/>
      <c r="Q61" s="1"/>
      <c r="R61" s="74" t="s">
        <v>120</v>
      </c>
      <c r="S61" s="79" t="s">
        <v>1017</v>
      </c>
      <c r="T61" s="79" t="s">
        <v>1018</v>
      </c>
      <c r="U61" s="78"/>
    </row>
    <row r="62" spans="1:21">
      <c r="A62" s="14"/>
      <c r="B62" s="14"/>
      <c r="C62" s="14"/>
      <c r="D62" s="14"/>
      <c r="E62" s="14"/>
      <c r="F62" s="14"/>
      <c r="G62" s="14"/>
      <c r="H62" s="14"/>
      <c r="I62" s="14"/>
      <c r="L62" s="14"/>
      <c r="M62" s="14"/>
      <c r="N62" s="14"/>
      <c r="O62" s="14"/>
      <c r="P62" s="14"/>
      <c r="Q62" s="1"/>
      <c r="R62" s="74" t="s">
        <v>120</v>
      </c>
      <c r="S62" s="79" t="s">
        <v>1017</v>
      </c>
      <c r="T62" s="79" t="s">
        <v>1019</v>
      </c>
      <c r="U62" s="78"/>
    </row>
    <row r="63" spans="1:21">
      <c r="A63" s="14"/>
      <c r="B63" s="14"/>
      <c r="C63" s="14"/>
      <c r="D63" s="14"/>
      <c r="E63" s="14"/>
      <c r="F63" s="14"/>
      <c r="G63" s="14"/>
      <c r="H63" s="14"/>
      <c r="I63" s="14"/>
      <c r="L63" s="14"/>
      <c r="M63" s="14"/>
      <c r="N63" s="14"/>
      <c r="O63" s="14"/>
      <c r="P63" s="14"/>
      <c r="Q63" s="1"/>
      <c r="R63" s="74" t="s">
        <v>120</v>
      </c>
      <c r="S63" s="79" t="s">
        <v>1020</v>
      </c>
      <c r="T63" s="79" t="s">
        <v>1021</v>
      </c>
      <c r="U63" s="78"/>
    </row>
    <row r="64" spans="1:21">
      <c r="A64" s="14"/>
      <c r="B64" s="14"/>
      <c r="C64" s="14"/>
      <c r="D64" s="14"/>
      <c r="E64" s="14"/>
      <c r="F64" s="14"/>
      <c r="G64" s="14"/>
      <c r="H64" s="14"/>
      <c r="I64" s="14"/>
      <c r="L64" s="14"/>
      <c r="M64" s="14"/>
      <c r="N64" s="14"/>
      <c r="O64" s="14"/>
      <c r="P64" s="14"/>
      <c r="Q64" s="1"/>
      <c r="R64" s="74" t="s">
        <v>120</v>
      </c>
      <c r="S64" s="79" t="s">
        <v>336</v>
      </c>
      <c r="T64" s="79" t="s">
        <v>1022</v>
      </c>
      <c r="U64" s="78"/>
    </row>
    <row r="65" spans="1:21">
      <c r="A65" s="14"/>
      <c r="B65" s="14"/>
      <c r="C65" s="14"/>
      <c r="D65" s="14"/>
      <c r="E65" s="14"/>
      <c r="F65" s="14"/>
      <c r="G65" s="14"/>
      <c r="H65" s="14"/>
      <c r="I65" s="14"/>
      <c r="L65" s="14"/>
      <c r="M65" s="14"/>
      <c r="N65" s="14"/>
      <c r="O65" s="14"/>
      <c r="P65" s="14"/>
      <c r="Q65" s="1"/>
      <c r="R65" s="74" t="s">
        <v>120</v>
      </c>
      <c r="S65" s="79" t="s">
        <v>1023</v>
      </c>
      <c r="T65" s="79" t="s">
        <v>1024</v>
      </c>
      <c r="U65" s="78"/>
    </row>
    <row r="66" spans="1:21">
      <c r="A66" s="14"/>
      <c r="B66" s="14"/>
      <c r="C66" s="14"/>
      <c r="D66" s="14"/>
      <c r="E66" s="14"/>
      <c r="F66" s="14"/>
      <c r="G66" s="14"/>
      <c r="H66" s="14"/>
      <c r="I66" s="14"/>
      <c r="L66" s="14"/>
      <c r="M66" s="14"/>
      <c r="N66" s="14"/>
      <c r="O66" s="14"/>
      <c r="P66" s="14"/>
      <c r="Q66" s="1"/>
      <c r="R66" s="74" t="s">
        <v>120</v>
      </c>
      <c r="S66" s="79" t="s">
        <v>1025</v>
      </c>
      <c r="T66" s="79" t="s">
        <v>1026</v>
      </c>
      <c r="U66" s="78"/>
    </row>
    <row r="67" spans="1:21">
      <c r="A67" s="14"/>
      <c r="B67" s="14"/>
      <c r="C67" s="14"/>
      <c r="D67" s="14"/>
      <c r="E67" s="14"/>
      <c r="F67" s="14"/>
      <c r="G67" s="14"/>
      <c r="H67" s="14"/>
      <c r="I67" s="14"/>
      <c r="L67" s="14"/>
      <c r="M67" s="14"/>
      <c r="N67" s="14"/>
      <c r="O67" s="14"/>
      <c r="P67" s="14"/>
      <c r="Q67" s="1"/>
      <c r="R67" s="74" t="s">
        <v>120</v>
      </c>
      <c r="S67" s="79" t="s">
        <v>1027</v>
      </c>
      <c r="T67" s="79" t="s">
        <v>1028</v>
      </c>
      <c r="U67" s="78"/>
    </row>
    <row r="68" spans="1:21">
      <c r="A68" s="14"/>
      <c r="B68" s="14"/>
      <c r="C68" s="14"/>
      <c r="D68" s="14"/>
      <c r="E68" s="14"/>
      <c r="F68" s="14"/>
      <c r="G68" s="14"/>
      <c r="H68" s="14"/>
      <c r="I68" s="14"/>
      <c r="L68" s="14"/>
      <c r="M68" s="14"/>
      <c r="N68" s="14"/>
      <c r="O68" s="14"/>
      <c r="P68" s="14"/>
      <c r="Q68" s="1"/>
      <c r="R68" s="74" t="s">
        <v>120</v>
      </c>
      <c r="S68" s="79" t="s">
        <v>1029</v>
      </c>
      <c r="T68" s="79" t="s">
        <v>1030</v>
      </c>
      <c r="U68" s="78"/>
    </row>
    <row r="69" spans="1:21">
      <c r="A69" s="14"/>
      <c r="B69" s="14"/>
      <c r="C69" s="14"/>
      <c r="D69" s="14"/>
      <c r="E69" s="14"/>
      <c r="F69" s="14"/>
      <c r="G69" s="14"/>
      <c r="H69" s="14"/>
      <c r="I69" s="14"/>
      <c r="L69" s="14"/>
      <c r="M69" s="14"/>
      <c r="N69" s="14"/>
      <c r="O69" s="14"/>
      <c r="P69" s="14"/>
      <c r="Q69" s="1"/>
      <c r="R69" s="74" t="s">
        <v>120</v>
      </c>
      <c r="S69" s="79" t="s">
        <v>1031</v>
      </c>
      <c r="T69" s="79" t="s">
        <v>1032</v>
      </c>
      <c r="U69" s="78"/>
    </row>
    <row r="70" spans="1:21">
      <c r="A70" s="14"/>
      <c r="B70" s="14"/>
      <c r="C70" s="14"/>
      <c r="D70" s="14"/>
      <c r="E70" s="14"/>
      <c r="F70" s="14"/>
      <c r="G70" s="14"/>
      <c r="H70" s="14"/>
      <c r="I70" s="14"/>
      <c r="L70" s="14"/>
      <c r="M70" s="14"/>
      <c r="N70" s="14"/>
      <c r="O70" s="14"/>
      <c r="P70" s="14"/>
      <c r="Q70" s="1"/>
      <c r="R70" s="74" t="s">
        <v>120</v>
      </c>
      <c r="S70" s="79" t="s">
        <v>1033</v>
      </c>
      <c r="T70" s="79" t="s">
        <v>1034</v>
      </c>
      <c r="U70" s="78"/>
    </row>
    <row r="71" spans="1:21">
      <c r="A71" s="14"/>
      <c r="B71" s="14"/>
      <c r="C71" s="14"/>
      <c r="D71" s="14"/>
      <c r="E71" s="14"/>
      <c r="F71" s="14"/>
      <c r="G71" s="14"/>
      <c r="H71" s="14"/>
      <c r="I71" s="14"/>
      <c r="L71" s="14"/>
      <c r="M71" s="14"/>
      <c r="N71" s="14"/>
      <c r="O71" s="14"/>
      <c r="P71" s="14"/>
      <c r="Q71" s="1"/>
      <c r="R71" s="74" t="s">
        <v>121</v>
      </c>
      <c r="S71" s="79" t="s">
        <v>322</v>
      </c>
      <c r="T71" s="79" t="s">
        <v>1035</v>
      </c>
      <c r="U71" s="78"/>
    </row>
    <row r="72" spans="1:21">
      <c r="A72" s="14"/>
      <c r="B72" s="14"/>
      <c r="C72" s="14"/>
      <c r="D72" s="14"/>
      <c r="E72" s="14"/>
      <c r="F72" s="14"/>
      <c r="G72" s="14"/>
      <c r="H72" s="14"/>
      <c r="I72" s="14"/>
      <c r="L72" s="14"/>
      <c r="M72" s="14"/>
      <c r="N72" s="14"/>
      <c r="O72" s="14"/>
      <c r="P72" s="14"/>
      <c r="Q72" s="1"/>
      <c r="R72" s="74" t="s">
        <v>121</v>
      </c>
      <c r="S72" s="79" t="s">
        <v>1036</v>
      </c>
      <c r="T72" s="79" t="s">
        <v>1037</v>
      </c>
      <c r="U72" s="78"/>
    </row>
    <row r="73" spans="1:21">
      <c r="A73" s="14"/>
      <c r="B73" s="14"/>
      <c r="C73" s="14"/>
      <c r="D73" s="14"/>
      <c r="E73" s="14"/>
      <c r="F73" s="14"/>
      <c r="G73" s="14"/>
      <c r="H73" s="14"/>
      <c r="I73" s="14"/>
      <c r="L73" s="14"/>
      <c r="M73" s="14"/>
      <c r="N73" s="14"/>
      <c r="O73" s="14"/>
      <c r="P73" s="14"/>
      <c r="Q73" s="1"/>
      <c r="R73" s="74" t="s">
        <v>121</v>
      </c>
      <c r="S73" s="79" t="s">
        <v>1036</v>
      </c>
      <c r="T73" s="79" t="s">
        <v>1038</v>
      </c>
      <c r="U73" s="78"/>
    </row>
    <row r="74" spans="1:21">
      <c r="A74" s="14"/>
      <c r="B74" s="14"/>
      <c r="C74" s="14"/>
      <c r="D74" s="14"/>
      <c r="E74" s="14"/>
      <c r="F74" s="14"/>
      <c r="G74" s="14"/>
      <c r="H74" s="14"/>
      <c r="I74" s="14"/>
      <c r="L74" s="14"/>
      <c r="M74" s="14"/>
      <c r="N74" s="14"/>
      <c r="O74" s="14"/>
      <c r="P74" s="14"/>
      <c r="Q74" s="1"/>
      <c r="R74" s="74" t="s">
        <v>121</v>
      </c>
      <c r="S74" s="79" t="s">
        <v>1039</v>
      </c>
      <c r="T74" s="79" t="s">
        <v>1040</v>
      </c>
      <c r="U74" s="78"/>
    </row>
    <row r="75" spans="1:21">
      <c r="A75" s="14"/>
      <c r="B75" s="14"/>
      <c r="C75" s="14"/>
      <c r="D75" s="14"/>
      <c r="E75" s="14"/>
      <c r="F75" s="14"/>
      <c r="G75" s="14"/>
      <c r="H75" s="14"/>
      <c r="I75" s="14"/>
      <c r="L75" s="14"/>
      <c r="M75" s="14"/>
      <c r="N75" s="14"/>
      <c r="O75" s="14"/>
      <c r="P75" s="14"/>
      <c r="Q75" s="1"/>
      <c r="R75" s="74" t="s">
        <v>121</v>
      </c>
      <c r="S75" s="79" t="s">
        <v>1039</v>
      </c>
      <c r="T75" s="79" t="s">
        <v>1041</v>
      </c>
      <c r="U75" s="78"/>
    </row>
    <row r="76" spans="1:21">
      <c r="A76" s="14"/>
      <c r="B76" s="14"/>
      <c r="C76" s="14"/>
      <c r="D76" s="14"/>
      <c r="E76" s="14"/>
      <c r="F76" s="14"/>
      <c r="G76" s="14"/>
      <c r="H76" s="14"/>
      <c r="I76" s="14"/>
      <c r="L76" s="14"/>
      <c r="M76" s="14"/>
      <c r="N76" s="14"/>
      <c r="O76" s="14"/>
      <c r="P76" s="14"/>
      <c r="Q76" s="1"/>
      <c r="R76" s="74" t="s">
        <v>121</v>
      </c>
      <c r="S76" s="79" t="s">
        <v>303</v>
      </c>
      <c r="T76" s="79" t="s">
        <v>1042</v>
      </c>
      <c r="U76" s="78"/>
    </row>
    <row r="77" spans="1:21">
      <c r="A77" s="14"/>
      <c r="B77" s="14"/>
      <c r="C77" s="14"/>
      <c r="D77" s="14"/>
      <c r="E77" s="14"/>
      <c r="F77" s="14"/>
      <c r="G77" s="14"/>
      <c r="H77" s="14"/>
      <c r="I77" s="14"/>
      <c r="L77" s="14"/>
      <c r="M77" s="14"/>
      <c r="N77" s="14"/>
      <c r="O77" s="14"/>
      <c r="P77" s="14"/>
      <c r="Q77" s="1"/>
      <c r="R77" s="74" t="s">
        <v>121</v>
      </c>
      <c r="S77" s="79" t="s">
        <v>329</v>
      </c>
      <c r="T77" s="79" t="s">
        <v>1043</v>
      </c>
      <c r="U77" s="78"/>
    </row>
    <row r="78" spans="1:21">
      <c r="A78" s="14"/>
      <c r="B78" s="14"/>
      <c r="C78" s="14"/>
      <c r="D78" s="14"/>
      <c r="E78" s="14"/>
      <c r="F78" s="14"/>
      <c r="G78" s="14"/>
      <c r="H78" s="14"/>
      <c r="I78" s="14"/>
      <c r="L78" s="14"/>
      <c r="M78" s="14"/>
      <c r="N78" s="14"/>
      <c r="O78" s="14"/>
      <c r="P78" s="14"/>
      <c r="Q78" s="1"/>
      <c r="R78" s="74" t="s">
        <v>121</v>
      </c>
      <c r="S78" s="79" t="s">
        <v>329</v>
      </c>
      <c r="T78" s="79" t="s">
        <v>1044</v>
      </c>
      <c r="U78" s="78"/>
    </row>
    <row r="79" spans="1:21">
      <c r="A79" s="14"/>
      <c r="B79" s="14"/>
      <c r="C79" s="14"/>
      <c r="D79" s="14"/>
      <c r="E79" s="14"/>
      <c r="F79" s="14"/>
      <c r="G79" s="14"/>
      <c r="H79" s="14"/>
      <c r="I79" s="14"/>
      <c r="L79" s="14"/>
      <c r="M79" s="14"/>
      <c r="N79" s="14"/>
      <c r="O79" s="14"/>
      <c r="P79" s="14"/>
      <c r="Q79" s="1"/>
      <c r="R79" s="74" t="s">
        <v>121</v>
      </c>
      <c r="S79" s="79" t="s">
        <v>1045</v>
      </c>
      <c r="T79" s="79" t="s">
        <v>1046</v>
      </c>
      <c r="U79" s="78"/>
    </row>
    <row r="80" spans="1:21">
      <c r="A80" s="14"/>
      <c r="B80" s="14"/>
      <c r="C80" s="14"/>
      <c r="D80" s="14"/>
      <c r="E80" s="14"/>
      <c r="F80" s="14"/>
      <c r="G80" s="14"/>
      <c r="H80" s="14"/>
      <c r="I80" s="14"/>
      <c r="L80" s="14"/>
      <c r="M80" s="14"/>
      <c r="N80" s="14"/>
      <c r="O80" s="14"/>
      <c r="P80" s="14"/>
      <c r="Q80" s="1"/>
      <c r="R80" s="74" t="s">
        <v>121</v>
      </c>
      <c r="S80" s="79" t="s">
        <v>1045</v>
      </c>
      <c r="T80" s="79" t="s">
        <v>1047</v>
      </c>
      <c r="U80" s="78"/>
    </row>
    <row r="81" spans="1:21">
      <c r="A81" s="14"/>
      <c r="B81" s="14"/>
      <c r="C81" s="14"/>
      <c r="D81" s="14"/>
      <c r="E81" s="14"/>
      <c r="F81" s="14"/>
      <c r="G81" s="14"/>
      <c r="H81" s="14"/>
      <c r="I81" s="14"/>
      <c r="L81" s="14"/>
      <c r="M81" s="14"/>
      <c r="N81" s="14"/>
      <c r="O81" s="14"/>
      <c r="P81" s="14"/>
      <c r="Q81" s="1"/>
      <c r="R81" s="74" t="s">
        <v>121</v>
      </c>
      <c r="S81" s="79" t="s">
        <v>1048</v>
      </c>
      <c r="T81" s="79" t="s">
        <v>1049</v>
      </c>
      <c r="U81" s="78"/>
    </row>
    <row r="82" spans="1:21">
      <c r="A82" s="14"/>
      <c r="B82" s="14"/>
      <c r="C82" s="14"/>
      <c r="D82" s="14"/>
      <c r="E82" s="14"/>
      <c r="F82" s="14"/>
      <c r="G82" s="14"/>
      <c r="H82" s="14"/>
      <c r="I82" s="14"/>
      <c r="L82" s="14"/>
      <c r="M82" s="14"/>
      <c r="N82" s="14"/>
      <c r="O82" s="14"/>
      <c r="P82" s="14"/>
      <c r="Q82" s="1"/>
      <c r="R82" s="74" t="s">
        <v>121</v>
      </c>
      <c r="S82" s="79" t="s">
        <v>1048</v>
      </c>
      <c r="T82" s="79" t="s">
        <v>1050</v>
      </c>
      <c r="U82" s="78"/>
    </row>
    <row r="83" spans="1:21">
      <c r="A83" s="14"/>
      <c r="B83" s="14"/>
      <c r="C83" s="14"/>
      <c r="D83" s="14"/>
      <c r="E83" s="14"/>
      <c r="F83" s="14"/>
      <c r="G83" s="14"/>
      <c r="H83" s="14"/>
      <c r="I83" s="14"/>
      <c r="L83" s="14"/>
      <c r="M83" s="14"/>
      <c r="N83" s="14"/>
      <c r="O83" s="14"/>
      <c r="P83" s="14"/>
      <c r="Q83" s="1"/>
      <c r="R83" s="74" t="s">
        <v>121</v>
      </c>
      <c r="S83" s="79" t="s">
        <v>1051</v>
      </c>
      <c r="T83" s="79" t="s">
        <v>1052</v>
      </c>
      <c r="U83" s="78"/>
    </row>
    <row r="84" spans="1:21">
      <c r="A84" s="14"/>
      <c r="B84" s="14"/>
      <c r="C84" s="14"/>
      <c r="D84" s="14"/>
      <c r="E84" s="14"/>
      <c r="F84" s="14"/>
      <c r="G84" s="14"/>
      <c r="H84" s="14"/>
      <c r="I84" s="14"/>
      <c r="L84" s="14"/>
      <c r="M84" s="14"/>
      <c r="N84" s="14"/>
      <c r="O84" s="14"/>
      <c r="P84" s="14"/>
      <c r="Q84" s="1"/>
      <c r="R84" s="74" t="s">
        <v>121</v>
      </c>
      <c r="S84" s="79" t="s">
        <v>1053</v>
      </c>
      <c r="T84" s="79" t="s">
        <v>1054</v>
      </c>
      <c r="U84" s="78"/>
    </row>
    <row r="85" spans="1:21">
      <c r="A85" s="14"/>
      <c r="B85" s="14"/>
      <c r="C85" s="14"/>
      <c r="D85" s="14"/>
      <c r="E85" s="14"/>
      <c r="F85" s="14"/>
      <c r="G85" s="14"/>
      <c r="H85" s="14"/>
      <c r="I85" s="14"/>
      <c r="L85" s="14"/>
      <c r="M85" s="14"/>
      <c r="N85" s="14"/>
      <c r="O85" s="14"/>
      <c r="P85" s="14"/>
      <c r="Q85" s="1"/>
      <c r="R85" s="74" t="s">
        <v>122</v>
      </c>
      <c r="S85" s="79" t="s">
        <v>1055</v>
      </c>
      <c r="T85" s="79" t="s">
        <v>1056</v>
      </c>
      <c r="U85" s="78"/>
    </row>
    <row r="86" spans="1:21">
      <c r="A86" s="14"/>
      <c r="B86" s="14"/>
      <c r="C86" s="14"/>
      <c r="D86" s="14"/>
      <c r="E86" s="14"/>
      <c r="F86" s="14"/>
      <c r="G86" s="14"/>
      <c r="H86" s="14"/>
      <c r="I86" s="14"/>
      <c r="L86" s="14"/>
      <c r="M86" s="14"/>
      <c r="N86" s="14"/>
      <c r="O86" s="14"/>
      <c r="P86" s="14"/>
      <c r="Q86" s="1"/>
      <c r="R86" s="74" t="s">
        <v>122</v>
      </c>
      <c r="S86" s="79" t="s">
        <v>1057</v>
      </c>
      <c r="T86" s="79" t="s">
        <v>1058</v>
      </c>
      <c r="U86" s="78"/>
    </row>
    <row r="87" spans="1:21">
      <c r="A87" s="14"/>
      <c r="B87" s="14"/>
      <c r="C87" s="14"/>
      <c r="D87" s="14"/>
      <c r="E87" s="14"/>
      <c r="F87" s="14"/>
      <c r="G87" s="14"/>
      <c r="H87" s="14"/>
      <c r="I87" s="14"/>
      <c r="L87" s="14"/>
      <c r="M87" s="14"/>
      <c r="N87" s="14"/>
      <c r="O87" s="14"/>
      <c r="P87" s="14"/>
      <c r="Q87" s="1"/>
      <c r="R87" s="74" t="s">
        <v>122</v>
      </c>
      <c r="S87" s="79" t="s">
        <v>1059</v>
      </c>
      <c r="T87" s="79" t="s">
        <v>1060</v>
      </c>
      <c r="U87" s="78"/>
    </row>
    <row r="88" spans="1:21">
      <c r="A88" s="14"/>
      <c r="B88" s="14"/>
      <c r="C88" s="14"/>
      <c r="D88" s="14"/>
      <c r="E88" s="14"/>
      <c r="F88" s="14"/>
      <c r="G88" s="14"/>
      <c r="H88" s="14"/>
      <c r="I88" s="14"/>
      <c r="L88" s="14"/>
      <c r="M88" s="14"/>
      <c r="N88" s="14"/>
      <c r="O88" s="14"/>
      <c r="P88" s="14"/>
      <c r="Q88" s="1"/>
      <c r="R88" s="74" t="s">
        <v>122</v>
      </c>
      <c r="S88" s="79" t="s">
        <v>1059</v>
      </c>
      <c r="T88" s="79" t="s">
        <v>1061</v>
      </c>
      <c r="U88" s="78"/>
    </row>
    <row r="89" spans="1:21">
      <c r="A89" s="14"/>
      <c r="B89" s="14"/>
      <c r="C89" s="14"/>
      <c r="D89" s="14"/>
      <c r="E89" s="14"/>
      <c r="F89" s="14"/>
      <c r="G89" s="14"/>
      <c r="H89" s="14"/>
      <c r="I89" s="14"/>
      <c r="L89" s="14"/>
      <c r="M89" s="14"/>
      <c r="N89" s="14"/>
      <c r="O89" s="14"/>
      <c r="P89" s="14"/>
      <c r="Q89" s="1"/>
      <c r="R89" s="74" t="s">
        <v>122</v>
      </c>
      <c r="S89" s="79" t="s">
        <v>474</v>
      </c>
      <c r="T89" s="79" t="s">
        <v>1062</v>
      </c>
      <c r="U89" s="78"/>
    </row>
    <row r="90" spans="1:21">
      <c r="A90" s="14"/>
      <c r="B90" s="14"/>
      <c r="C90" s="14"/>
      <c r="D90" s="14"/>
      <c r="E90" s="14"/>
      <c r="F90" s="14"/>
      <c r="G90" s="14"/>
      <c r="H90" s="14"/>
      <c r="I90" s="14"/>
      <c r="L90" s="14"/>
      <c r="M90" s="14"/>
      <c r="N90" s="14"/>
      <c r="O90" s="14"/>
      <c r="P90" s="14"/>
      <c r="Q90" s="1"/>
      <c r="R90" s="74" t="s">
        <v>122</v>
      </c>
      <c r="S90" s="79" t="s">
        <v>474</v>
      </c>
      <c r="T90" s="79" t="s">
        <v>1063</v>
      </c>
      <c r="U90" s="78"/>
    </row>
    <row r="91" spans="1:21">
      <c r="A91" s="14"/>
      <c r="B91" s="14"/>
      <c r="C91" s="14"/>
      <c r="D91" s="14"/>
      <c r="E91" s="14"/>
      <c r="F91" s="14"/>
      <c r="G91" s="14"/>
      <c r="H91" s="14"/>
      <c r="I91" s="14"/>
      <c r="L91" s="14"/>
      <c r="M91" s="14"/>
      <c r="N91" s="14"/>
      <c r="O91" s="14"/>
      <c r="P91" s="14"/>
      <c r="Q91" s="1"/>
      <c r="R91" s="74" t="s">
        <v>122</v>
      </c>
      <c r="S91" s="79" t="s">
        <v>1064</v>
      </c>
      <c r="T91" s="79" t="s">
        <v>1065</v>
      </c>
      <c r="U91" s="78"/>
    </row>
    <row r="92" spans="1:21">
      <c r="A92" s="14"/>
      <c r="B92" s="14"/>
      <c r="C92" s="14"/>
      <c r="D92" s="14"/>
      <c r="E92" s="14"/>
      <c r="F92" s="14"/>
      <c r="G92" s="14"/>
      <c r="H92" s="14"/>
      <c r="I92" s="14"/>
      <c r="L92" s="14"/>
      <c r="M92" s="14"/>
      <c r="N92" s="14"/>
      <c r="O92" s="14"/>
      <c r="P92" s="14"/>
      <c r="Q92" s="1"/>
      <c r="R92" s="74" t="s">
        <v>122</v>
      </c>
      <c r="S92" s="79" t="s">
        <v>1064</v>
      </c>
      <c r="T92" s="79" t="s">
        <v>1066</v>
      </c>
      <c r="U92" s="78"/>
    </row>
    <row r="93" spans="1:21">
      <c r="A93" s="14"/>
      <c r="B93" s="14"/>
      <c r="C93" s="14"/>
      <c r="D93" s="14"/>
      <c r="E93" s="14"/>
      <c r="F93" s="14"/>
      <c r="G93" s="14"/>
      <c r="H93" s="14"/>
      <c r="I93" s="14"/>
      <c r="L93" s="14"/>
      <c r="M93" s="14"/>
      <c r="N93" s="14"/>
      <c r="O93" s="14"/>
      <c r="P93" s="14"/>
      <c r="Q93" s="1"/>
      <c r="R93" s="74" t="s">
        <v>122</v>
      </c>
      <c r="S93" s="79" t="s">
        <v>469</v>
      </c>
      <c r="T93" s="79" t="s">
        <v>1067</v>
      </c>
      <c r="U93" s="78"/>
    </row>
    <row r="94" spans="1:21">
      <c r="A94" s="14"/>
      <c r="B94" s="14"/>
      <c r="C94" s="14"/>
      <c r="D94" s="14"/>
      <c r="E94" s="14"/>
      <c r="F94" s="14"/>
      <c r="G94" s="14"/>
      <c r="H94" s="14"/>
      <c r="I94" s="14"/>
      <c r="L94" s="14"/>
      <c r="M94" s="14"/>
      <c r="N94" s="14"/>
      <c r="O94" s="14"/>
      <c r="P94" s="14"/>
      <c r="Q94" s="1"/>
      <c r="R94" s="74" t="s">
        <v>122</v>
      </c>
      <c r="S94" s="79" t="s">
        <v>1068</v>
      </c>
      <c r="T94" s="79" t="s">
        <v>1069</v>
      </c>
      <c r="U94" s="78"/>
    </row>
    <row r="95" spans="1:21">
      <c r="A95" s="14"/>
      <c r="B95" s="14"/>
      <c r="C95" s="14"/>
      <c r="D95" s="14"/>
      <c r="E95" s="14"/>
      <c r="F95" s="14"/>
      <c r="G95" s="14"/>
      <c r="H95" s="14"/>
      <c r="I95" s="14"/>
      <c r="L95" s="14"/>
      <c r="M95" s="14"/>
      <c r="N95" s="14"/>
      <c r="O95" s="14"/>
      <c r="P95" s="14"/>
      <c r="Q95" s="1"/>
      <c r="R95" s="74" t="s">
        <v>122</v>
      </c>
      <c r="S95" s="79" t="s">
        <v>1070</v>
      </c>
      <c r="T95" s="79" t="s">
        <v>1071</v>
      </c>
      <c r="U95" s="78"/>
    </row>
    <row r="96" spans="1:21">
      <c r="A96" s="14"/>
      <c r="B96" s="14"/>
      <c r="C96" s="14"/>
      <c r="D96" s="14"/>
      <c r="E96" s="14"/>
      <c r="F96" s="14"/>
      <c r="G96" s="14"/>
      <c r="H96" s="14"/>
      <c r="I96" s="14"/>
      <c r="L96" s="14"/>
      <c r="M96" s="14"/>
      <c r="N96" s="14"/>
      <c r="O96" s="14"/>
      <c r="P96" s="14"/>
      <c r="Q96" s="1"/>
      <c r="R96" s="74" t="s">
        <v>123</v>
      </c>
      <c r="S96" s="79" t="s">
        <v>201</v>
      </c>
      <c r="T96" s="79" t="s">
        <v>1072</v>
      </c>
      <c r="U96" s="78"/>
    </row>
    <row r="97" spans="1:21">
      <c r="A97" s="14"/>
      <c r="B97" s="14"/>
      <c r="C97" s="14"/>
      <c r="D97" s="14"/>
      <c r="E97" s="14"/>
      <c r="F97" s="14"/>
      <c r="G97" s="14"/>
      <c r="H97" s="14"/>
      <c r="I97" s="14"/>
      <c r="L97" s="14"/>
      <c r="M97" s="14"/>
      <c r="N97" s="14"/>
      <c r="O97" s="14"/>
      <c r="P97" s="14"/>
      <c r="Q97" s="1"/>
      <c r="R97" s="74" t="s">
        <v>123</v>
      </c>
      <c r="S97" s="79" t="s">
        <v>201</v>
      </c>
      <c r="T97" s="79" t="s">
        <v>1073</v>
      </c>
      <c r="U97" s="78"/>
    </row>
    <row r="98" spans="1:21">
      <c r="A98" s="14"/>
      <c r="B98" s="14"/>
      <c r="C98" s="14"/>
      <c r="D98" s="14"/>
      <c r="E98" s="14"/>
      <c r="F98" s="14"/>
      <c r="G98" s="14"/>
      <c r="H98" s="14"/>
      <c r="I98" s="14"/>
      <c r="L98" s="14"/>
      <c r="M98" s="14"/>
      <c r="N98" s="14"/>
      <c r="O98" s="14"/>
      <c r="P98" s="14"/>
      <c r="Q98" s="1"/>
      <c r="R98" s="74" t="s">
        <v>123</v>
      </c>
      <c r="S98" s="79" t="s">
        <v>175</v>
      </c>
      <c r="T98" s="79" t="s">
        <v>1074</v>
      </c>
      <c r="U98" s="78"/>
    </row>
    <row r="99" spans="1:21">
      <c r="A99" s="14"/>
      <c r="B99" s="14"/>
      <c r="C99" s="14"/>
      <c r="D99" s="14"/>
      <c r="E99" s="14"/>
      <c r="F99" s="14"/>
      <c r="G99" s="14"/>
      <c r="H99" s="14"/>
      <c r="I99" s="14"/>
      <c r="L99" s="14"/>
      <c r="M99" s="14"/>
      <c r="N99" s="14"/>
      <c r="O99" s="14"/>
      <c r="P99" s="14"/>
      <c r="Q99" s="1"/>
      <c r="R99" s="74" t="s">
        <v>123</v>
      </c>
      <c r="S99" s="79" t="s">
        <v>314</v>
      </c>
      <c r="T99" s="79" t="s">
        <v>1075</v>
      </c>
      <c r="U99" s="78"/>
    </row>
    <row r="100" spans="1:21">
      <c r="A100" s="14"/>
      <c r="B100" s="14"/>
      <c r="C100" s="14"/>
      <c r="D100" s="14"/>
      <c r="E100" s="14"/>
      <c r="F100" s="14"/>
      <c r="G100" s="14"/>
      <c r="H100" s="14"/>
      <c r="I100" s="14"/>
      <c r="L100" s="14"/>
      <c r="M100" s="14"/>
      <c r="N100" s="14"/>
      <c r="O100" s="14"/>
      <c r="P100" s="14"/>
      <c r="Q100" s="1"/>
      <c r="R100" s="74" t="s">
        <v>123</v>
      </c>
      <c r="S100" s="79" t="s">
        <v>1076</v>
      </c>
      <c r="T100" s="79" t="s">
        <v>1077</v>
      </c>
      <c r="U100" s="78"/>
    </row>
    <row r="101" spans="1:21">
      <c r="A101" s="14"/>
      <c r="B101" s="14"/>
      <c r="C101" s="14"/>
      <c r="D101" s="14"/>
      <c r="E101" s="14"/>
      <c r="F101" s="14"/>
      <c r="G101" s="14"/>
      <c r="H101" s="14"/>
      <c r="I101" s="14"/>
      <c r="L101" s="14"/>
      <c r="M101" s="14"/>
      <c r="N101" s="14"/>
      <c r="O101" s="14"/>
      <c r="P101" s="14"/>
      <c r="Q101" s="1"/>
      <c r="R101" s="74" t="s">
        <v>123</v>
      </c>
      <c r="S101" s="79" t="s">
        <v>1078</v>
      </c>
      <c r="T101" s="80" t="s">
        <v>1079</v>
      </c>
      <c r="U101" s="78"/>
    </row>
    <row r="102" spans="1:21">
      <c r="A102" s="14"/>
      <c r="B102" s="14"/>
      <c r="C102" s="14"/>
      <c r="D102" s="14"/>
      <c r="E102" s="14"/>
      <c r="F102" s="14"/>
      <c r="G102" s="14"/>
      <c r="H102" s="14"/>
      <c r="I102" s="14"/>
      <c r="L102" s="14"/>
      <c r="M102" s="14"/>
      <c r="N102" s="14"/>
      <c r="O102" s="14"/>
      <c r="P102" s="14"/>
      <c r="Q102" s="1"/>
      <c r="R102" s="74" t="s">
        <v>124</v>
      </c>
      <c r="S102" s="79" t="s">
        <v>1080</v>
      </c>
      <c r="T102" s="79" t="s">
        <v>1081</v>
      </c>
      <c r="U102" s="78"/>
    </row>
    <row r="103" spans="1:21">
      <c r="A103" s="14"/>
      <c r="B103" s="14"/>
      <c r="C103" s="14"/>
      <c r="D103" s="14"/>
      <c r="E103" s="14"/>
      <c r="F103" s="14"/>
      <c r="G103" s="14"/>
      <c r="H103" s="14"/>
      <c r="I103" s="14"/>
      <c r="L103" s="14"/>
      <c r="M103" s="14"/>
      <c r="N103" s="14"/>
      <c r="O103" s="14"/>
      <c r="P103" s="14"/>
      <c r="Q103" s="1"/>
      <c r="R103" s="74" t="s">
        <v>124</v>
      </c>
      <c r="S103" s="79" t="s">
        <v>1082</v>
      </c>
      <c r="T103" s="79" t="s">
        <v>1083</v>
      </c>
      <c r="U103" s="78"/>
    </row>
    <row r="104" spans="1:21">
      <c r="A104" s="14"/>
      <c r="B104" s="14"/>
      <c r="C104" s="14"/>
      <c r="D104" s="14"/>
      <c r="E104" s="14"/>
      <c r="F104" s="14"/>
      <c r="G104" s="14"/>
      <c r="H104" s="14"/>
      <c r="I104" s="14"/>
      <c r="L104" s="14"/>
      <c r="M104" s="14"/>
      <c r="N104" s="14"/>
      <c r="O104" s="14"/>
      <c r="P104" s="14"/>
      <c r="Q104" s="1"/>
      <c r="R104" s="74" t="s">
        <v>124</v>
      </c>
      <c r="S104" s="79" t="s">
        <v>1084</v>
      </c>
      <c r="T104" s="79" t="s">
        <v>1085</v>
      </c>
      <c r="U104" s="78"/>
    </row>
    <row r="105" spans="1:21">
      <c r="A105" s="14"/>
      <c r="B105" s="14"/>
      <c r="C105" s="14"/>
      <c r="D105" s="14"/>
      <c r="E105" s="14"/>
      <c r="F105" s="14"/>
      <c r="G105" s="14"/>
      <c r="H105" s="14"/>
      <c r="I105" s="14"/>
      <c r="L105" s="14"/>
      <c r="M105" s="14"/>
      <c r="N105" s="14"/>
      <c r="O105" s="14"/>
      <c r="P105" s="14"/>
      <c r="Q105" s="1"/>
      <c r="R105" s="74" t="s">
        <v>124</v>
      </c>
      <c r="S105" s="79" t="s">
        <v>1086</v>
      </c>
      <c r="T105" s="79" t="s">
        <v>1087</v>
      </c>
      <c r="U105" s="78"/>
    </row>
    <row r="106" spans="1:21">
      <c r="A106" s="14"/>
      <c r="B106" s="14"/>
      <c r="C106" s="14"/>
      <c r="D106" s="14"/>
      <c r="E106" s="14"/>
      <c r="F106" s="14"/>
      <c r="G106" s="14"/>
      <c r="H106" s="14"/>
      <c r="I106" s="14"/>
      <c r="L106" s="14"/>
      <c r="M106" s="14"/>
      <c r="N106" s="14"/>
      <c r="O106" s="14"/>
      <c r="P106" s="14"/>
      <c r="Q106" s="1"/>
      <c r="R106" s="74" t="s">
        <v>124</v>
      </c>
      <c r="S106" s="79" t="s">
        <v>1086</v>
      </c>
      <c r="T106" s="79" t="s">
        <v>1088</v>
      </c>
      <c r="U106" s="78"/>
    </row>
    <row r="107" spans="1:21">
      <c r="A107" s="14"/>
      <c r="B107" s="14"/>
      <c r="C107" s="14"/>
      <c r="D107" s="14"/>
      <c r="E107" s="14"/>
      <c r="F107" s="14"/>
      <c r="G107" s="14"/>
      <c r="H107" s="14"/>
      <c r="I107" s="14"/>
      <c r="L107" s="14"/>
      <c r="M107" s="14"/>
      <c r="N107" s="14"/>
      <c r="O107" s="14"/>
      <c r="P107" s="14"/>
      <c r="Q107" s="1"/>
      <c r="R107" s="74" t="s">
        <v>124</v>
      </c>
      <c r="S107" s="79" t="s">
        <v>271</v>
      </c>
      <c r="T107" s="81" t="s">
        <v>1089</v>
      </c>
      <c r="U107" s="78"/>
    </row>
    <row r="108" spans="1:21">
      <c r="A108" s="14"/>
      <c r="B108" s="14"/>
      <c r="C108" s="14"/>
      <c r="D108" s="14"/>
      <c r="E108" s="14"/>
      <c r="F108" s="14"/>
      <c r="G108" s="14"/>
      <c r="H108" s="14"/>
      <c r="I108" s="14"/>
      <c r="L108" s="14"/>
      <c r="M108" s="14"/>
      <c r="N108" s="14"/>
      <c r="O108" s="14"/>
      <c r="P108" s="14"/>
      <c r="Q108" s="1"/>
      <c r="R108" s="74" t="s">
        <v>124</v>
      </c>
      <c r="S108" s="79" t="s">
        <v>271</v>
      </c>
      <c r="T108" s="79" t="s">
        <v>1090</v>
      </c>
      <c r="U108" s="78"/>
    </row>
    <row r="109" spans="1:21">
      <c r="A109" s="14"/>
      <c r="B109" s="14"/>
      <c r="C109" s="14"/>
      <c r="D109" s="14"/>
      <c r="E109" s="14"/>
      <c r="F109" s="14"/>
      <c r="G109" s="14"/>
      <c r="H109" s="14"/>
      <c r="I109" s="14"/>
      <c r="L109" s="14"/>
      <c r="M109" s="14"/>
      <c r="N109" s="14"/>
      <c r="O109" s="14"/>
      <c r="P109" s="14"/>
      <c r="Q109" s="1"/>
      <c r="R109" s="74" t="s">
        <v>124</v>
      </c>
      <c r="S109" s="79" t="s">
        <v>1091</v>
      </c>
      <c r="T109" s="79" t="s">
        <v>1092</v>
      </c>
      <c r="U109" s="78"/>
    </row>
    <row r="110" spans="1:21">
      <c r="A110" s="14"/>
      <c r="B110" s="14"/>
      <c r="C110" s="14"/>
      <c r="D110" s="14"/>
      <c r="E110" s="14"/>
      <c r="F110" s="14"/>
      <c r="G110" s="14"/>
      <c r="H110" s="14"/>
      <c r="I110" s="14"/>
      <c r="L110" s="14"/>
      <c r="M110" s="14"/>
      <c r="N110" s="14"/>
      <c r="O110" s="14"/>
      <c r="P110" s="14"/>
      <c r="Q110" s="1"/>
      <c r="R110" s="74" t="s">
        <v>124</v>
      </c>
      <c r="S110" s="79" t="s">
        <v>1093</v>
      </c>
      <c r="T110" s="79" t="s">
        <v>1094</v>
      </c>
      <c r="U110" s="78"/>
    </row>
    <row r="111" spans="1:21">
      <c r="A111" s="14"/>
      <c r="B111" s="14"/>
      <c r="C111" s="14"/>
      <c r="D111" s="14"/>
      <c r="E111" s="14"/>
      <c r="F111" s="14"/>
      <c r="G111" s="14"/>
      <c r="H111" s="14"/>
      <c r="I111" s="14"/>
      <c r="L111" s="14"/>
      <c r="M111" s="14"/>
      <c r="N111" s="14"/>
      <c r="O111" s="14"/>
      <c r="P111" s="14"/>
      <c r="Q111" s="1"/>
      <c r="R111" s="74" t="s">
        <v>124</v>
      </c>
      <c r="S111" s="79" t="s">
        <v>1095</v>
      </c>
      <c r="T111" s="79" t="s">
        <v>1096</v>
      </c>
      <c r="U111" s="78"/>
    </row>
    <row r="112" spans="1:21">
      <c r="A112" s="14"/>
      <c r="B112" s="14"/>
      <c r="C112" s="14"/>
      <c r="D112" s="14"/>
      <c r="E112" s="14"/>
      <c r="F112" s="14"/>
      <c r="G112" s="14"/>
      <c r="H112" s="14"/>
      <c r="I112" s="14"/>
      <c r="L112" s="14"/>
      <c r="M112" s="14"/>
      <c r="N112" s="14"/>
      <c r="O112" s="14"/>
      <c r="P112" s="14"/>
      <c r="Q112" s="1"/>
      <c r="R112" s="74" t="s">
        <v>124</v>
      </c>
      <c r="S112" s="79" t="s">
        <v>1095</v>
      </c>
      <c r="T112" s="79" t="s">
        <v>1097</v>
      </c>
      <c r="U112" s="78"/>
    </row>
    <row r="113" spans="1:21">
      <c r="A113" s="14"/>
      <c r="B113" s="14"/>
      <c r="C113" s="14"/>
      <c r="D113" s="14"/>
      <c r="E113" s="14"/>
      <c r="F113" s="14"/>
      <c r="G113" s="14"/>
      <c r="H113" s="14"/>
      <c r="I113" s="14"/>
      <c r="L113" s="14"/>
      <c r="M113" s="14"/>
      <c r="N113" s="14"/>
      <c r="O113" s="14"/>
      <c r="P113" s="14"/>
      <c r="Q113" s="1"/>
      <c r="R113" s="74" t="s">
        <v>124</v>
      </c>
      <c r="S113" s="79" t="s">
        <v>450</v>
      </c>
      <c r="T113" s="79" t="s">
        <v>1098</v>
      </c>
      <c r="U113" s="78"/>
    </row>
    <row r="114" spans="1:21">
      <c r="A114" s="14"/>
      <c r="B114" s="14"/>
      <c r="C114" s="14"/>
      <c r="D114" s="14"/>
      <c r="E114" s="14"/>
      <c r="F114" s="14"/>
      <c r="G114" s="14"/>
      <c r="H114" s="14"/>
      <c r="I114" s="14"/>
      <c r="L114" s="14"/>
      <c r="M114" s="14"/>
      <c r="N114" s="14"/>
      <c r="O114" s="14"/>
      <c r="P114" s="14"/>
      <c r="Q114" s="1"/>
      <c r="R114" s="74" t="s">
        <v>124</v>
      </c>
      <c r="S114" s="79" t="s">
        <v>450</v>
      </c>
      <c r="T114" s="79" t="s">
        <v>1099</v>
      </c>
      <c r="U114" s="78"/>
    </row>
    <row r="115" spans="1:21">
      <c r="A115" s="14"/>
      <c r="B115" s="14"/>
      <c r="C115" s="14"/>
      <c r="D115" s="14"/>
      <c r="E115" s="14"/>
      <c r="F115" s="14"/>
      <c r="G115" s="14"/>
      <c r="H115" s="14"/>
      <c r="I115" s="14"/>
      <c r="L115" s="14"/>
      <c r="M115" s="14"/>
      <c r="N115" s="14"/>
      <c r="O115" s="14"/>
      <c r="P115" s="14"/>
      <c r="Q115" s="1"/>
      <c r="R115" s="74" t="s">
        <v>124</v>
      </c>
      <c r="S115" s="79" t="s">
        <v>1100</v>
      </c>
      <c r="T115" s="79" t="s">
        <v>1101</v>
      </c>
      <c r="U115" s="78"/>
    </row>
    <row r="116" spans="1:21">
      <c r="A116" s="14"/>
      <c r="B116" s="14"/>
      <c r="C116" s="14"/>
      <c r="D116" s="14"/>
      <c r="E116" s="14"/>
      <c r="F116" s="14"/>
      <c r="G116" s="14"/>
      <c r="H116" s="14"/>
      <c r="I116" s="14"/>
      <c r="L116" s="14"/>
      <c r="M116" s="14"/>
      <c r="N116" s="14"/>
      <c r="O116" s="14"/>
      <c r="P116" s="14"/>
      <c r="Q116" s="1"/>
      <c r="R116" s="74" t="s">
        <v>124</v>
      </c>
      <c r="S116" s="79" t="s">
        <v>1100</v>
      </c>
      <c r="T116" s="79" t="s">
        <v>1102</v>
      </c>
      <c r="U116" s="78"/>
    </row>
    <row r="117" spans="1:21">
      <c r="A117" s="14"/>
      <c r="B117" s="14"/>
      <c r="C117" s="14"/>
      <c r="D117" s="14"/>
      <c r="E117" s="14"/>
      <c r="F117" s="14"/>
      <c r="G117" s="14"/>
      <c r="H117" s="14"/>
      <c r="I117" s="14"/>
      <c r="L117" s="14"/>
      <c r="M117" s="14"/>
      <c r="N117" s="14"/>
      <c r="O117" s="14"/>
      <c r="P117" s="14"/>
      <c r="Q117" s="1"/>
      <c r="R117" s="74" t="s">
        <v>124</v>
      </c>
      <c r="S117" s="79" t="s">
        <v>1103</v>
      </c>
      <c r="T117" s="79" t="s">
        <v>1104</v>
      </c>
      <c r="U117" s="78"/>
    </row>
    <row r="118" spans="1:21">
      <c r="A118" s="14"/>
      <c r="B118" s="14"/>
      <c r="C118" s="14"/>
      <c r="D118" s="14"/>
      <c r="E118" s="14"/>
      <c r="F118" s="14"/>
      <c r="G118" s="14"/>
      <c r="H118" s="14"/>
      <c r="I118" s="14"/>
      <c r="L118" s="14"/>
      <c r="M118" s="14"/>
      <c r="N118" s="14"/>
      <c r="O118" s="14"/>
      <c r="P118" s="14"/>
      <c r="Q118" s="1"/>
      <c r="R118" s="74" t="s">
        <v>124</v>
      </c>
      <c r="S118" s="79" t="s">
        <v>1105</v>
      </c>
      <c r="T118" s="79" t="s">
        <v>1106</v>
      </c>
      <c r="U118" s="78"/>
    </row>
    <row r="119" spans="1:21">
      <c r="A119" s="14"/>
      <c r="B119" s="14"/>
      <c r="C119" s="14"/>
      <c r="D119" s="14"/>
      <c r="E119" s="14"/>
      <c r="F119" s="14"/>
      <c r="G119" s="14"/>
      <c r="H119" s="14"/>
      <c r="I119" s="14"/>
      <c r="L119" s="14"/>
      <c r="M119" s="14"/>
      <c r="N119" s="14"/>
      <c r="O119" s="14"/>
      <c r="P119" s="14"/>
      <c r="Q119" s="1"/>
      <c r="R119" s="74" t="s">
        <v>125</v>
      </c>
      <c r="S119" s="79" t="s">
        <v>1107</v>
      </c>
      <c r="T119" s="79" t="s">
        <v>1108</v>
      </c>
      <c r="U119" s="78"/>
    </row>
    <row r="120" spans="1:21">
      <c r="A120" s="14"/>
      <c r="B120" s="14"/>
      <c r="C120" s="14"/>
      <c r="D120" s="14"/>
      <c r="E120" s="14"/>
      <c r="F120" s="14"/>
      <c r="G120" s="14"/>
      <c r="H120" s="14"/>
      <c r="I120" s="14"/>
      <c r="L120" s="14"/>
      <c r="M120" s="14"/>
      <c r="N120" s="14"/>
      <c r="O120" s="14"/>
      <c r="P120" s="14"/>
      <c r="Q120" s="1"/>
      <c r="R120" s="74" t="s">
        <v>125</v>
      </c>
      <c r="S120" s="79" t="s">
        <v>1107</v>
      </c>
      <c r="T120" s="79" t="s">
        <v>1109</v>
      </c>
      <c r="U120" s="78"/>
    </row>
    <row r="121" spans="1:21">
      <c r="A121" s="14"/>
      <c r="B121" s="14"/>
      <c r="C121" s="14"/>
      <c r="D121" s="14"/>
      <c r="E121" s="14"/>
      <c r="F121" s="14"/>
      <c r="G121" s="14"/>
      <c r="H121" s="14"/>
      <c r="I121" s="14"/>
      <c r="L121" s="14"/>
      <c r="M121" s="14"/>
      <c r="N121" s="14"/>
      <c r="O121" s="14"/>
      <c r="P121" s="14"/>
      <c r="Q121" s="1"/>
      <c r="R121" s="74" t="s">
        <v>125</v>
      </c>
      <c r="S121" s="79" t="s">
        <v>1110</v>
      </c>
      <c r="T121" s="79" t="s">
        <v>1111</v>
      </c>
      <c r="U121" s="78"/>
    </row>
    <row r="122" spans="1:21">
      <c r="A122" s="14"/>
      <c r="B122" s="14"/>
      <c r="C122" s="14"/>
      <c r="D122" s="14"/>
      <c r="E122" s="14"/>
      <c r="F122" s="14"/>
      <c r="G122" s="14"/>
      <c r="H122" s="14"/>
      <c r="I122" s="14"/>
      <c r="L122" s="14"/>
      <c r="M122" s="14"/>
      <c r="N122" s="14"/>
      <c r="O122" s="14"/>
      <c r="P122" s="14"/>
      <c r="Q122" s="1"/>
      <c r="R122" s="74" t="s">
        <v>125</v>
      </c>
      <c r="S122" s="79" t="s">
        <v>1110</v>
      </c>
      <c r="T122" s="79" t="s">
        <v>1112</v>
      </c>
      <c r="U122" s="78"/>
    </row>
    <row r="123" spans="1:21">
      <c r="A123" s="14"/>
      <c r="B123" s="14"/>
      <c r="C123" s="14"/>
      <c r="D123" s="14"/>
      <c r="E123" s="14"/>
      <c r="F123" s="14"/>
      <c r="G123" s="14"/>
      <c r="H123" s="14"/>
      <c r="I123" s="14"/>
      <c r="L123" s="14"/>
      <c r="M123" s="14"/>
      <c r="N123" s="14"/>
      <c r="O123" s="14"/>
      <c r="P123" s="14"/>
      <c r="Q123" s="1"/>
      <c r="R123" s="74" t="s">
        <v>125</v>
      </c>
      <c r="S123" s="79" t="s">
        <v>1113</v>
      </c>
      <c r="T123" s="79" t="s">
        <v>1114</v>
      </c>
      <c r="U123" s="78"/>
    </row>
    <row r="124" spans="1:21">
      <c r="A124" s="14"/>
      <c r="B124" s="14"/>
      <c r="C124" s="14"/>
      <c r="D124" s="14"/>
      <c r="E124" s="14"/>
      <c r="F124" s="14"/>
      <c r="G124" s="14"/>
      <c r="H124" s="14"/>
      <c r="I124" s="14"/>
      <c r="L124" s="14"/>
      <c r="M124" s="14"/>
      <c r="N124" s="14"/>
      <c r="O124" s="14"/>
      <c r="P124" s="14"/>
      <c r="Q124" s="1"/>
      <c r="R124" s="74" t="s">
        <v>125</v>
      </c>
      <c r="S124" s="79" t="s">
        <v>1113</v>
      </c>
      <c r="T124" s="79" t="s">
        <v>1115</v>
      </c>
      <c r="U124" s="78"/>
    </row>
    <row r="125" spans="1:21" ht="14.25">
      <c r="A125" s="14"/>
      <c r="B125" s="14"/>
      <c r="C125" s="14"/>
      <c r="D125" s="14"/>
      <c r="E125" s="14"/>
      <c r="F125" s="14"/>
      <c r="G125" s="14"/>
      <c r="H125" s="14"/>
      <c r="I125" s="14"/>
      <c r="L125" s="14"/>
      <c r="M125" s="14"/>
      <c r="N125" s="14"/>
      <c r="O125" s="14"/>
      <c r="P125" s="14"/>
      <c r="Q125" s="1"/>
      <c r="R125" s="74" t="s">
        <v>125</v>
      </c>
      <c r="S125" s="79" t="s">
        <v>1116</v>
      </c>
      <c r="T125" s="79" t="s">
        <v>1117</v>
      </c>
      <c r="U125" s="78"/>
    </row>
    <row r="126" spans="1:21">
      <c r="A126" s="14"/>
      <c r="B126" s="14"/>
      <c r="C126" s="14"/>
      <c r="D126" s="14"/>
      <c r="E126" s="14"/>
      <c r="F126" s="14"/>
      <c r="G126" s="14"/>
      <c r="H126" s="14"/>
      <c r="I126" s="14"/>
      <c r="L126" s="14"/>
      <c r="M126" s="14"/>
      <c r="N126" s="14"/>
      <c r="O126" s="14"/>
      <c r="P126" s="14"/>
      <c r="Q126" s="1"/>
      <c r="R126" s="74" t="s">
        <v>125</v>
      </c>
      <c r="S126" s="79" t="s">
        <v>1118</v>
      </c>
      <c r="T126" s="79" t="s">
        <v>1119</v>
      </c>
      <c r="U126" s="78"/>
    </row>
    <row r="127" spans="1:21">
      <c r="A127" s="14"/>
      <c r="B127" s="14"/>
      <c r="C127" s="14"/>
      <c r="D127" s="14"/>
      <c r="E127" s="14"/>
      <c r="F127" s="14"/>
      <c r="G127" s="14"/>
      <c r="H127" s="14"/>
      <c r="I127" s="14"/>
      <c r="L127" s="14"/>
      <c r="M127" s="14"/>
      <c r="N127" s="14"/>
      <c r="O127" s="14"/>
      <c r="P127" s="14"/>
      <c r="Q127" s="1"/>
      <c r="R127" s="74" t="s">
        <v>125</v>
      </c>
      <c r="S127" s="79" t="s">
        <v>1118</v>
      </c>
      <c r="T127" s="79" t="s">
        <v>1120</v>
      </c>
      <c r="U127" s="78"/>
    </row>
    <row r="128" spans="1:21">
      <c r="A128" s="14"/>
      <c r="B128" s="14"/>
      <c r="C128" s="14"/>
      <c r="D128" s="14"/>
      <c r="E128" s="14"/>
      <c r="F128" s="14"/>
      <c r="G128" s="14"/>
      <c r="H128" s="14"/>
      <c r="I128" s="14"/>
      <c r="L128" s="14"/>
      <c r="M128" s="14"/>
      <c r="N128" s="14"/>
      <c r="O128" s="14"/>
      <c r="P128" s="14"/>
      <c r="Q128" s="1"/>
      <c r="R128" s="74" t="s">
        <v>125</v>
      </c>
      <c r="S128" s="79" t="s">
        <v>1121</v>
      </c>
      <c r="T128" s="79" t="s">
        <v>1122</v>
      </c>
      <c r="U128" s="78"/>
    </row>
    <row r="129" spans="1:21">
      <c r="A129" s="14"/>
      <c r="B129" s="14"/>
      <c r="C129" s="14"/>
      <c r="D129" s="14"/>
      <c r="E129" s="14"/>
      <c r="F129" s="14"/>
      <c r="G129" s="14"/>
      <c r="H129" s="14"/>
      <c r="I129" s="14"/>
      <c r="L129" s="14"/>
      <c r="M129" s="14"/>
      <c r="N129" s="14"/>
      <c r="O129" s="14"/>
      <c r="P129" s="14"/>
      <c r="Q129" s="1"/>
      <c r="R129" s="74" t="s">
        <v>125</v>
      </c>
      <c r="S129" s="79" t="s">
        <v>1123</v>
      </c>
      <c r="T129" s="79" t="s">
        <v>1124</v>
      </c>
      <c r="U129" s="78"/>
    </row>
    <row r="130" spans="1:21">
      <c r="A130" s="14"/>
      <c r="B130" s="14"/>
      <c r="C130" s="14"/>
      <c r="D130" s="14"/>
      <c r="E130" s="14"/>
      <c r="F130" s="14"/>
      <c r="G130" s="14"/>
      <c r="H130" s="14"/>
      <c r="I130" s="14"/>
      <c r="L130" s="14"/>
      <c r="M130" s="14"/>
      <c r="N130" s="14"/>
      <c r="O130" s="14"/>
      <c r="P130" s="14"/>
      <c r="Q130" s="1"/>
      <c r="R130" s="74" t="s">
        <v>125</v>
      </c>
      <c r="S130" s="79" t="s">
        <v>1125</v>
      </c>
      <c r="T130" s="79" t="s">
        <v>1126</v>
      </c>
      <c r="U130" s="78"/>
    </row>
    <row r="131" spans="1:21">
      <c r="A131" s="14"/>
      <c r="B131" s="14"/>
      <c r="C131" s="14"/>
      <c r="D131" s="14"/>
      <c r="E131" s="14"/>
      <c r="F131" s="14"/>
      <c r="G131" s="14"/>
      <c r="H131" s="14"/>
      <c r="I131" s="14"/>
      <c r="L131" s="14"/>
      <c r="M131" s="14"/>
      <c r="N131" s="14"/>
      <c r="O131" s="14"/>
      <c r="P131" s="14"/>
      <c r="Q131" s="1"/>
      <c r="R131" s="74" t="s">
        <v>126</v>
      </c>
      <c r="S131" s="79" t="s">
        <v>1127</v>
      </c>
      <c r="T131" s="79" t="s">
        <v>1128</v>
      </c>
      <c r="U131" s="78"/>
    </row>
    <row r="132" spans="1:21">
      <c r="A132" s="14"/>
      <c r="B132" s="14"/>
      <c r="C132" s="14"/>
      <c r="D132" s="14"/>
      <c r="E132" s="14"/>
      <c r="F132" s="14"/>
      <c r="G132" s="14"/>
      <c r="H132" s="14"/>
      <c r="I132" s="14"/>
      <c r="L132" s="14"/>
      <c r="M132" s="14"/>
      <c r="N132" s="14"/>
      <c r="O132" s="14"/>
      <c r="P132" s="14"/>
      <c r="Q132" s="1"/>
      <c r="R132" s="74" t="s">
        <v>126</v>
      </c>
      <c r="S132" s="79" t="s">
        <v>1129</v>
      </c>
      <c r="T132" s="79" t="s">
        <v>1130</v>
      </c>
      <c r="U132" s="78"/>
    </row>
    <row r="133" spans="1:21">
      <c r="A133" s="14"/>
      <c r="B133" s="14"/>
      <c r="C133" s="14"/>
      <c r="D133" s="14"/>
      <c r="E133" s="14"/>
      <c r="F133" s="14"/>
      <c r="G133" s="14"/>
      <c r="H133" s="14"/>
      <c r="I133" s="14"/>
      <c r="L133" s="14"/>
      <c r="M133" s="14"/>
      <c r="N133" s="14"/>
      <c r="O133" s="14"/>
      <c r="P133" s="14"/>
      <c r="Q133" s="1"/>
      <c r="R133" s="74" t="s">
        <v>126</v>
      </c>
      <c r="S133" s="79" t="s">
        <v>1131</v>
      </c>
      <c r="T133" s="79" t="s">
        <v>1132</v>
      </c>
      <c r="U133" s="78"/>
    </row>
    <row r="134" spans="1:21">
      <c r="A134" s="14"/>
      <c r="B134" s="14"/>
      <c r="C134" s="14"/>
      <c r="D134" s="14"/>
      <c r="E134" s="14"/>
      <c r="F134" s="14"/>
      <c r="G134" s="14"/>
      <c r="H134" s="14"/>
      <c r="I134" s="14"/>
      <c r="L134" s="14"/>
      <c r="M134" s="14"/>
      <c r="N134" s="14"/>
      <c r="O134" s="14"/>
      <c r="P134" s="14"/>
      <c r="Q134" s="1"/>
      <c r="R134" s="74" t="s">
        <v>126</v>
      </c>
      <c r="S134" s="79" t="s">
        <v>1133</v>
      </c>
      <c r="T134" s="79" t="s">
        <v>1134</v>
      </c>
      <c r="U134" s="78"/>
    </row>
    <row r="135" spans="1:21">
      <c r="A135" s="14"/>
      <c r="B135" s="14"/>
      <c r="C135" s="14"/>
      <c r="D135" s="14"/>
      <c r="E135" s="14"/>
      <c r="F135" s="14"/>
      <c r="G135" s="14"/>
      <c r="H135" s="14"/>
      <c r="I135" s="14"/>
      <c r="L135" s="14"/>
      <c r="M135" s="14"/>
      <c r="N135" s="14"/>
      <c r="O135" s="14"/>
      <c r="P135" s="14"/>
      <c r="Q135" s="1"/>
      <c r="R135" s="74" t="s">
        <v>126</v>
      </c>
      <c r="S135" s="79" t="s">
        <v>1135</v>
      </c>
      <c r="T135" s="79" t="s">
        <v>1136</v>
      </c>
      <c r="U135" s="78"/>
    </row>
    <row r="136" spans="1:21">
      <c r="A136" s="14"/>
      <c r="B136" s="14"/>
      <c r="C136" s="14"/>
      <c r="D136" s="14"/>
      <c r="E136" s="14"/>
      <c r="F136" s="14"/>
      <c r="G136" s="14"/>
      <c r="H136" s="14"/>
      <c r="I136" s="14"/>
      <c r="L136" s="14"/>
      <c r="M136" s="14"/>
      <c r="N136" s="14"/>
      <c r="O136" s="14"/>
      <c r="P136" s="14"/>
      <c r="Q136" s="1"/>
      <c r="R136" s="74" t="s">
        <v>126</v>
      </c>
      <c r="S136" s="79" t="s">
        <v>1137</v>
      </c>
      <c r="T136" s="79" t="s">
        <v>1138</v>
      </c>
      <c r="U136" s="78"/>
    </row>
    <row r="137" spans="1:21">
      <c r="A137" s="14"/>
      <c r="B137" s="14"/>
      <c r="C137" s="14"/>
      <c r="D137" s="14"/>
      <c r="E137" s="14"/>
      <c r="F137" s="14"/>
      <c r="G137" s="14"/>
      <c r="H137" s="14"/>
      <c r="I137" s="14"/>
      <c r="L137" s="14"/>
      <c r="M137" s="14"/>
      <c r="N137" s="14"/>
      <c r="O137" s="14"/>
      <c r="P137" s="14"/>
      <c r="Q137" s="1"/>
      <c r="R137" s="74" t="s">
        <v>126</v>
      </c>
      <c r="S137" s="79" t="s">
        <v>1139</v>
      </c>
      <c r="T137" s="79" t="s">
        <v>1140</v>
      </c>
      <c r="U137" s="78"/>
    </row>
    <row r="138" spans="1:21">
      <c r="A138" s="14"/>
      <c r="B138" s="14"/>
      <c r="C138" s="14"/>
      <c r="D138" s="14"/>
      <c r="E138" s="14"/>
      <c r="F138" s="14"/>
      <c r="G138" s="14"/>
      <c r="H138" s="14"/>
      <c r="I138" s="14"/>
      <c r="L138" s="14"/>
      <c r="M138" s="14"/>
      <c r="N138" s="14"/>
      <c r="O138" s="14"/>
      <c r="P138" s="14"/>
      <c r="Q138" s="1"/>
      <c r="R138" s="74" t="s">
        <v>126</v>
      </c>
      <c r="S138" s="79"/>
      <c r="T138" s="79" t="s">
        <v>1141</v>
      </c>
      <c r="U138" s="78"/>
    </row>
    <row r="139" spans="1:21">
      <c r="A139" s="14"/>
      <c r="B139" s="14"/>
      <c r="C139" s="14"/>
      <c r="D139" s="14"/>
      <c r="E139" s="14"/>
      <c r="F139" s="14"/>
      <c r="G139" s="14"/>
      <c r="H139" s="14"/>
      <c r="I139" s="14"/>
      <c r="L139" s="14"/>
      <c r="M139" s="14"/>
      <c r="N139" s="14"/>
      <c r="O139" s="14"/>
      <c r="P139" s="14"/>
      <c r="Q139" s="1"/>
      <c r="R139" s="74" t="s">
        <v>126</v>
      </c>
      <c r="S139" s="79" t="s">
        <v>1142</v>
      </c>
      <c r="T139" s="79" t="s">
        <v>1143</v>
      </c>
      <c r="U139" s="78"/>
    </row>
    <row r="140" spans="1:21">
      <c r="A140" s="14"/>
      <c r="B140" s="14"/>
      <c r="C140" s="14"/>
      <c r="D140" s="14"/>
      <c r="E140" s="14"/>
      <c r="F140" s="14"/>
      <c r="G140" s="14"/>
      <c r="H140" s="14"/>
      <c r="I140" s="14"/>
      <c r="L140" s="14"/>
      <c r="M140" s="14"/>
      <c r="N140" s="14"/>
      <c r="O140" s="14"/>
      <c r="P140" s="14"/>
      <c r="Q140" s="1"/>
      <c r="R140" s="74" t="s">
        <v>126</v>
      </c>
      <c r="S140" s="79" t="s">
        <v>1144</v>
      </c>
      <c r="T140" s="79" t="s">
        <v>1145</v>
      </c>
      <c r="U140" s="78"/>
    </row>
    <row r="141" spans="1:21">
      <c r="A141" s="14"/>
      <c r="B141" s="14"/>
      <c r="C141" s="14"/>
      <c r="D141" s="14"/>
      <c r="E141" s="14"/>
      <c r="F141" s="14"/>
      <c r="G141" s="14"/>
      <c r="H141" s="14"/>
      <c r="I141" s="14"/>
      <c r="L141" s="14"/>
      <c r="M141" s="14"/>
      <c r="N141" s="14"/>
      <c r="O141" s="14"/>
      <c r="P141" s="14"/>
      <c r="Q141" s="1"/>
      <c r="R141" s="74" t="s">
        <v>126</v>
      </c>
      <c r="S141" s="79" t="s">
        <v>1146</v>
      </c>
      <c r="T141" s="79" t="s">
        <v>1147</v>
      </c>
      <c r="U141" s="78"/>
    </row>
    <row r="142" spans="1:21">
      <c r="A142" s="14"/>
      <c r="B142" s="14"/>
      <c r="C142" s="14"/>
      <c r="D142" s="14"/>
      <c r="E142" s="14"/>
      <c r="F142" s="14"/>
      <c r="G142" s="14"/>
      <c r="H142" s="14"/>
      <c r="I142" s="14"/>
      <c r="L142" s="14"/>
      <c r="M142" s="14"/>
      <c r="N142" s="14"/>
      <c r="O142" s="14"/>
      <c r="P142" s="14"/>
      <c r="Q142" s="1"/>
      <c r="R142" s="74" t="s">
        <v>127</v>
      </c>
      <c r="S142" s="79" t="s">
        <v>1148</v>
      </c>
      <c r="T142" s="79" t="s">
        <v>1149</v>
      </c>
      <c r="U142" s="78"/>
    </row>
    <row r="143" spans="1:21">
      <c r="A143" s="14"/>
      <c r="B143" s="14"/>
      <c r="C143" s="14"/>
      <c r="D143" s="14"/>
      <c r="E143" s="14"/>
      <c r="F143" s="14"/>
      <c r="G143" s="14"/>
      <c r="H143" s="14"/>
      <c r="I143" s="14"/>
      <c r="L143" s="14"/>
      <c r="M143" s="14"/>
      <c r="N143" s="14"/>
      <c r="O143" s="14"/>
      <c r="P143" s="14"/>
      <c r="Q143" s="1"/>
      <c r="R143" s="74" t="s">
        <v>127</v>
      </c>
      <c r="S143" s="79" t="s">
        <v>1150</v>
      </c>
      <c r="T143" s="79" t="s">
        <v>1151</v>
      </c>
      <c r="U143" s="78"/>
    </row>
    <row r="144" spans="1:21">
      <c r="A144" s="14"/>
      <c r="B144" s="14"/>
      <c r="C144" s="14"/>
      <c r="D144" s="14"/>
      <c r="E144" s="14"/>
      <c r="F144" s="14"/>
      <c r="G144" s="14"/>
      <c r="H144" s="14"/>
      <c r="I144" s="14"/>
      <c r="L144" s="14"/>
      <c r="M144" s="14"/>
      <c r="N144" s="14"/>
      <c r="O144" s="14"/>
      <c r="P144" s="14"/>
      <c r="Q144" s="1"/>
      <c r="R144" s="74" t="s">
        <v>127</v>
      </c>
      <c r="S144" s="79" t="s">
        <v>1152</v>
      </c>
      <c r="T144" s="79" t="s">
        <v>1153</v>
      </c>
      <c r="U144" s="78"/>
    </row>
    <row r="145" spans="1:21">
      <c r="A145" s="14"/>
      <c r="B145" s="14"/>
      <c r="C145" s="14"/>
      <c r="D145" s="14"/>
      <c r="E145" s="14"/>
      <c r="F145" s="14"/>
      <c r="G145" s="14"/>
      <c r="H145" s="14"/>
      <c r="I145" s="14"/>
      <c r="L145" s="14"/>
      <c r="M145" s="14"/>
      <c r="N145" s="14"/>
      <c r="O145" s="14"/>
      <c r="P145" s="14"/>
      <c r="Q145" s="1"/>
      <c r="R145" s="74" t="s">
        <v>127</v>
      </c>
      <c r="S145" s="79" t="s">
        <v>1152</v>
      </c>
      <c r="T145" s="79" t="s">
        <v>1154</v>
      </c>
      <c r="U145" s="78"/>
    </row>
    <row r="146" spans="1:21">
      <c r="A146" s="14"/>
      <c r="B146" s="14"/>
      <c r="C146" s="14"/>
      <c r="D146" s="14"/>
      <c r="E146" s="14"/>
      <c r="F146" s="14"/>
      <c r="G146" s="14"/>
      <c r="H146" s="14"/>
      <c r="I146" s="14"/>
      <c r="L146" s="14"/>
      <c r="M146" s="14"/>
      <c r="N146" s="14"/>
      <c r="O146" s="14"/>
      <c r="P146" s="14"/>
      <c r="Q146" s="1"/>
      <c r="R146" s="74" t="s">
        <v>127</v>
      </c>
      <c r="S146" s="79" t="s">
        <v>1155</v>
      </c>
      <c r="T146" s="79" t="s">
        <v>1156</v>
      </c>
      <c r="U146" s="78"/>
    </row>
    <row r="147" spans="1:21">
      <c r="A147" s="14"/>
      <c r="B147" s="14"/>
      <c r="C147" s="14"/>
      <c r="D147" s="14"/>
      <c r="E147" s="14"/>
      <c r="F147" s="14"/>
      <c r="G147" s="14"/>
      <c r="H147" s="14"/>
      <c r="I147" s="14"/>
      <c r="L147" s="14"/>
      <c r="M147" s="14"/>
      <c r="N147" s="14"/>
      <c r="O147" s="14"/>
      <c r="P147" s="14"/>
      <c r="Q147" s="1"/>
      <c r="R147" s="74" t="s">
        <v>127</v>
      </c>
      <c r="S147" s="79" t="s">
        <v>1157</v>
      </c>
      <c r="T147" s="79" t="s">
        <v>1158</v>
      </c>
      <c r="U147" s="78"/>
    </row>
    <row r="148" spans="1:21">
      <c r="A148" s="14"/>
      <c r="B148" s="14"/>
      <c r="C148" s="14"/>
      <c r="D148" s="14"/>
      <c r="E148" s="14"/>
      <c r="F148" s="14"/>
      <c r="G148" s="14"/>
      <c r="H148" s="14"/>
      <c r="I148" s="14"/>
      <c r="L148" s="14"/>
      <c r="M148" s="14"/>
      <c r="N148" s="14"/>
      <c r="O148" s="14"/>
      <c r="P148" s="14"/>
      <c r="Q148" s="1"/>
      <c r="R148" s="74" t="s">
        <v>127</v>
      </c>
      <c r="S148" s="79" t="s">
        <v>1157</v>
      </c>
      <c r="T148" s="79" t="s">
        <v>1159</v>
      </c>
      <c r="U148" s="78"/>
    </row>
    <row r="149" spans="1:21">
      <c r="A149" s="14"/>
      <c r="B149" s="14"/>
      <c r="C149" s="14"/>
      <c r="D149" s="14"/>
      <c r="E149" s="14"/>
      <c r="F149" s="14"/>
      <c r="G149" s="14"/>
      <c r="H149" s="14"/>
      <c r="I149" s="14"/>
      <c r="L149" s="14"/>
      <c r="M149" s="14"/>
      <c r="N149" s="14"/>
      <c r="O149" s="14"/>
      <c r="P149" s="14"/>
      <c r="Q149" s="1"/>
      <c r="R149" s="74" t="s">
        <v>127</v>
      </c>
      <c r="S149" s="79" t="s">
        <v>1160</v>
      </c>
      <c r="T149" s="79" t="s">
        <v>1161</v>
      </c>
      <c r="U149" s="78"/>
    </row>
    <row r="150" spans="1:21">
      <c r="A150" s="14"/>
      <c r="B150" s="14"/>
      <c r="C150" s="14"/>
      <c r="D150" s="14"/>
      <c r="E150" s="14"/>
      <c r="F150" s="14"/>
      <c r="G150" s="14"/>
      <c r="H150" s="14"/>
      <c r="I150" s="14"/>
      <c r="L150" s="14"/>
      <c r="M150" s="14"/>
      <c r="N150" s="14"/>
      <c r="O150" s="14"/>
      <c r="P150" s="14"/>
      <c r="Q150" s="1"/>
      <c r="R150" s="74" t="s">
        <v>127</v>
      </c>
      <c r="S150" s="79" t="s">
        <v>1160</v>
      </c>
      <c r="T150" s="79" t="s">
        <v>1162</v>
      </c>
      <c r="U150" s="78"/>
    </row>
    <row r="151" spans="1:21">
      <c r="A151" s="14"/>
      <c r="B151" s="14"/>
      <c r="C151" s="14"/>
      <c r="D151" s="14"/>
      <c r="E151" s="14"/>
      <c r="F151" s="14"/>
      <c r="G151" s="14"/>
      <c r="H151" s="14"/>
      <c r="I151" s="14"/>
      <c r="L151" s="14"/>
      <c r="M151" s="14"/>
      <c r="N151" s="14"/>
      <c r="O151" s="14"/>
      <c r="P151" s="14"/>
      <c r="Q151" s="1"/>
      <c r="R151" s="74" t="s">
        <v>127</v>
      </c>
      <c r="S151" s="79" t="s">
        <v>1163</v>
      </c>
      <c r="T151" s="79" t="s">
        <v>1164</v>
      </c>
      <c r="U151" s="78"/>
    </row>
    <row r="152" spans="1:21">
      <c r="A152" s="14"/>
      <c r="B152" s="14"/>
      <c r="C152" s="14"/>
      <c r="D152" s="14"/>
      <c r="E152" s="14"/>
      <c r="F152" s="14"/>
      <c r="G152" s="14"/>
      <c r="H152" s="14"/>
      <c r="I152" s="14"/>
      <c r="L152" s="14"/>
      <c r="M152" s="14"/>
      <c r="N152" s="14"/>
      <c r="O152" s="14"/>
      <c r="P152" s="14"/>
      <c r="Q152" s="1"/>
      <c r="R152" s="74" t="s">
        <v>127</v>
      </c>
      <c r="S152" s="79" t="s">
        <v>1163</v>
      </c>
      <c r="T152" s="79" t="s">
        <v>1165</v>
      </c>
      <c r="U152" s="78"/>
    </row>
    <row r="153" spans="1:21">
      <c r="A153" s="14"/>
      <c r="B153" s="14"/>
      <c r="C153" s="14"/>
      <c r="D153" s="14"/>
      <c r="E153" s="14"/>
      <c r="F153" s="14"/>
      <c r="G153" s="14"/>
      <c r="H153" s="14"/>
      <c r="I153" s="14"/>
      <c r="L153" s="14"/>
      <c r="M153" s="14"/>
      <c r="N153" s="14"/>
      <c r="O153" s="14"/>
      <c r="P153" s="14"/>
      <c r="Q153" s="1"/>
      <c r="R153" s="74" t="s">
        <v>127</v>
      </c>
      <c r="S153" s="79" t="s">
        <v>1166</v>
      </c>
      <c r="T153" s="79" t="s">
        <v>1167</v>
      </c>
      <c r="U153" s="78"/>
    </row>
    <row r="154" spans="1:21">
      <c r="A154" s="14"/>
      <c r="B154" s="14"/>
      <c r="C154" s="14"/>
      <c r="D154" s="14"/>
      <c r="E154" s="14"/>
      <c r="F154" s="14"/>
      <c r="G154" s="14"/>
      <c r="H154" s="14"/>
      <c r="I154" s="14"/>
      <c r="L154" s="14"/>
      <c r="M154" s="14"/>
      <c r="N154" s="14"/>
      <c r="O154" s="14"/>
      <c r="P154" s="14"/>
      <c r="Q154" s="1"/>
      <c r="R154" s="74" t="s">
        <v>127</v>
      </c>
      <c r="S154" s="79" t="s">
        <v>1168</v>
      </c>
      <c r="T154" s="79" t="s">
        <v>1169</v>
      </c>
      <c r="U154" s="78"/>
    </row>
    <row r="155" spans="1:21">
      <c r="A155" s="14"/>
      <c r="B155" s="14"/>
      <c r="C155" s="14"/>
      <c r="D155" s="14"/>
      <c r="E155" s="14"/>
      <c r="F155" s="14"/>
      <c r="G155" s="14"/>
      <c r="H155" s="14"/>
      <c r="I155" s="14"/>
      <c r="L155" s="14"/>
      <c r="M155" s="14"/>
      <c r="N155" s="14"/>
      <c r="O155" s="14"/>
      <c r="P155" s="14"/>
      <c r="Q155" s="1"/>
      <c r="R155" s="74" t="s">
        <v>127</v>
      </c>
      <c r="S155" s="79" t="s">
        <v>1168</v>
      </c>
      <c r="T155" s="79" t="s">
        <v>1170</v>
      </c>
      <c r="U155" s="78"/>
    </row>
    <row r="156" spans="1:21">
      <c r="A156" s="14"/>
      <c r="B156" s="14"/>
      <c r="C156" s="14"/>
      <c r="D156" s="14"/>
      <c r="E156" s="14"/>
      <c r="F156" s="14"/>
      <c r="G156" s="14"/>
      <c r="H156" s="14"/>
      <c r="I156" s="14"/>
      <c r="L156" s="14"/>
      <c r="M156" s="14"/>
      <c r="N156" s="14"/>
      <c r="O156" s="14"/>
      <c r="P156" s="14"/>
      <c r="Q156" s="1"/>
      <c r="R156" s="74" t="s">
        <v>127</v>
      </c>
      <c r="S156" s="79" t="s">
        <v>1171</v>
      </c>
      <c r="T156" s="79" t="s">
        <v>1172</v>
      </c>
      <c r="U156" s="78"/>
    </row>
    <row r="157" spans="1:21">
      <c r="A157" s="14"/>
      <c r="B157" s="14"/>
      <c r="C157" s="14"/>
      <c r="D157" s="14"/>
      <c r="E157" s="14"/>
      <c r="F157" s="14"/>
      <c r="G157" s="14"/>
      <c r="H157" s="14"/>
      <c r="I157" s="14"/>
      <c r="L157" s="14"/>
      <c r="M157" s="14"/>
      <c r="N157" s="14"/>
      <c r="O157" s="14"/>
      <c r="P157" s="14"/>
      <c r="Q157" s="1"/>
      <c r="R157" s="74" t="s">
        <v>128</v>
      </c>
      <c r="S157" s="79" t="s">
        <v>1173</v>
      </c>
      <c r="T157" s="79" t="s">
        <v>1174</v>
      </c>
      <c r="U157" s="78"/>
    </row>
    <row r="158" spans="1:21">
      <c r="A158" s="14"/>
      <c r="B158" s="14"/>
      <c r="C158" s="14"/>
      <c r="D158" s="14"/>
      <c r="E158" s="14"/>
      <c r="F158" s="14"/>
      <c r="G158" s="14"/>
      <c r="H158" s="14"/>
      <c r="I158" s="14"/>
      <c r="L158" s="14"/>
      <c r="M158" s="14"/>
      <c r="N158" s="14"/>
      <c r="O158" s="14"/>
      <c r="P158" s="14"/>
      <c r="Q158" s="1"/>
      <c r="R158" s="74" t="s">
        <v>128</v>
      </c>
      <c r="S158" s="79" t="s">
        <v>1175</v>
      </c>
      <c r="T158" s="79" t="s">
        <v>1176</v>
      </c>
      <c r="U158" s="78"/>
    </row>
    <row r="159" spans="1:21">
      <c r="A159" s="14"/>
      <c r="B159" s="14"/>
      <c r="C159" s="14"/>
      <c r="D159" s="14"/>
      <c r="E159" s="14"/>
      <c r="F159" s="14"/>
      <c r="G159" s="14"/>
      <c r="H159" s="14"/>
      <c r="I159" s="14"/>
      <c r="L159" s="14"/>
      <c r="M159" s="14"/>
      <c r="N159" s="14"/>
      <c r="O159" s="14"/>
      <c r="P159" s="14"/>
      <c r="Q159" s="1"/>
      <c r="R159" s="74" t="s">
        <v>128</v>
      </c>
      <c r="S159" s="79" t="s">
        <v>1175</v>
      </c>
      <c r="T159" s="79" t="s">
        <v>1177</v>
      </c>
      <c r="U159" s="78"/>
    </row>
    <row r="160" spans="1:21">
      <c r="A160" s="14"/>
      <c r="B160" s="14"/>
      <c r="C160" s="14"/>
      <c r="D160" s="14"/>
      <c r="E160" s="14"/>
      <c r="F160" s="14"/>
      <c r="G160" s="14"/>
      <c r="H160" s="14"/>
      <c r="I160" s="14"/>
      <c r="L160" s="14"/>
      <c r="M160" s="14"/>
      <c r="N160" s="14"/>
      <c r="O160" s="14"/>
      <c r="P160" s="14"/>
      <c r="Q160" s="1"/>
      <c r="R160" s="74" t="s">
        <v>128</v>
      </c>
      <c r="S160" s="79" t="s">
        <v>426</v>
      </c>
      <c r="T160" s="79" t="s">
        <v>1178</v>
      </c>
      <c r="U160" s="78"/>
    </row>
    <row r="161" spans="1:21">
      <c r="A161" s="14"/>
      <c r="B161" s="14"/>
      <c r="C161" s="14"/>
      <c r="D161" s="14"/>
      <c r="E161" s="14"/>
      <c r="F161" s="14"/>
      <c r="G161" s="14"/>
      <c r="H161" s="14"/>
      <c r="I161" s="14"/>
      <c r="L161" s="14"/>
      <c r="M161" s="14"/>
      <c r="N161" s="14"/>
      <c r="O161" s="14"/>
      <c r="P161" s="14"/>
      <c r="Q161" s="1"/>
      <c r="R161" s="74" t="s">
        <v>128</v>
      </c>
      <c r="S161" s="79" t="s">
        <v>412</v>
      </c>
      <c r="T161" s="79" t="s">
        <v>1179</v>
      </c>
      <c r="U161" s="78"/>
    </row>
    <row r="162" spans="1:21">
      <c r="A162" s="14"/>
      <c r="B162" s="14"/>
      <c r="C162" s="14"/>
      <c r="D162" s="14"/>
      <c r="E162" s="14"/>
      <c r="F162" s="14"/>
      <c r="G162" s="14"/>
      <c r="H162" s="14"/>
      <c r="I162" s="14"/>
      <c r="L162" s="14"/>
      <c r="M162" s="14"/>
      <c r="N162" s="14"/>
      <c r="O162" s="14"/>
      <c r="P162" s="14"/>
      <c r="Q162" s="1"/>
      <c r="R162" s="74" t="s">
        <v>128</v>
      </c>
      <c r="S162" s="79" t="s">
        <v>412</v>
      </c>
      <c r="T162" s="79" t="s">
        <v>1180</v>
      </c>
      <c r="U162" s="78"/>
    </row>
    <row r="163" spans="1:21">
      <c r="A163" s="14"/>
      <c r="B163" s="14"/>
      <c r="C163" s="14"/>
      <c r="D163" s="14"/>
      <c r="E163" s="14"/>
      <c r="F163" s="14"/>
      <c r="G163" s="14"/>
      <c r="H163" s="14"/>
      <c r="I163" s="14"/>
      <c r="L163" s="14"/>
      <c r="M163" s="14"/>
      <c r="N163" s="14"/>
      <c r="O163" s="14"/>
      <c r="P163" s="14"/>
      <c r="Q163" s="1"/>
      <c r="R163" s="74" t="s">
        <v>128</v>
      </c>
      <c r="S163" s="79" t="s">
        <v>1181</v>
      </c>
      <c r="T163" s="79" t="s">
        <v>1182</v>
      </c>
      <c r="U163" s="78"/>
    </row>
    <row r="164" spans="1:21">
      <c r="A164" s="14"/>
      <c r="B164" s="14"/>
      <c r="C164" s="14"/>
      <c r="D164" s="14"/>
      <c r="E164" s="14"/>
      <c r="F164" s="14"/>
      <c r="G164" s="14"/>
      <c r="H164" s="14"/>
      <c r="I164" s="14"/>
      <c r="L164" s="14"/>
      <c r="M164" s="14"/>
      <c r="N164" s="14"/>
      <c r="O164" s="14"/>
      <c r="P164" s="14"/>
      <c r="Q164" s="1"/>
      <c r="R164" s="74" t="s">
        <v>128</v>
      </c>
      <c r="S164" s="79" t="s">
        <v>1183</v>
      </c>
      <c r="T164" s="79" t="s">
        <v>1184</v>
      </c>
      <c r="U164" s="78"/>
    </row>
    <row r="165" spans="1:21">
      <c r="A165" s="14"/>
      <c r="B165" s="14"/>
      <c r="C165" s="14"/>
      <c r="D165" s="14"/>
      <c r="E165" s="14"/>
      <c r="F165" s="14"/>
      <c r="G165" s="14"/>
      <c r="H165" s="14"/>
      <c r="I165" s="14"/>
      <c r="L165" s="14"/>
      <c r="M165" s="14"/>
      <c r="N165" s="14"/>
      <c r="O165" s="14"/>
      <c r="P165" s="14"/>
      <c r="Q165" s="1"/>
      <c r="R165" s="74" t="s">
        <v>128</v>
      </c>
      <c r="S165" s="79" t="s">
        <v>1185</v>
      </c>
      <c r="T165" s="79" t="s">
        <v>1186</v>
      </c>
      <c r="U165" s="78"/>
    </row>
    <row r="166" spans="1:21">
      <c r="A166" s="14"/>
      <c r="B166" s="14"/>
      <c r="C166" s="14"/>
      <c r="D166" s="14"/>
      <c r="E166" s="14"/>
      <c r="F166" s="14"/>
      <c r="G166" s="14"/>
      <c r="H166" s="14"/>
      <c r="I166" s="14"/>
      <c r="L166" s="14"/>
      <c r="M166" s="14"/>
      <c r="N166" s="14"/>
      <c r="O166" s="14"/>
      <c r="P166" s="14"/>
      <c r="Q166" s="1"/>
      <c r="R166" s="74" t="s">
        <v>128</v>
      </c>
      <c r="S166" s="79" t="s">
        <v>1187</v>
      </c>
      <c r="T166" s="79" t="s">
        <v>1188</v>
      </c>
      <c r="U166" s="78"/>
    </row>
    <row r="167" spans="1:21">
      <c r="A167" s="14"/>
      <c r="B167" s="14"/>
      <c r="C167" s="14"/>
      <c r="D167" s="14"/>
      <c r="E167" s="14"/>
      <c r="F167" s="14"/>
      <c r="G167" s="14"/>
      <c r="H167" s="14"/>
      <c r="I167" s="14"/>
      <c r="L167" s="14"/>
      <c r="M167" s="14"/>
      <c r="N167" s="14"/>
      <c r="O167" s="14"/>
      <c r="P167" s="14"/>
      <c r="Q167" s="1"/>
      <c r="R167" s="74" t="s">
        <v>128</v>
      </c>
      <c r="S167" s="79" t="s">
        <v>1189</v>
      </c>
      <c r="T167" s="79" t="s">
        <v>1190</v>
      </c>
      <c r="U167" s="78"/>
    </row>
    <row r="168" spans="1:21">
      <c r="A168" s="14"/>
      <c r="B168" s="14"/>
      <c r="C168" s="14"/>
      <c r="D168" s="14"/>
      <c r="E168" s="14"/>
      <c r="F168" s="14"/>
      <c r="G168" s="14"/>
      <c r="H168" s="14"/>
      <c r="I168" s="14"/>
      <c r="L168" s="14"/>
      <c r="M168" s="14"/>
      <c r="N168" s="14"/>
      <c r="O168" s="14"/>
      <c r="P168" s="14"/>
      <c r="Q168" s="1"/>
      <c r="R168" s="74" t="s">
        <v>128</v>
      </c>
      <c r="S168" s="79" t="s">
        <v>1191</v>
      </c>
      <c r="T168" s="79" t="s">
        <v>1192</v>
      </c>
      <c r="U168" s="78"/>
    </row>
    <row r="169" spans="1:21">
      <c r="A169" s="14"/>
      <c r="B169" s="14"/>
      <c r="C169" s="14"/>
      <c r="D169" s="14"/>
      <c r="E169" s="14"/>
      <c r="F169" s="14"/>
      <c r="G169" s="14"/>
      <c r="H169" s="14"/>
      <c r="I169" s="14"/>
      <c r="L169" s="14"/>
      <c r="M169" s="14"/>
      <c r="N169" s="14"/>
      <c r="O169" s="14"/>
      <c r="P169" s="14"/>
      <c r="Q169" s="1"/>
      <c r="R169" s="74" t="s">
        <v>128</v>
      </c>
      <c r="S169" s="79" t="s">
        <v>1193</v>
      </c>
      <c r="T169" s="79" t="s">
        <v>1194</v>
      </c>
      <c r="U169" s="78"/>
    </row>
    <row r="170" spans="1:21">
      <c r="A170" s="14"/>
      <c r="B170" s="14"/>
      <c r="C170" s="14"/>
      <c r="D170" s="14"/>
      <c r="E170" s="14"/>
      <c r="F170" s="14"/>
      <c r="G170" s="14"/>
      <c r="H170" s="14"/>
      <c r="I170" s="14"/>
      <c r="L170" s="14"/>
      <c r="M170" s="14"/>
      <c r="N170" s="14"/>
      <c r="O170" s="14"/>
      <c r="P170" s="14"/>
      <c r="Q170" s="1"/>
      <c r="R170" s="74" t="s">
        <v>129</v>
      </c>
      <c r="S170" s="79" t="s">
        <v>1195</v>
      </c>
      <c r="T170" s="79" t="s">
        <v>1196</v>
      </c>
      <c r="U170" s="78"/>
    </row>
    <row r="171" spans="1:21">
      <c r="A171" s="14"/>
      <c r="B171" s="14"/>
      <c r="C171" s="14"/>
      <c r="D171" s="14"/>
      <c r="E171" s="14"/>
      <c r="F171" s="14"/>
      <c r="G171" s="14"/>
      <c r="H171" s="14"/>
      <c r="I171" s="14"/>
      <c r="L171" s="14"/>
      <c r="M171" s="14"/>
      <c r="N171" s="14"/>
      <c r="O171" s="14"/>
      <c r="P171" s="14"/>
      <c r="Q171" s="1"/>
      <c r="R171" s="74" t="s">
        <v>129</v>
      </c>
      <c r="S171" s="79" t="s">
        <v>1195</v>
      </c>
      <c r="T171" s="79" t="s">
        <v>1197</v>
      </c>
      <c r="U171" s="78"/>
    </row>
    <row r="172" spans="1:21">
      <c r="A172" s="14"/>
      <c r="B172" s="14"/>
      <c r="C172" s="14"/>
      <c r="D172" s="14"/>
      <c r="E172" s="14"/>
      <c r="F172" s="14"/>
      <c r="G172" s="14"/>
      <c r="H172" s="14"/>
      <c r="I172" s="14"/>
      <c r="L172" s="14"/>
      <c r="M172" s="14"/>
      <c r="N172" s="14"/>
      <c r="O172" s="14"/>
      <c r="P172" s="14"/>
      <c r="Q172" s="1"/>
      <c r="R172" s="74" t="s">
        <v>129</v>
      </c>
      <c r="S172" s="79" t="s">
        <v>1195</v>
      </c>
      <c r="T172" s="79" t="s">
        <v>1198</v>
      </c>
      <c r="U172" s="78"/>
    </row>
    <row r="173" spans="1:21">
      <c r="A173" s="14"/>
      <c r="B173" s="14"/>
      <c r="C173" s="14"/>
      <c r="D173" s="14"/>
      <c r="E173" s="14"/>
      <c r="F173" s="14"/>
      <c r="G173" s="14"/>
      <c r="H173" s="14"/>
      <c r="I173" s="14"/>
      <c r="L173" s="14"/>
      <c r="M173" s="14"/>
      <c r="N173" s="14"/>
      <c r="O173" s="14"/>
      <c r="P173" s="14"/>
      <c r="Q173" s="1"/>
      <c r="R173" s="74" t="s">
        <v>129</v>
      </c>
      <c r="S173" s="79" t="s">
        <v>216</v>
      </c>
      <c r="T173" s="79" t="s">
        <v>1199</v>
      </c>
      <c r="U173" s="78"/>
    </row>
    <row r="174" spans="1:21">
      <c r="A174" s="14"/>
      <c r="B174" s="14"/>
      <c r="C174" s="14"/>
      <c r="D174" s="14"/>
      <c r="E174" s="14"/>
      <c r="F174" s="14"/>
      <c r="G174" s="14"/>
      <c r="H174" s="14"/>
      <c r="I174" s="14"/>
      <c r="L174" s="14"/>
      <c r="M174" s="14"/>
      <c r="N174" s="14"/>
      <c r="O174" s="14"/>
      <c r="P174" s="14"/>
      <c r="Q174" s="1"/>
      <c r="R174" s="74" t="s">
        <v>129</v>
      </c>
      <c r="S174" s="79" t="s">
        <v>216</v>
      </c>
      <c r="T174" s="82" t="s">
        <v>1200</v>
      </c>
      <c r="U174" s="78"/>
    </row>
    <row r="175" spans="1:21">
      <c r="A175" s="14"/>
      <c r="B175" s="14"/>
      <c r="C175" s="14"/>
      <c r="D175" s="14"/>
      <c r="E175" s="14"/>
      <c r="F175" s="14"/>
      <c r="G175" s="14"/>
      <c r="H175" s="14"/>
      <c r="I175" s="14"/>
      <c r="L175" s="14"/>
      <c r="M175" s="14"/>
      <c r="N175" s="14"/>
      <c r="O175" s="14"/>
      <c r="P175" s="14"/>
      <c r="Q175" s="1"/>
      <c r="R175" s="74" t="s">
        <v>129</v>
      </c>
      <c r="S175" s="79" t="s">
        <v>1201</v>
      </c>
      <c r="T175" s="79" t="s">
        <v>1202</v>
      </c>
      <c r="U175" s="78"/>
    </row>
    <row r="176" spans="1:21">
      <c r="A176" s="14"/>
      <c r="B176" s="14"/>
      <c r="C176" s="14"/>
      <c r="D176" s="14"/>
      <c r="E176" s="14"/>
      <c r="F176" s="14"/>
      <c r="G176" s="14"/>
      <c r="H176" s="14"/>
      <c r="I176" s="14"/>
      <c r="L176" s="14"/>
      <c r="M176" s="14"/>
      <c r="N176" s="14"/>
      <c r="O176" s="14"/>
      <c r="P176" s="14"/>
      <c r="Q176" s="1"/>
      <c r="R176" s="74"/>
      <c r="S176" s="79"/>
      <c r="T176" s="79"/>
      <c r="U176" s="78"/>
    </row>
    <row r="177" spans="1:21">
      <c r="A177" s="14"/>
      <c r="B177" s="14"/>
      <c r="C177" s="14"/>
      <c r="D177" s="14"/>
      <c r="E177" s="14"/>
      <c r="F177" s="14"/>
      <c r="G177" s="14"/>
      <c r="H177" s="14"/>
      <c r="I177" s="14"/>
      <c r="L177" s="14"/>
      <c r="M177" s="14"/>
      <c r="N177" s="14"/>
      <c r="O177" s="14"/>
      <c r="P177" s="14"/>
      <c r="Q177" s="1"/>
      <c r="R177" s="74" t="s">
        <v>129</v>
      </c>
      <c r="S177" s="79" t="s">
        <v>1203</v>
      </c>
      <c r="T177" s="79" t="s">
        <v>1204</v>
      </c>
      <c r="U177" s="78"/>
    </row>
    <row r="178" spans="1:21">
      <c r="A178" s="14"/>
      <c r="B178" s="14"/>
      <c r="C178" s="14"/>
      <c r="D178" s="14"/>
      <c r="E178" s="14"/>
      <c r="F178" s="14"/>
      <c r="G178" s="14"/>
      <c r="H178" s="14"/>
      <c r="I178" s="14"/>
      <c r="L178" s="14"/>
      <c r="M178" s="14"/>
      <c r="N178" s="14"/>
      <c r="O178" s="14"/>
      <c r="P178" s="14"/>
      <c r="Q178" s="1"/>
      <c r="R178" s="74" t="s">
        <v>129</v>
      </c>
      <c r="S178" s="79" t="s">
        <v>1205</v>
      </c>
      <c r="T178" s="79" t="s">
        <v>1206</v>
      </c>
      <c r="U178" s="78"/>
    </row>
    <row r="179" spans="1:21">
      <c r="A179" s="14"/>
      <c r="B179" s="14"/>
      <c r="C179" s="14"/>
      <c r="D179" s="14"/>
      <c r="E179" s="14"/>
      <c r="F179" s="14"/>
      <c r="G179" s="14"/>
      <c r="H179" s="14"/>
      <c r="I179" s="14"/>
      <c r="L179" s="14"/>
      <c r="M179" s="14"/>
      <c r="N179" s="14"/>
      <c r="O179" s="14"/>
      <c r="P179" s="14"/>
      <c r="Q179" s="1"/>
      <c r="R179" s="74" t="s">
        <v>130</v>
      </c>
      <c r="S179" s="79" t="s">
        <v>1207</v>
      </c>
      <c r="T179" s="79" t="s">
        <v>1208</v>
      </c>
      <c r="U179" s="78"/>
    </row>
    <row r="180" spans="1:21" ht="25.5">
      <c r="A180" s="14"/>
      <c r="B180" s="14"/>
      <c r="C180" s="14"/>
      <c r="D180" s="14"/>
      <c r="E180" s="14"/>
      <c r="F180" s="14"/>
      <c r="G180" s="14"/>
      <c r="H180" s="14"/>
      <c r="I180" s="14"/>
      <c r="L180" s="14"/>
      <c r="M180" s="14"/>
      <c r="N180" s="14"/>
      <c r="O180" s="14"/>
      <c r="P180" s="14"/>
      <c r="Q180" s="1"/>
      <c r="R180" s="74" t="s">
        <v>130</v>
      </c>
      <c r="S180" s="79" t="s">
        <v>1209</v>
      </c>
      <c r="T180" s="83" t="s">
        <v>1210</v>
      </c>
      <c r="U180" s="78"/>
    </row>
    <row r="181" spans="1:21">
      <c r="A181" s="14"/>
      <c r="B181" s="14"/>
      <c r="C181" s="14"/>
      <c r="D181" s="14"/>
      <c r="E181" s="14"/>
      <c r="F181" s="14"/>
      <c r="G181" s="14"/>
      <c r="H181" s="14"/>
      <c r="I181" s="14"/>
      <c r="L181" s="14"/>
      <c r="M181" s="14"/>
      <c r="N181" s="14"/>
      <c r="O181" s="14"/>
      <c r="P181" s="14"/>
      <c r="Q181" s="1"/>
      <c r="R181" s="74" t="s">
        <v>130</v>
      </c>
      <c r="S181" s="79" t="s">
        <v>1211</v>
      </c>
      <c r="T181" s="79" t="s">
        <v>1212</v>
      </c>
      <c r="U181" s="78"/>
    </row>
    <row r="182" spans="1:21">
      <c r="A182" s="14"/>
      <c r="B182" s="14"/>
      <c r="C182" s="14"/>
      <c r="D182" s="14"/>
      <c r="E182" s="14"/>
      <c r="F182" s="14"/>
      <c r="G182" s="14"/>
      <c r="H182" s="14"/>
      <c r="I182" s="14"/>
      <c r="L182" s="14"/>
      <c r="M182" s="14"/>
      <c r="N182" s="14"/>
      <c r="O182" s="14"/>
      <c r="P182" s="14"/>
      <c r="Q182" s="1"/>
      <c r="R182" s="74" t="s">
        <v>130</v>
      </c>
      <c r="S182" s="79" t="s">
        <v>1213</v>
      </c>
      <c r="T182" s="79" t="s">
        <v>1214</v>
      </c>
      <c r="U182" s="78"/>
    </row>
    <row r="183" spans="1:21">
      <c r="A183" s="14"/>
      <c r="B183" s="14"/>
      <c r="C183" s="14"/>
      <c r="D183" s="14"/>
      <c r="E183" s="14"/>
      <c r="F183" s="14"/>
      <c r="G183" s="14"/>
      <c r="H183" s="14"/>
      <c r="I183" s="14"/>
      <c r="L183" s="14"/>
      <c r="M183" s="14"/>
      <c r="N183" s="14"/>
      <c r="O183" s="14"/>
      <c r="P183" s="14"/>
      <c r="Q183" s="1"/>
      <c r="R183" s="74" t="s">
        <v>130</v>
      </c>
      <c r="S183" s="79" t="s">
        <v>1215</v>
      </c>
      <c r="T183" s="79" t="s">
        <v>1216</v>
      </c>
      <c r="U183" s="78"/>
    </row>
    <row r="184" spans="1:21" ht="14.25">
      <c r="A184" s="14"/>
      <c r="B184" s="14"/>
      <c r="C184" s="14"/>
      <c r="D184" s="14"/>
      <c r="E184" s="14"/>
      <c r="F184" s="14"/>
      <c r="G184" s="14"/>
      <c r="H184" s="14"/>
      <c r="I184" s="14"/>
      <c r="L184" s="14"/>
      <c r="M184" s="14"/>
      <c r="N184" s="14"/>
      <c r="O184" s="14"/>
      <c r="P184" s="14"/>
      <c r="Q184" s="1"/>
      <c r="R184" s="74" t="s">
        <v>130</v>
      </c>
      <c r="S184" s="79" t="s">
        <v>1217</v>
      </c>
      <c r="T184" s="79" t="s">
        <v>1218</v>
      </c>
      <c r="U184" s="78"/>
    </row>
    <row r="185" spans="1:21">
      <c r="A185" s="14"/>
      <c r="B185" s="14"/>
      <c r="C185" s="14"/>
      <c r="D185" s="14"/>
      <c r="E185" s="14"/>
      <c r="F185" s="14"/>
      <c r="G185" s="14"/>
      <c r="H185" s="14"/>
      <c r="I185" s="14"/>
      <c r="L185" s="14"/>
      <c r="M185" s="14"/>
      <c r="N185" s="14"/>
      <c r="O185" s="14"/>
      <c r="P185" s="14"/>
      <c r="Q185" s="1"/>
      <c r="R185" s="74" t="s">
        <v>130</v>
      </c>
      <c r="S185" s="79" t="s">
        <v>1219</v>
      </c>
      <c r="T185" s="79" t="s">
        <v>1220</v>
      </c>
      <c r="U185" s="78"/>
    </row>
    <row r="186" spans="1:21">
      <c r="A186" s="14"/>
      <c r="B186" s="14"/>
      <c r="C186" s="14"/>
      <c r="D186" s="14"/>
      <c r="E186" s="14"/>
      <c r="F186" s="14"/>
      <c r="G186" s="14"/>
      <c r="H186" s="14"/>
      <c r="I186" s="14"/>
      <c r="L186" s="14"/>
      <c r="M186" s="14"/>
      <c r="N186" s="14"/>
      <c r="O186" s="14"/>
      <c r="P186" s="14"/>
      <c r="Q186" s="1"/>
      <c r="R186" s="74" t="s">
        <v>130</v>
      </c>
      <c r="S186" s="79" t="s">
        <v>1221</v>
      </c>
      <c r="T186" s="79" t="s">
        <v>1222</v>
      </c>
      <c r="U186" s="78"/>
    </row>
    <row r="187" spans="1:21">
      <c r="A187" s="14"/>
      <c r="B187" s="14"/>
      <c r="C187" s="14"/>
      <c r="D187" s="14"/>
      <c r="E187" s="14"/>
      <c r="F187" s="14"/>
      <c r="G187" s="14"/>
      <c r="H187" s="14"/>
      <c r="I187" s="14"/>
      <c r="L187" s="14"/>
      <c r="M187" s="14"/>
      <c r="N187" s="14"/>
      <c r="O187" s="14"/>
      <c r="P187" s="14"/>
      <c r="Q187" s="1"/>
      <c r="R187" s="74" t="s">
        <v>130</v>
      </c>
      <c r="S187" s="79" t="s">
        <v>1223</v>
      </c>
      <c r="T187" s="79" t="s">
        <v>1224</v>
      </c>
      <c r="U187" s="78"/>
    </row>
    <row r="188" spans="1:21">
      <c r="A188" s="14"/>
      <c r="B188" s="14"/>
      <c r="C188" s="14"/>
      <c r="D188" s="14"/>
      <c r="E188" s="14"/>
      <c r="F188" s="14"/>
      <c r="G188" s="14"/>
      <c r="H188" s="14"/>
      <c r="I188" s="14"/>
      <c r="L188" s="14"/>
      <c r="M188" s="14"/>
      <c r="N188" s="14"/>
      <c r="O188" s="14"/>
      <c r="P188" s="14"/>
      <c r="Q188" s="1"/>
      <c r="R188" s="74" t="s">
        <v>130</v>
      </c>
      <c r="S188" s="79" t="s">
        <v>1225</v>
      </c>
      <c r="T188" s="79" t="s">
        <v>1226</v>
      </c>
      <c r="U188" s="78"/>
    </row>
    <row r="189" spans="1:21">
      <c r="A189" s="14"/>
      <c r="B189" s="14"/>
      <c r="C189" s="14"/>
      <c r="D189" s="14"/>
      <c r="E189" s="14"/>
      <c r="F189" s="14"/>
      <c r="G189" s="14"/>
      <c r="H189" s="14"/>
      <c r="I189" s="14"/>
      <c r="L189" s="14"/>
      <c r="M189" s="14"/>
      <c r="N189" s="14"/>
      <c r="O189" s="14"/>
      <c r="P189" s="14"/>
      <c r="Q189" s="1"/>
      <c r="R189" s="74" t="s">
        <v>131</v>
      </c>
      <c r="S189" s="79" t="s">
        <v>242</v>
      </c>
      <c r="T189" s="79" t="s">
        <v>1227</v>
      </c>
      <c r="U189" s="78"/>
    </row>
    <row r="190" spans="1:21">
      <c r="A190" s="14"/>
      <c r="B190" s="14"/>
      <c r="C190" s="14"/>
      <c r="D190" s="14"/>
      <c r="E190" s="14"/>
      <c r="F190" s="14"/>
      <c r="G190" s="14"/>
      <c r="H190" s="14"/>
      <c r="I190" s="14"/>
      <c r="L190" s="14"/>
      <c r="M190" s="14"/>
      <c r="N190" s="14"/>
      <c r="O190" s="14"/>
      <c r="P190" s="14"/>
      <c r="Q190" s="1"/>
      <c r="R190" s="74" t="s">
        <v>131</v>
      </c>
      <c r="S190" s="79" t="s">
        <v>242</v>
      </c>
      <c r="T190" s="79" t="s">
        <v>1228</v>
      </c>
      <c r="U190" s="78"/>
    </row>
    <row r="191" spans="1:21">
      <c r="A191" s="14"/>
      <c r="B191" s="14"/>
      <c r="C191" s="14"/>
      <c r="D191" s="14"/>
      <c r="E191" s="14"/>
      <c r="F191" s="14"/>
      <c r="G191" s="14"/>
      <c r="H191" s="14"/>
      <c r="I191" s="14"/>
      <c r="L191" s="14"/>
      <c r="M191" s="14"/>
      <c r="N191" s="14"/>
      <c r="O191" s="14"/>
      <c r="P191" s="14"/>
      <c r="Q191" s="1"/>
      <c r="R191" s="74" t="s">
        <v>131</v>
      </c>
      <c r="S191" s="79" t="s">
        <v>250</v>
      </c>
      <c r="T191" s="79" t="s">
        <v>1229</v>
      </c>
      <c r="U191" s="78"/>
    </row>
    <row r="192" spans="1:21">
      <c r="A192" s="14"/>
      <c r="B192" s="14"/>
      <c r="C192" s="14"/>
      <c r="D192" s="14"/>
      <c r="E192" s="14"/>
      <c r="F192" s="14"/>
      <c r="G192" s="14"/>
      <c r="H192" s="14"/>
      <c r="I192" s="14"/>
      <c r="L192" s="14"/>
      <c r="M192" s="14"/>
      <c r="N192" s="14"/>
      <c r="O192" s="14"/>
      <c r="P192" s="14"/>
      <c r="Q192" s="1"/>
      <c r="R192" s="74" t="s">
        <v>131</v>
      </c>
      <c r="S192" s="79" t="s">
        <v>1230</v>
      </c>
      <c r="T192" s="79" t="s">
        <v>1231</v>
      </c>
      <c r="U192" s="78"/>
    </row>
    <row r="193" spans="1:21">
      <c r="A193" s="14"/>
      <c r="B193" s="14"/>
      <c r="C193" s="14"/>
      <c r="D193" s="14"/>
      <c r="E193" s="14"/>
      <c r="F193" s="14"/>
      <c r="G193" s="14"/>
      <c r="H193" s="14"/>
      <c r="I193" s="14"/>
      <c r="L193" s="14"/>
      <c r="M193" s="14"/>
      <c r="N193" s="14"/>
      <c r="O193" s="14"/>
      <c r="P193" s="14"/>
      <c r="Q193" s="1"/>
      <c r="R193" s="74" t="s">
        <v>131</v>
      </c>
      <c r="S193" s="79" t="s">
        <v>1232</v>
      </c>
      <c r="T193" s="79" t="s">
        <v>1233</v>
      </c>
      <c r="U193" s="78"/>
    </row>
    <row r="194" spans="1:21">
      <c r="A194" s="14"/>
      <c r="B194" s="14"/>
      <c r="C194" s="14"/>
      <c r="D194" s="14"/>
      <c r="E194" s="14"/>
      <c r="F194" s="14"/>
      <c r="G194" s="14"/>
      <c r="H194" s="14"/>
      <c r="I194" s="14"/>
      <c r="L194" s="14"/>
      <c r="M194" s="14"/>
      <c r="N194" s="14"/>
      <c r="O194" s="14"/>
      <c r="P194" s="14"/>
      <c r="Q194" s="1"/>
      <c r="R194" s="74" t="s">
        <v>131</v>
      </c>
      <c r="S194" s="79" t="s">
        <v>1232</v>
      </c>
      <c r="T194" s="79" t="s">
        <v>1234</v>
      </c>
      <c r="U194" s="78"/>
    </row>
    <row r="195" spans="1:21">
      <c r="A195" s="14"/>
      <c r="B195" s="14"/>
      <c r="C195" s="14"/>
      <c r="D195" s="14"/>
      <c r="E195" s="14"/>
      <c r="F195" s="14"/>
      <c r="G195" s="14"/>
      <c r="H195" s="14"/>
      <c r="I195" s="14"/>
      <c r="L195" s="14"/>
      <c r="M195" s="14"/>
      <c r="N195" s="14"/>
      <c r="O195" s="14"/>
      <c r="P195" s="14"/>
      <c r="Q195" s="1"/>
      <c r="R195" s="74" t="s">
        <v>131</v>
      </c>
      <c r="S195" s="79" t="s">
        <v>358</v>
      </c>
      <c r="T195" s="79" t="s">
        <v>1235</v>
      </c>
      <c r="U195" s="78"/>
    </row>
    <row r="196" spans="1:21">
      <c r="A196" s="14"/>
      <c r="B196" s="14"/>
      <c r="C196" s="14"/>
      <c r="D196" s="14"/>
      <c r="E196" s="14"/>
      <c r="F196" s="14"/>
      <c r="G196" s="14"/>
      <c r="H196" s="14"/>
      <c r="I196" s="14"/>
      <c r="L196" s="14"/>
      <c r="M196" s="14"/>
      <c r="N196" s="14"/>
      <c r="O196" s="14"/>
      <c r="P196" s="14"/>
      <c r="Q196" s="1"/>
      <c r="R196" s="74" t="s">
        <v>131</v>
      </c>
      <c r="S196" s="79" t="s">
        <v>1236</v>
      </c>
      <c r="T196" s="79" t="s">
        <v>1237</v>
      </c>
      <c r="U196" s="78"/>
    </row>
    <row r="197" spans="1:21">
      <c r="A197" s="14"/>
      <c r="B197" s="14"/>
      <c r="C197" s="14"/>
      <c r="D197" s="14"/>
      <c r="E197" s="14"/>
      <c r="F197" s="14"/>
      <c r="G197" s="14"/>
      <c r="H197" s="14"/>
      <c r="I197" s="14"/>
      <c r="L197" s="14"/>
      <c r="M197" s="14"/>
      <c r="N197" s="14"/>
      <c r="O197" s="14"/>
      <c r="P197" s="14"/>
      <c r="Q197" s="1"/>
      <c r="R197" s="74" t="s">
        <v>131</v>
      </c>
      <c r="S197" s="79" t="s">
        <v>1238</v>
      </c>
      <c r="T197" s="79" t="s">
        <v>1239</v>
      </c>
      <c r="U197" s="78"/>
    </row>
    <row r="198" spans="1:21">
      <c r="A198" s="14"/>
      <c r="B198" s="14"/>
      <c r="C198" s="14"/>
      <c r="D198" s="14"/>
      <c r="E198" s="14"/>
      <c r="F198" s="14"/>
      <c r="G198" s="14"/>
      <c r="H198" s="14"/>
      <c r="I198" s="14"/>
      <c r="L198" s="14"/>
      <c r="M198" s="14"/>
      <c r="N198" s="14"/>
      <c r="O198" s="14"/>
      <c r="P198" s="14"/>
      <c r="Q198" s="1"/>
      <c r="R198" s="74" t="s">
        <v>131</v>
      </c>
      <c r="S198" s="79" t="s">
        <v>366</v>
      </c>
      <c r="T198" s="79" t="s">
        <v>1240</v>
      </c>
      <c r="U198" s="78"/>
    </row>
    <row r="199" spans="1:21">
      <c r="A199" s="14"/>
      <c r="B199" s="14"/>
      <c r="C199" s="14"/>
      <c r="D199" s="14"/>
      <c r="E199" s="14"/>
      <c r="F199" s="14"/>
      <c r="G199" s="14"/>
      <c r="H199" s="14"/>
      <c r="I199" s="14"/>
      <c r="L199" s="14"/>
      <c r="M199" s="14"/>
      <c r="N199" s="14"/>
      <c r="O199" s="14"/>
      <c r="P199" s="14"/>
      <c r="Q199" s="1"/>
      <c r="R199" s="74" t="s">
        <v>131</v>
      </c>
      <c r="S199" s="79" t="s">
        <v>1241</v>
      </c>
      <c r="T199" s="79" t="s">
        <v>1242</v>
      </c>
      <c r="U199" s="78"/>
    </row>
    <row r="200" spans="1:21">
      <c r="A200" s="14"/>
      <c r="B200" s="14"/>
      <c r="C200" s="14"/>
      <c r="D200" s="14"/>
      <c r="E200" s="14"/>
      <c r="F200" s="14"/>
      <c r="G200" s="14"/>
      <c r="H200" s="14"/>
      <c r="I200" s="14"/>
      <c r="L200" s="14"/>
      <c r="M200" s="14"/>
      <c r="N200" s="14"/>
      <c r="O200" s="14"/>
      <c r="P200" s="14"/>
      <c r="Q200" s="1"/>
      <c r="R200" s="74" t="s">
        <v>131</v>
      </c>
      <c r="S200" s="79" t="s">
        <v>1243</v>
      </c>
      <c r="T200" s="79" t="s">
        <v>1244</v>
      </c>
      <c r="U200" s="78"/>
    </row>
    <row r="201" spans="1:21">
      <c r="A201" s="14"/>
      <c r="B201" s="14"/>
      <c r="C201" s="14"/>
      <c r="D201" s="14"/>
      <c r="E201" s="14"/>
      <c r="F201" s="14"/>
      <c r="G201" s="14"/>
      <c r="H201" s="14"/>
      <c r="I201" s="14"/>
      <c r="L201" s="14"/>
      <c r="M201" s="14"/>
      <c r="N201" s="14"/>
      <c r="O201" s="14"/>
      <c r="P201" s="14"/>
      <c r="Q201" s="1"/>
      <c r="R201" s="74" t="s">
        <v>131</v>
      </c>
      <c r="S201" s="79" t="s">
        <v>1245</v>
      </c>
      <c r="T201" s="79" t="s">
        <v>1246</v>
      </c>
      <c r="U201" s="78"/>
    </row>
    <row r="202" spans="1:21">
      <c r="A202" s="14"/>
      <c r="B202" s="14"/>
      <c r="C202" s="14"/>
      <c r="D202" s="14"/>
      <c r="E202" s="14"/>
      <c r="F202" s="14"/>
      <c r="G202" s="14"/>
      <c r="H202" s="14"/>
      <c r="I202" s="14"/>
      <c r="L202" s="14"/>
      <c r="M202" s="14"/>
      <c r="N202" s="14"/>
      <c r="O202" s="14"/>
      <c r="P202" s="14"/>
      <c r="Q202" s="1"/>
      <c r="R202" s="74" t="s">
        <v>131</v>
      </c>
      <c r="S202" s="79" t="s">
        <v>1247</v>
      </c>
      <c r="T202" s="79" t="s">
        <v>1248</v>
      </c>
      <c r="U202" s="78"/>
    </row>
    <row r="203" spans="1:21">
      <c r="A203" s="14"/>
      <c r="B203" s="14"/>
      <c r="C203" s="14"/>
      <c r="D203" s="14"/>
      <c r="E203" s="14"/>
      <c r="F203" s="14"/>
      <c r="G203" s="14"/>
      <c r="H203" s="14"/>
      <c r="I203" s="14"/>
      <c r="L203" s="14"/>
      <c r="M203" s="14"/>
      <c r="N203" s="14"/>
      <c r="O203" s="14"/>
      <c r="P203" s="14"/>
      <c r="Q203" s="1"/>
      <c r="R203" s="74" t="s">
        <v>132</v>
      </c>
      <c r="S203" s="79" t="s">
        <v>1249</v>
      </c>
      <c r="T203" s="79" t="s">
        <v>1250</v>
      </c>
      <c r="U203" s="78"/>
    </row>
    <row r="204" spans="1:21">
      <c r="A204" s="14"/>
      <c r="B204" s="14"/>
      <c r="C204" s="14"/>
      <c r="D204" s="14"/>
      <c r="E204" s="14"/>
      <c r="F204" s="14"/>
      <c r="G204" s="14"/>
      <c r="H204" s="14"/>
      <c r="I204" s="14"/>
      <c r="L204" s="14"/>
      <c r="M204" s="14"/>
      <c r="N204" s="14"/>
      <c r="O204" s="14"/>
      <c r="P204" s="14"/>
      <c r="Q204" s="1"/>
      <c r="R204" s="74" t="s">
        <v>132</v>
      </c>
      <c r="S204" s="79" t="s">
        <v>1249</v>
      </c>
      <c r="T204" s="79" t="s">
        <v>1251</v>
      </c>
      <c r="U204" s="78"/>
    </row>
    <row r="205" spans="1:21">
      <c r="A205" s="14"/>
      <c r="B205" s="14"/>
      <c r="C205" s="14"/>
      <c r="D205" s="14"/>
      <c r="E205" s="14"/>
      <c r="F205" s="14"/>
      <c r="G205" s="14"/>
      <c r="H205" s="14"/>
      <c r="I205" s="14"/>
      <c r="L205" s="14"/>
      <c r="M205" s="14"/>
      <c r="N205" s="14"/>
      <c r="O205" s="14"/>
      <c r="P205" s="14"/>
      <c r="Q205" s="1"/>
      <c r="R205" s="74" t="s">
        <v>132</v>
      </c>
      <c r="S205" s="79" t="s">
        <v>1249</v>
      </c>
      <c r="T205" s="79" t="s">
        <v>1252</v>
      </c>
      <c r="U205" s="78"/>
    </row>
    <row r="206" spans="1:21">
      <c r="A206" s="14"/>
      <c r="B206" s="14"/>
      <c r="C206" s="14"/>
      <c r="D206" s="14"/>
      <c r="E206" s="14"/>
      <c r="F206" s="14"/>
      <c r="G206" s="14"/>
      <c r="H206" s="14"/>
      <c r="I206" s="14"/>
      <c r="L206" s="14"/>
      <c r="M206" s="14"/>
      <c r="N206" s="14"/>
      <c r="O206" s="14"/>
      <c r="P206" s="14"/>
      <c r="Q206" s="1"/>
      <c r="R206" s="74" t="s">
        <v>132</v>
      </c>
      <c r="S206" s="79" t="s">
        <v>1249</v>
      </c>
      <c r="T206" s="79" t="s">
        <v>1253</v>
      </c>
      <c r="U206" s="78"/>
    </row>
    <row r="207" spans="1:21">
      <c r="A207" s="14"/>
      <c r="B207" s="14"/>
      <c r="C207" s="14"/>
      <c r="D207" s="14"/>
      <c r="E207" s="14"/>
      <c r="F207" s="14"/>
      <c r="G207" s="14"/>
      <c r="H207" s="14"/>
      <c r="I207" s="14"/>
      <c r="L207" s="14"/>
      <c r="M207" s="14"/>
      <c r="N207" s="14"/>
      <c r="O207" s="14"/>
      <c r="P207" s="14"/>
      <c r="Q207" s="1"/>
      <c r="R207" s="74" t="s">
        <v>132</v>
      </c>
      <c r="S207" s="79" t="s">
        <v>1254</v>
      </c>
      <c r="T207" s="79" t="s">
        <v>1255</v>
      </c>
      <c r="U207" s="78"/>
    </row>
    <row r="208" spans="1:21">
      <c r="A208" s="14"/>
      <c r="B208" s="14"/>
      <c r="C208" s="14"/>
      <c r="D208" s="14"/>
      <c r="E208" s="14"/>
      <c r="F208" s="14"/>
      <c r="G208" s="14"/>
      <c r="H208" s="14"/>
      <c r="I208" s="14"/>
      <c r="L208" s="14"/>
      <c r="M208" s="14"/>
      <c r="N208" s="14"/>
      <c r="O208" s="14"/>
      <c r="P208" s="14"/>
      <c r="Q208" s="1"/>
      <c r="R208" s="74" t="s">
        <v>132</v>
      </c>
      <c r="S208" s="79" t="s">
        <v>1254</v>
      </c>
      <c r="T208" s="79" t="s">
        <v>1256</v>
      </c>
      <c r="U208" s="78"/>
    </row>
    <row r="209" spans="1:21">
      <c r="A209" s="14"/>
      <c r="B209" s="14"/>
      <c r="C209" s="14"/>
      <c r="D209" s="14"/>
      <c r="E209" s="14"/>
      <c r="F209" s="14"/>
      <c r="G209" s="14"/>
      <c r="H209" s="14"/>
      <c r="I209" s="14"/>
      <c r="L209" s="14"/>
      <c r="M209" s="14"/>
      <c r="N209" s="14"/>
      <c r="O209" s="14"/>
      <c r="P209" s="14"/>
      <c r="Q209" s="1"/>
      <c r="R209" s="74" t="s">
        <v>132</v>
      </c>
      <c r="S209" s="79" t="s">
        <v>1254</v>
      </c>
      <c r="T209" s="79" t="s">
        <v>1257</v>
      </c>
      <c r="U209" s="78"/>
    </row>
    <row r="210" spans="1:21">
      <c r="A210" s="14"/>
      <c r="B210" s="14"/>
      <c r="C210" s="14"/>
      <c r="D210" s="14"/>
      <c r="E210" s="14"/>
      <c r="F210" s="14"/>
      <c r="G210" s="14"/>
      <c r="H210" s="14"/>
      <c r="I210" s="14"/>
      <c r="L210" s="14"/>
      <c r="M210" s="14"/>
      <c r="N210" s="14"/>
      <c r="O210" s="14"/>
      <c r="P210" s="14"/>
      <c r="Q210" s="1"/>
      <c r="R210" s="74" t="s">
        <v>132</v>
      </c>
      <c r="S210" s="79" t="s">
        <v>1258</v>
      </c>
      <c r="T210" s="79" t="s">
        <v>1259</v>
      </c>
      <c r="U210" s="78"/>
    </row>
    <row r="211" spans="1:21">
      <c r="A211" s="14"/>
      <c r="B211" s="14"/>
      <c r="C211" s="14"/>
      <c r="D211" s="14"/>
      <c r="E211" s="14"/>
      <c r="F211" s="14"/>
      <c r="G211" s="14"/>
      <c r="H211" s="14"/>
      <c r="I211" s="14"/>
      <c r="L211" s="14"/>
      <c r="M211" s="14"/>
      <c r="N211" s="14"/>
      <c r="O211" s="14"/>
      <c r="P211" s="14"/>
      <c r="Q211" s="1"/>
      <c r="R211" s="74" t="s">
        <v>132</v>
      </c>
      <c r="S211" s="79" t="s">
        <v>1258</v>
      </c>
      <c r="T211" s="79" t="s">
        <v>1260</v>
      </c>
      <c r="U211" s="78"/>
    </row>
    <row r="212" spans="1:21">
      <c r="A212" s="14"/>
      <c r="B212" s="14"/>
      <c r="C212" s="14"/>
      <c r="D212" s="14"/>
      <c r="E212" s="14"/>
      <c r="F212" s="14"/>
      <c r="G212" s="14"/>
      <c r="H212" s="14"/>
      <c r="I212" s="14"/>
      <c r="L212" s="14"/>
      <c r="M212" s="14"/>
      <c r="N212" s="14"/>
      <c r="O212" s="14"/>
      <c r="P212" s="14"/>
      <c r="Q212" s="1"/>
      <c r="R212" s="74" t="s">
        <v>132</v>
      </c>
      <c r="S212" s="79" t="s">
        <v>1258</v>
      </c>
      <c r="T212" s="79" t="s">
        <v>1261</v>
      </c>
      <c r="U212" s="78"/>
    </row>
    <row r="213" spans="1:21">
      <c r="A213" s="14"/>
      <c r="B213" s="14"/>
      <c r="C213" s="14"/>
      <c r="D213" s="14"/>
      <c r="E213" s="14"/>
      <c r="F213" s="14"/>
      <c r="G213" s="14"/>
      <c r="H213" s="14"/>
      <c r="I213" s="14"/>
      <c r="L213" s="14"/>
      <c r="M213" s="14"/>
      <c r="N213" s="14"/>
      <c r="O213" s="14"/>
      <c r="P213" s="14"/>
      <c r="Q213" s="1"/>
      <c r="R213" s="74" t="s">
        <v>132</v>
      </c>
      <c r="S213" s="79" t="s">
        <v>1262</v>
      </c>
      <c r="T213" s="79" t="s">
        <v>1263</v>
      </c>
      <c r="U213" s="78"/>
    </row>
    <row r="214" spans="1:21">
      <c r="A214" s="14"/>
      <c r="B214" s="14"/>
      <c r="C214" s="14"/>
      <c r="D214" s="14"/>
      <c r="E214" s="14"/>
      <c r="F214" s="14"/>
      <c r="G214" s="14"/>
      <c r="H214" s="14"/>
      <c r="I214" s="14"/>
      <c r="L214" s="14"/>
      <c r="M214" s="14"/>
      <c r="N214" s="14"/>
      <c r="O214" s="14"/>
      <c r="P214" s="14"/>
      <c r="Q214" s="1"/>
      <c r="R214" s="74" t="s">
        <v>132</v>
      </c>
      <c r="S214" s="79" t="s">
        <v>1262</v>
      </c>
      <c r="T214" s="79" t="s">
        <v>1264</v>
      </c>
      <c r="U214" s="78"/>
    </row>
    <row r="215" spans="1:21">
      <c r="A215" s="14"/>
      <c r="B215" s="14"/>
      <c r="C215" s="14"/>
      <c r="D215" s="14"/>
      <c r="E215" s="14"/>
      <c r="F215" s="14"/>
      <c r="G215" s="14"/>
      <c r="H215" s="14"/>
      <c r="I215" s="14"/>
      <c r="L215" s="14"/>
      <c r="M215" s="14"/>
      <c r="N215" s="14"/>
      <c r="O215" s="14"/>
      <c r="P215" s="14"/>
      <c r="Q215" s="1"/>
      <c r="R215" s="74" t="s">
        <v>132</v>
      </c>
      <c r="S215" s="79" t="s">
        <v>1265</v>
      </c>
      <c r="T215" s="79" t="s">
        <v>1266</v>
      </c>
      <c r="U215" s="78"/>
    </row>
    <row r="216" spans="1:21">
      <c r="A216" s="14"/>
      <c r="B216" s="14"/>
      <c r="C216" s="14"/>
      <c r="D216" s="14"/>
      <c r="E216" s="14"/>
      <c r="F216" s="14"/>
      <c r="G216" s="14"/>
      <c r="H216" s="14"/>
      <c r="I216" s="14"/>
      <c r="L216" s="14"/>
      <c r="M216" s="14"/>
      <c r="N216" s="14"/>
      <c r="O216" s="14"/>
      <c r="P216" s="14"/>
      <c r="Q216" s="1"/>
      <c r="R216" s="74" t="s">
        <v>132</v>
      </c>
      <c r="S216" s="79" t="s">
        <v>1265</v>
      </c>
      <c r="T216" s="79" t="s">
        <v>1267</v>
      </c>
      <c r="U216" s="78"/>
    </row>
    <row r="217" spans="1:21">
      <c r="A217" s="14"/>
      <c r="B217" s="14"/>
      <c r="C217" s="14"/>
      <c r="D217" s="14"/>
      <c r="E217" s="14"/>
      <c r="F217" s="14"/>
      <c r="G217" s="14"/>
      <c r="H217" s="14"/>
      <c r="I217" s="14"/>
      <c r="L217" s="14"/>
      <c r="M217" s="14"/>
      <c r="N217" s="14"/>
      <c r="O217" s="14"/>
      <c r="P217" s="14"/>
      <c r="Q217" s="1"/>
      <c r="R217" s="74" t="s">
        <v>132</v>
      </c>
      <c r="S217" s="79" t="s">
        <v>1268</v>
      </c>
      <c r="T217" s="79" t="s">
        <v>1269</v>
      </c>
      <c r="U217" s="78"/>
    </row>
    <row r="218" spans="1:21">
      <c r="A218" s="14"/>
      <c r="B218" s="14"/>
      <c r="C218" s="14"/>
      <c r="D218" s="14"/>
      <c r="E218" s="14"/>
      <c r="F218" s="14"/>
      <c r="G218" s="14"/>
      <c r="H218" s="14"/>
      <c r="I218" s="14"/>
      <c r="L218" s="14"/>
      <c r="M218" s="14"/>
      <c r="N218" s="14"/>
      <c r="O218" s="14"/>
      <c r="P218" s="14"/>
      <c r="Q218" s="1"/>
      <c r="R218" s="74" t="s">
        <v>132</v>
      </c>
      <c r="S218" s="79" t="s">
        <v>1268</v>
      </c>
      <c r="T218" s="79" t="s">
        <v>1270</v>
      </c>
      <c r="U218" s="78"/>
    </row>
    <row r="219" spans="1:21">
      <c r="A219" s="14"/>
      <c r="B219" s="14"/>
      <c r="C219" s="14"/>
      <c r="D219" s="14"/>
      <c r="E219" s="14"/>
      <c r="F219" s="14"/>
      <c r="G219" s="14"/>
      <c r="H219" s="14"/>
      <c r="I219" s="14"/>
      <c r="L219" s="14"/>
      <c r="M219" s="14"/>
      <c r="N219" s="14"/>
      <c r="O219" s="14"/>
      <c r="P219" s="14"/>
      <c r="Q219" s="1"/>
      <c r="R219" s="74" t="s">
        <v>132</v>
      </c>
      <c r="S219" s="79" t="s">
        <v>1271</v>
      </c>
      <c r="T219" s="79" t="s">
        <v>1272</v>
      </c>
      <c r="U219" s="78"/>
    </row>
    <row r="220" spans="1:21">
      <c r="A220" s="14"/>
      <c r="B220" s="14"/>
      <c r="C220" s="14"/>
      <c r="D220" s="14"/>
      <c r="E220" s="14"/>
      <c r="F220" s="14"/>
      <c r="G220" s="14"/>
      <c r="H220" s="14"/>
      <c r="I220" s="14"/>
      <c r="L220" s="14"/>
      <c r="M220" s="14"/>
      <c r="N220" s="14"/>
      <c r="O220" s="14"/>
      <c r="P220" s="14"/>
      <c r="Q220" s="1"/>
      <c r="R220" s="74" t="s">
        <v>132</v>
      </c>
      <c r="S220" s="79" t="s">
        <v>1271</v>
      </c>
      <c r="T220" s="79" t="s">
        <v>1273</v>
      </c>
      <c r="U220" s="78"/>
    </row>
    <row r="221" spans="1:21">
      <c r="A221" s="14"/>
      <c r="B221" s="14"/>
      <c r="C221" s="14"/>
      <c r="D221" s="14"/>
      <c r="E221" s="14"/>
      <c r="F221" s="14"/>
      <c r="G221" s="14"/>
      <c r="H221" s="14"/>
      <c r="I221" s="14"/>
      <c r="L221" s="14"/>
      <c r="M221" s="14"/>
      <c r="N221" s="14"/>
      <c r="O221" s="14"/>
      <c r="P221" s="14"/>
      <c r="Q221" s="1"/>
      <c r="R221" s="74" t="s">
        <v>132</v>
      </c>
      <c r="S221" s="79" t="s">
        <v>1274</v>
      </c>
      <c r="T221" s="79" t="s">
        <v>1275</v>
      </c>
      <c r="U221" s="78"/>
    </row>
    <row r="222" spans="1:21">
      <c r="A222" s="14"/>
      <c r="B222" s="14"/>
      <c r="C222" s="14"/>
      <c r="D222" s="14"/>
      <c r="E222" s="14"/>
      <c r="F222" s="14"/>
      <c r="G222" s="14"/>
      <c r="H222" s="14"/>
      <c r="I222" s="14"/>
      <c r="L222" s="14"/>
      <c r="M222" s="14"/>
      <c r="N222" s="14"/>
      <c r="O222" s="14"/>
      <c r="P222" s="14"/>
      <c r="Q222" s="1"/>
      <c r="R222" s="74" t="s">
        <v>132</v>
      </c>
      <c r="S222" s="79" t="s">
        <v>1276</v>
      </c>
      <c r="T222" s="79" t="s">
        <v>1277</v>
      </c>
      <c r="U222" s="78"/>
    </row>
    <row r="223" spans="1:21">
      <c r="A223" s="14"/>
      <c r="B223" s="14"/>
      <c r="C223" s="14"/>
      <c r="D223" s="14"/>
      <c r="E223" s="14"/>
      <c r="F223" s="14"/>
      <c r="G223" s="14"/>
      <c r="H223" s="14"/>
      <c r="I223" s="14"/>
      <c r="L223" s="14"/>
      <c r="M223" s="14"/>
      <c r="N223" s="14"/>
      <c r="O223" s="14"/>
      <c r="P223" s="14"/>
      <c r="Q223" s="1"/>
      <c r="R223" s="74" t="s">
        <v>132</v>
      </c>
      <c r="S223" s="79" t="s">
        <v>1278</v>
      </c>
      <c r="T223" s="79" t="s">
        <v>1279</v>
      </c>
      <c r="U223" s="78"/>
    </row>
    <row r="224" spans="1:21">
      <c r="A224" s="14"/>
      <c r="B224" s="14"/>
      <c r="C224" s="14"/>
      <c r="D224" s="14"/>
      <c r="E224" s="14"/>
      <c r="F224" s="14"/>
      <c r="G224" s="14"/>
      <c r="H224" s="14"/>
      <c r="I224" s="14"/>
      <c r="L224" s="14"/>
      <c r="M224" s="14"/>
      <c r="N224" s="14"/>
      <c r="O224" s="14"/>
      <c r="P224" s="14"/>
      <c r="Q224" s="1"/>
      <c r="R224" s="74" t="s">
        <v>132</v>
      </c>
      <c r="S224" s="79" t="s">
        <v>1278</v>
      </c>
      <c r="T224" s="79" t="s">
        <v>1280</v>
      </c>
      <c r="U224" s="78"/>
    </row>
    <row r="225" spans="1:21">
      <c r="A225" s="14"/>
      <c r="B225" s="14"/>
      <c r="C225" s="14"/>
      <c r="D225" s="14"/>
      <c r="E225" s="14"/>
      <c r="F225" s="14"/>
      <c r="G225" s="14"/>
      <c r="H225" s="14"/>
      <c r="I225" s="14"/>
      <c r="L225" s="14"/>
      <c r="M225" s="14"/>
      <c r="N225" s="14"/>
      <c r="O225" s="14"/>
      <c r="P225" s="14"/>
      <c r="Q225" s="1"/>
      <c r="R225" s="74" t="s">
        <v>132</v>
      </c>
      <c r="S225" s="79" t="s">
        <v>1281</v>
      </c>
      <c r="T225" s="79" t="s">
        <v>1282</v>
      </c>
      <c r="U225" s="78"/>
    </row>
    <row r="226" spans="1:21">
      <c r="A226" s="14"/>
      <c r="B226" s="14"/>
      <c r="C226" s="14"/>
      <c r="D226" s="14"/>
      <c r="E226" s="14"/>
      <c r="F226" s="14"/>
      <c r="G226" s="14"/>
      <c r="H226" s="14"/>
      <c r="I226" s="14"/>
      <c r="L226" s="14"/>
      <c r="M226" s="14"/>
      <c r="N226" s="14"/>
      <c r="O226" s="14"/>
      <c r="P226" s="14"/>
      <c r="Q226" s="1"/>
      <c r="R226" s="74" t="s">
        <v>132</v>
      </c>
      <c r="S226" s="79" t="s">
        <v>1283</v>
      </c>
      <c r="T226" s="79" t="s">
        <v>1284</v>
      </c>
      <c r="U226" s="78"/>
    </row>
    <row r="227" spans="1:21">
      <c r="A227" s="14"/>
      <c r="B227" s="14"/>
      <c r="C227" s="14"/>
      <c r="D227" s="14"/>
      <c r="E227" s="14"/>
      <c r="F227" s="14"/>
      <c r="G227" s="14"/>
      <c r="H227" s="14"/>
      <c r="I227" s="14"/>
      <c r="L227" s="14"/>
      <c r="M227" s="14"/>
      <c r="N227" s="14"/>
      <c r="O227" s="14"/>
      <c r="P227" s="14"/>
      <c r="Q227" s="1"/>
      <c r="R227" s="74" t="s">
        <v>133</v>
      </c>
      <c r="S227" s="79" t="s">
        <v>1285</v>
      </c>
      <c r="T227" s="79" t="s">
        <v>1286</v>
      </c>
      <c r="U227" s="78"/>
    </row>
    <row r="228" spans="1:21">
      <c r="A228" s="14"/>
      <c r="B228" s="14"/>
      <c r="C228" s="14"/>
      <c r="D228" s="14"/>
      <c r="E228" s="14"/>
      <c r="F228" s="14"/>
      <c r="G228" s="14"/>
      <c r="H228" s="14"/>
      <c r="I228" s="14"/>
      <c r="L228" s="14"/>
      <c r="M228" s="14"/>
      <c r="N228" s="14"/>
      <c r="O228" s="14"/>
      <c r="P228" s="14"/>
      <c r="Q228" s="1"/>
      <c r="R228" s="74" t="s">
        <v>133</v>
      </c>
      <c r="S228" s="79" t="s">
        <v>1285</v>
      </c>
      <c r="T228" s="79" t="s">
        <v>1287</v>
      </c>
      <c r="U228" s="78"/>
    </row>
    <row r="229" spans="1:21">
      <c r="A229" s="14"/>
      <c r="B229" s="14"/>
      <c r="C229" s="14"/>
      <c r="D229" s="14"/>
      <c r="E229" s="14"/>
      <c r="F229" s="14"/>
      <c r="G229" s="14"/>
      <c r="H229" s="14"/>
      <c r="I229" s="14"/>
      <c r="L229" s="14"/>
      <c r="M229" s="14"/>
      <c r="N229" s="14"/>
      <c r="O229" s="14"/>
      <c r="P229" s="14"/>
      <c r="Q229" s="1"/>
      <c r="R229" s="74" t="s">
        <v>133</v>
      </c>
      <c r="S229" s="79" t="s">
        <v>1288</v>
      </c>
      <c r="T229" s="79" t="s">
        <v>1289</v>
      </c>
      <c r="U229" s="78"/>
    </row>
    <row r="230" spans="1:21">
      <c r="A230" s="14"/>
      <c r="B230" s="14"/>
      <c r="C230" s="14"/>
      <c r="D230" s="14"/>
      <c r="E230" s="14"/>
      <c r="F230" s="14"/>
      <c r="G230" s="14"/>
      <c r="H230" s="14"/>
      <c r="I230" s="14"/>
      <c r="L230" s="14"/>
      <c r="M230" s="14"/>
      <c r="N230" s="14"/>
      <c r="O230" s="14"/>
      <c r="P230" s="14"/>
      <c r="Q230" s="1"/>
      <c r="R230" s="74" t="s">
        <v>133</v>
      </c>
      <c r="S230" s="79" t="s">
        <v>1290</v>
      </c>
      <c r="T230" s="79" t="s">
        <v>1291</v>
      </c>
      <c r="U230" s="78"/>
    </row>
    <row r="231" spans="1:21">
      <c r="A231" s="14"/>
      <c r="B231" s="14"/>
      <c r="C231" s="14"/>
      <c r="D231" s="14"/>
      <c r="E231" s="14"/>
      <c r="F231" s="14"/>
      <c r="G231" s="14"/>
      <c r="H231" s="14"/>
      <c r="I231" s="14"/>
      <c r="L231" s="14"/>
      <c r="M231" s="14"/>
      <c r="N231" s="14"/>
      <c r="O231" s="14"/>
      <c r="P231" s="14"/>
      <c r="Q231" s="1"/>
      <c r="R231" s="74" t="s">
        <v>133</v>
      </c>
      <c r="S231" s="79" t="s">
        <v>1290</v>
      </c>
      <c r="T231" s="79" t="s">
        <v>1292</v>
      </c>
      <c r="U231" s="78"/>
    </row>
    <row r="232" spans="1:21">
      <c r="A232" s="14"/>
      <c r="B232" s="14"/>
      <c r="C232" s="14"/>
      <c r="D232" s="14"/>
      <c r="E232" s="14"/>
      <c r="F232" s="14"/>
      <c r="G232" s="14"/>
      <c r="H232" s="14"/>
      <c r="I232" s="14"/>
      <c r="L232" s="14"/>
      <c r="M232" s="14"/>
      <c r="N232" s="14"/>
      <c r="O232" s="14"/>
      <c r="P232" s="14"/>
      <c r="Q232" s="1"/>
      <c r="R232" s="74" t="s">
        <v>133</v>
      </c>
      <c r="S232" s="79" t="s">
        <v>1293</v>
      </c>
      <c r="T232" s="79" t="s">
        <v>1294</v>
      </c>
      <c r="U232" s="78"/>
    </row>
    <row r="233" spans="1:21">
      <c r="A233" s="14"/>
      <c r="B233" s="14"/>
      <c r="C233" s="14"/>
      <c r="D233" s="14"/>
      <c r="E233" s="14"/>
      <c r="F233" s="14"/>
      <c r="G233" s="14"/>
      <c r="H233" s="14"/>
      <c r="I233" s="14"/>
      <c r="L233" s="14"/>
      <c r="M233" s="14"/>
      <c r="N233" s="14"/>
      <c r="O233" s="14"/>
      <c r="P233" s="14"/>
      <c r="Q233" s="1"/>
      <c r="R233" s="74" t="s">
        <v>133</v>
      </c>
      <c r="S233" s="79" t="s">
        <v>1295</v>
      </c>
      <c r="T233" s="79" t="s">
        <v>1296</v>
      </c>
      <c r="U233" s="78"/>
    </row>
    <row r="234" spans="1:21" ht="15.75">
      <c r="A234" s="14"/>
      <c r="B234" s="14"/>
      <c r="C234" s="14"/>
      <c r="D234" s="14"/>
      <c r="E234" s="14"/>
      <c r="F234" s="14"/>
      <c r="G234" s="14"/>
      <c r="H234" s="14"/>
      <c r="I234" s="14"/>
      <c r="L234" s="14"/>
      <c r="M234" s="14"/>
      <c r="N234" s="14"/>
      <c r="O234" s="14"/>
      <c r="P234" s="14"/>
      <c r="Q234" s="1"/>
      <c r="R234" s="74" t="s">
        <v>133</v>
      </c>
      <c r="S234" s="79" t="s">
        <v>1297</v>
      </c>
      <c r="T234" s="83" t="s">
        <v>1298</v>
      </c>
      <c r="U234" s="78"/>
    </row>
    <row r="235" spans="1:21">
      <c r="A235" s="14"/>
      <c r="B235" s="14"/>
      <c r="C235" s="14"/>
      <c r="D235" s="14"/>
      <c r="E235" s="14"/>
      <c r="F235" s="14"/>
      <c r="G235" s="14"/>
      <c r="H235" s="14"/>
      <c r="I235" s="14"/>
      <c r="L235" s="14"/>
      <c r="M235" s="14"/>
      <c r="N235" s="14"/>
      <c r="O235" s="14"/>
      <c r="P235" s="14"/>
      <c r="Q235" s="1"/>
      <c r="R235" s="74"/>
      <c r="S235" s="79"/>
      <c r="T235" s="79"/>
      <c r="U235" s="78"/>
    </row>
    <row r="236" spans="1:21">
      <c r="A236" s="14"/>
      <c r="B236" s="14"/>
      <c r="C236" s="14"/>
      <c r="D236" s="14"/>
      <c r="E236" s="14"/>
      <c r="F236" s="14"/>
      <c r="G236" s="14"/>
      <c r="H236" s="14"/>
      <c r="I236" s="14"/>
      <c r="L236" s="14"/>
      <c r="M236" s="14"/>
      <c r="N236" s="14"/>
      <c r="O236" s="14"/>
      <c r="P236" s="14"/>
      <c r="Q236" s="1"/>
      <c r="R236" s="74" t="s">
        <v>133</v>
      </c>
      <c r="S236" s="79" t="s">
        <v>1299</v>
      </c>
      <c r="T236" s="79" t="s">
        <v>1300</v>
      </c>
      <c r="U236" s="78"/>
    </row>
    <row r="237" spans="1:21">
      <c r="A237" s="14"/>
      <c r="B237" s="14"/>
      <c r="C237" s="14"/>
      <c r="D237" s="14"/>
      <c r="E237" s="14"/>
      <c r="F237" s="14"/>
      <c r="G237" s="14"/>
      <c r="H237" s="14"/>
      <c r="I237" s="14"/>
      <c r="L237" s="14"/>
      <c r="M237" s="14"/>
      <c r="N237" s="14"/>
      <c r="O237" s="14"/>
      <c r="P237" s="14"/>
      <c r="Q237" s="1"/>
      <c r="R237" s="74" t="s">
        <v>133</v>
      </c>
      <c r="S237" s="79" t="s">
        <v>1301</v>
      </c>
      <c r="T237" s="79" t="s">
        <v>1302</v>
      </c>
      <c r="U237" s="78"/>
    </row>
    <row r="238" spans="1:21">
      <c r="A238" s="14"/>
      <c r="B238" s="14"/>
      <c r="C238" s="14"/>
      <c r="D238" s="14"/>
      <c r="E238" s="14"/>
      <c r="F238" s="14"/>
      <c r="G238" s="14"/>
      <c r="H238" s="14"/>
      <c r="I238" s="14"/>
      <c r="L238" s="14"/>
      <c r="M238" s="14"/>
      <c r="N238" s="14"/>
      <c r="O238" s="14"/>
      <c r="P238" s="14"/>
      <c r="Q238" s="1"/>
      <c r="R238" s="74" t="s">
        <v>133</v>
      </c>
      <c r="S238" s="79" t="s">
        <v>1303</v>
      </c>
      <c r="T238" s="79" t="s">
        <v>1304</v>
      </c>
      <c r="U238" s="78"/>
    </row>
    <row r="239" spans="1:21">
      <c r="A239" s="14"/>
      <c r="B239" s="14"/>
      <c r="C239" s="14"/>
      <c r="D239" s="14"/>
      <c r="E239" s="14"/>
      <c r="F239" s="14"/>
      <c r="G239" s="14"/>
      <c r="H239" s="14"/>
      <c r="I239" s="14"/>
      <c r="L239" s="14"/>
      <c r="M239" s="14"/>
      <c r="N239" s="14"/>
      <c r="O239" s="14"/>
      <c r="P239" s="14"/>
      <c r="Q239" s="1"/>
      <c r="R239" s="74" t="s">
        <v>133</v>
      </c>
      <c r="S239" s="79" t="s">
        <v>1305</v>
      </c>
      <c r="T239" s="79" t="s">
        <v>1306</v>
      </c>
      <c r="U239" s="78"/>
    </row>
    <row r="240" spans="1:21">
      <c r="A240" s="14"/>
      <c r="B240" s="14"/>
      <c r="C240" s="14"/>
      <c r="D240" s="14"/>
      <c r="E240" s="14"/>
      <c r="F240" s="14"/>
      <c r="G240" s="14"/>
      <c r="H240" s="14"/>
      <c r="I240" s="14"/>
      <c r="L240" s="14"/>
      <c r="M240" s="14"/>
      <c r="N240" s="14"/>
      <c r="O240" s="14"/>
      <c r="P240" s="14"/>
      <c r="Q240" s="1"/>
      <c r="R240" s="74" t="s">
        <v>133</v>
      </c>
      <c r="S240" s="79" t="s">
        <v>1307</v>
      </c>
      <c r="T240" s="79" t="s">
        <v>1308</v>
      </c>
      <c r="U240" s="78"/>
    </row>
    <row r="241" spans="1:21">
      <c r="A241" s="14"/>
      <c r="B241" s="14"/>
      <c r="C241" s="14"/>
      <c r="D241" s="14"/>
      <c r="E241" s="14"/>
      <c r="F241" s="14"/>
      <c r="G241" s="14"/>
      <c r="H241" s="14"/>
      <c r="I241" s="14"/>
      <c r="L241" s="14"/>
      <c r="M241" s="14"/>
      <c r="N241" s="14"/>
      <c r="O241" s="14"/>
      <c r="P241" s="14"/>
      <c r="Q241" s="1"/>
      <c r="R241" s="74" t="s">
        <v>133</v>
      </c>
      <c r="S241" s="79" t="s">
        <v>1309</v>
      </c>
      <c r="T241" s="79" t="s">
        <v>1310</v>
      </c>
      <c r="U241" s="78"/>
    </row>
    <row r="242" spans="1:21">
      <c r="A242" s="14"/>
      <c r="B242" s="14"/>
      <c r="C242" s="14"/>
      <c r="D242" s="14"/>
      <c r="E242" s="14"/>
      <c r="F242" s="14"/>
      <c r="G242" s="14"/>
      <c r="H242" s="14"/>
      <c r="I242" s="14"/>
      <c r="L242" s="14"/>
      <c r="M242" s="14"/>
      <c r="N242" s="14"/>
      <c r="O242" s="14"/>
      <c r="P242" s="14"/>
      <c r="Q242" s="1"/>
      <c r="R242" s="74" t="s">
        <v>133</v>
      </c>
      <c r="S242" s="79" t="s">
        <v>1311</v>
      </c>
      <c r="T242" s="79" t="s">
        <v>1312</v>
      </c>
      <c r="U242" s="78"/>
    </row>
    <row r="243" spans="1:21">
      <c r="A243" s="14"/>
      <c r="B243" s="14"/>
      <c r="C243" s="14"/>
      <c r="D243" s="14"/>
      <c r="E243" s="14"/>
      <c r="F243" s="14"/>
      <c r="G243" s="14"/>
      <c r="H243" s="14"/>
      <c r="I243" s="14"/>
      <c r="L243" s="14"/>
      <c r="M243" s="14"/>
      <c r="N243" s="14"/>
      <c r="O243" s="14"/>
      <c r="P243" s="14"/>
      <c r="Q243" s="1"/>
      <c r="R243" s="74" t="s">
        <v>133</v>
      </c>
      <c r="S243" s="79" t="s">
        <v>1313</v>
      </c>
      <c r="T243" s="79" t="s">
        <v>1314</v>
      </c>
      <c r="U243" s="78"/>
    </row>
    <row r="244" spans="1:21">
      <c r="A244" s="14"/>
      <c r="B244" s="14"/>
      <c r="C244" s="14"/>
      <c r="D244" s="14"/>
      <c r="E244" s="14"/>
      <c r="F244" s="14"/>
      <c r="G244" s="14"/>
      <c r="H244" s="14"/>
      <c r="I244" s="14"/>
      <c r="L244" s="14"/>
      <c r="M244" s="14"/>
      <c r="N244" s="14"/>
      <c r="O244" s="14"/>
      <c r="P244" s="14"/>
      <c r="Q244" s="1"/>
      <c r="R244" s="74" t="s">
        <v>133</v>
      </c>
      <c r="S244" s="79" t="s">
        <v>1315</v>
      </c>
      <c r="T244" s="79" t="s">
        <v>1316</v>
      </c>
      <c r="U244" s="78"/>
    </row>
    <row r="245" spans="1:21">
      <c r="A245" s="14"/>
      <c r="B245" s="14"/>
      <c r="C245" s="14"/>
      <c r="D245" s="14"/>
      <c r="E245" s="14"/>
      <c r="F245" s="14"/>
      <c r="G245" s="14"/>
      <c r="H245" s="14"/>
      <c r="I245" s="14"/>
      <c r="L245" s="14"/>
      <c r="M245" s="14"/>
      <c r="N245" s="14"/>
      <c r="O245" s="14"/>
      <c r="P245" s="14"/>
      <c r="Q245" s="1"/>
      <c r="R245" s="74" t="s">
        <v>133</v>
      </c>
      <c r="S245" s="79" t="s">
        <v>1317</v>
      </c>
      <c r="T245" s="79" t="s">
        <v>1318</v>
      </c>
      <c r="U245" s="78"/>
    </row>
    <row r="246" spans="1:21">
      <c r="A246" s="14"/>
      <c r="B246" s="14"/>
      <c r="C246" s="14"/>
      <c r="D246" s="14"/>
      <c r="E246" s="14"/>
      <c r="F246" s="14"/>
      <c r="G246" s="14"/>
      <c r="H246" s="14"/>
      <c r="I246" s="14"/>
      <c r="L246" s="14"/>
      <c r="M246" s="14"/>
      <c r="N246" s="14"/>
      <c r="O246" s="14"/>
      <c r="P246" s="14"/>
      <c r="Q246" s="1"/>
      <c r="R246" s="74" t="s">
        <v>133</v>
      </c>
      <c r="S246" s="79" t="s">
        <v>1319</v>
      </c>
      <c r="T246" s="79" t="s">
        <v>1320</v>
      </c>
      <c r="U246" s="78"/>
    </row>
    <row r="247" spans="1:21">
      <c r="A247" s="14"/>
      <c r="B247" s="14"/>
      <c r="C247" s="14"/>
      <c r="D247" s="14"/>
      <c r="E247" s="14"/>
      <c r="F247" s="14"/>
      <c r="G247" s="14"/>
      <c r="H247" s="14"/>
      <c r="I247" s="14"/>
      <c r="L247" s="14"/>
      <c r="M247" s="14"/>
      <c r="N247" s="14"/>
      <c r="O247" s="14"/>
      <c r="P247" s="14"/>
      <c r="Q247" s="1"/>
      <c r="R247" s="74" t="s">
        <v>133</v>
      </c>
      <c r="S247" s="79" t="s">
        <v>1321</v>
      </c>
      <c r="T247" s="79" t="s">
        <v>1322</v>
      </c>
      <c r="U247" s="78"/>
    </row>
    <row r="248" spans="1:21">
      <c r="L248" s="14"/>
      <c r="M248" s="14"/>
      <c r="N248" s="14"/>
      <c r="O248" s="14"/>
      <c r="P248" s="14"/>
      <c r="Q248" s="1"/>
      <c r="R248" s="74" t="s">
        <v>133</v>
      </c>
      <c r="S248" s="79" t="s">
        <v>1321</v>
      </c>
      <c r="T248" s="79" t="s">
        <v>1323</v>
      </c>
      <c r="U248" s="78"/>
    </row>
    <row r="249" spans="1:21">
      <c r="L249" s="14"/>
      <c r="M249" s="14"/>
      <c r="N249" s="14"/>
      <c r="O249" s="14"/>
      <c r="P249" s="14"/>
      <c r="Q249" s="1"/>
      <c r="R249" s="74" t="s">
        <v>133</v>
      </c>
      <c r="S249" s="79" t="s">
        <v>1321</v>
      </c>
      <c r="T249" s="79" t="s">
        <v>1324</v>
      </c>
      <c r="U249" s="78"/>
    </row>
    <row r="250" spans="1:21">
      <c r="L250" s="14"/>
      <c r="M250" s="14"/>
      <c r="N250" s="14"/>
      <c r="O250" s="14"/>
      <c r="P250" s="14"/>
      <c r="Q250" s="1"/>
      <c r="R250" s="74" t="s">
        <v>133</v>
      </c>
      <c r="S250" s="79" t="s">
        <v>1325</v>
      </c>
      <c r="T250" s="79" t="s">
        <v>1326</v>
      </c>
      <c r="U250" s="78"/>
    </row>
    <row r="251" spans="1:21" ht="13.5" thickBot="1">
      <c r="L251" s="14"/>
      <c r="M251" s="14"/>
      <c r="N251" s="14"/>
      <c r="O251" s="14"/>
      <c r="P251" s="14"/>
      <c r="Q251" s="1"/>
      <c r="R251" s="84" t="s">
        <v>133</v>
      </c>
      <c r="S251" s="85" t="s">
        <v>1325</v>
      </c>
      <c r="T251" s="85" t="s">
        <v>1327</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defaultColWidth="9.140625" defaultRowHeight="12.75"/>
  <cols>
    <col min="1" max="1" width="29.42578125" style="8" customWidth="1"/>
    <col min="2" max="2" width="32.140625" style="8" customWidth="1"/>
    <col min="3" max="3" width="25.7109375" style="8" customWidth="1"/>
    <col min="4" max="4" width="27.28515625" style="8" customWidth="1"/>
    <col min="5" max="5" width="25.7109375" style="8" customWidth="1"/>
    <col min="6" max="6" width="3.7109375" style="14" customWidth="1"/>
    <col min="7" max="9" width="25.7109375" style="8" customWidth="1"/>
    <col min="10" max="10" width="3.7109375" style="8" customWidth="1"/>
    <col min="11" max="13" width="25.7109375" style="8" customWidth="1"/>
    <col min="14" max="14" width="3.7109375" style="8" customWidth="1"/>
    <col min="15" max="17" width="25.7109375" style="8" customWidth="1"/>
    <col min="18" max="18" width="3.7109375" style="8" customWidth="1"/>
    <col min="19" max="21" width="25.7109375" style="8" customWidth="1"/>
    <col min="22" max="22" width="3.7109375" style="8" customWidth="1"/>
    <col min="23" max="25" width="25.7109375" style="8" customWidth="1"/>
    <col min="26" max="26" width="3.7109375" style="8" customWidth="1"/>
    <col min="27" max="29" width="25.7109375" style="8" customWidth="1"/>
    <col min="30" max="30" width="3.7109375" style="8" customWidth="1"/>
    <col min="31" max="33" width="25.7109375" style="8" customWidth="1"/>
    <col min="34" max="34" width="3.7109375" style="8" customWidth="1"/>
    <col min="35" max="37" width="25.7109375" style="8" customWidth="1"/>
    <col min="38" max="38" width="3.7109375" style="8" customWidth="1"/>
    <col min="39" max="41" width="25.7109375" style="8" customWidth="1"/>
    <col min="42" max="55" width="9.140625" style="14"/>
    <col min="56" max="16384" width="9.140625" style="8"/>
  </cols>
  <sheetData>
    <row r="1" spans="1:5" s="14" customFormat="1" ht="12.75" customHeight="1">
      <c r="A1" s="328" t="s">
        <v>9</v>
      </c>
      <c r="B1" s="59"/>
      <c r="C1" s="148"/>
      <c r="D1" s="148"/>
      <c r="E1" s="149"/>
    </row>
    <row r="2" spans="1:5" s="14" customFormat="1" ht="15.75">
      <c r="A2" s="328"/>
      <c r="B2" s="59" t="s">
        <v>10</v>
      </c>
      <c r="C2" s="144" t="s">
        <v>11</v>
      </c>
      <c r="D2" s="145" t="s">
        <v>12</v>
      </c>
    </row>
    <row r="3" spans="1:5" s="14" customFormat="1" ht="12.75" customHeight="1">
      <c r="A3" s="146"/>
    </row>
    <row r="4" spans="1:5" s="14" customFormat="1">
      <c r="A4" s="9" t="s">
        <v>13</v>
      </c>
      <c r="B4" s="10" t="s">
        <v>14</v>
      </c>
    </row>
    <row r="5" spans="1:5" s="14" customFormat="1">
      <c r="B5" s="59" t="s">
        <v>15</v>
      </c>
      <c r="C5" s="87"/>
      <c r="D5" s="14" t="s">
        <v>16</v>
      </c>
      <c r="E5" s="87"/>
    </row>
    <row r="6" spans="1:5" s="14" customFormat="1">
      <c r="B6" s="59" t="s">
        <v>17</v>
      </c>
      <c r="C6" s="87"/>
      <c r="D6" s="14" t="s">
        <v>18</v>
      </c>
      <c r="E6" s="87"/>
    </row>
    <row r="7" spans="1:5" s="14" customFormat="1">
      <c r="B7" s="59" t="s">
        <v>19</v>
      </c>
      <c r="C7" s="88" t="s">
        <v>20</v>
      </c>
    </row>
    <row r="8" spans="1:5" s="14" customFormat="1">
      <c r="B8" s="59" t="s">
        <v>21</v>
      </c>
      <c r="C8" s="14" t="s">
        <v>22</v>
      </c>
      <c r="D8" s="14" t="s">
        <v>23</v>
      </c>
    </row>
    <row r="9" spans="1:5" s="14" customFormat="1">
      <c r="B9" s="59"/>
      <c r="C9" s="147"/>
      <c r="D9" s="147"/>
      <c r="E9" s="14" t="s">
        <v>24</v>
      </c>
    </row>
    <row r="10" spans="1:5" s="14" customFormat="1">
      <c r="B10" s="59" t="s">
        <v>25</v>
      </c>
      <c r="C10" s="14" t="s">
        <v>22</v>
      </c>
      <c r="D10" s="14" t="s">
        <v>23</v>
      </c>
    </row>
    <row r="11" spans="1:5" s="14" customFormat="1">
      <c r="B11" s="59" t="s">
        <v>26</v>
      </c>
      <c r="C11" s="147" t="s">
        <v>27</v>
      </c>
      <c r="D11" s="147" t="s">
        <v>27</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33.75">
      <c r="A18" s="9" t="s">
        <v>3</v>
      </c>
      <c r="B18" s="10" t="s">
        <v>34</v>
      </c>
      <c r="C18" s="88" t="s">
        <v>173</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287" t="s">
        <v>5</v>
      </c>
      <c r="B20" s="11" t="s">
        <v>38</v>
      </c>
      <c r="C20" s="88" t="s">
        <v>39</v>
      </c>
      <c r="E20" s="94" t="s">
        <v>40</v>
      </c>
      <c r="O20" s="57"/>
    </row>
    <row r="21" spans="1:41 16384:16384" s="14" customFormat="1">
      <c r="A21" s="287"/>
      <c r="B21" s="17"/>
    </row>
    <row r="22" spans="1:41 16384:16384">
      <c r="A22" s="287"/>
      <c r="C22" s="320" t="s">
        <v>41</v>
      </c>
      <c r="D22" s="321"/>
      <c r="E22" s="322"/>
      <c r="G22" s="311" t="s">
        <v>42</v>
      </c>
      <c r="H22" s="312"/>
      <c r="I22" s="313"/>
      <c r="K22" s="311" t="s">
        <v>42</v>
      </c>
      <c r="L22" s="312"/>
      <c r="M22" s="313"/>
      <c r="O22" s="311" t="s">
        <v>42</v>
      </c>
      <c r="P22" s="312"/>
      <c r="Q22" s="313"/>
      <c r="S22" s="311" t="s">
        <v>42</v>
      </c>
      <c r="T22" s="312"/>
      <c r="U22" s="313"/>
      <c r="W22" s="311" t="s">
        <v>42</v>
      </c>
      <c r="X22" s="312"/>
      <c r="Y22" s="313"/>
      <c r="AA22" s="311" t="s">
        <v>42</v>
      </c>
      <c r="AB22" s="312"/>
      <c r="AC22" s="313"/>
      <c r="AE22" s="311" t="s">
        <v>42</v>
      </c>
      <c r="AF22" s="312"/>
      <c r="AG22" s="313"/>
      <c r="AI22" s="311" t="s">
        <v>42</v>
      </c>
      <c r="AJ22" s="312"/>
      <c r="AK22" s="313"/>
      <c r="AM22" s="311" t="s">
        <v>42</v>
      </c>
      <c r="AN22" s="312"/>
      <c r="AO22" s="313"/>
    </row>
    <row r="23" spans="1:41 16384:16384">
      <c r="A23" s="287"/>
      <c r="B23" s="150" t="str">
        <f>IF(C20="Start with impact category","Select Impact category &gt;&gt;","")</f>
        <v/>
      </c>
      <c r="C23" s="305"/>
      <c r="D23" s="306"/>
      <c r="E23" s="307"/>
      <c r="F23" s="101" t="str">
        <f>IF($B$23="Select Impact category &gt;&gt;", "&gt;&gt;","")</f>
        <v/>
      </c>
      <c r="G23" s="305"/>
      <c r="H23" s="306"/>
      <c r="I23" s="307"/>
      <c r="J23" s="101" t="str">
        <f>IF($B$23="Select Impact category &gt;&gt;", "&gt;&gt;","")</f>
        <v/>
      </c>
      <c r="K23" s="305"/>
      <c r="L23" s="306"/>
      <c r="M23" s="307"/>
      <c r="N23" s="101" t="str">
        <f>IF($B$23="Select Impact category &gt;&gt;", "&gt;&gt;","")</f>
        <v/>
      </c>
      <c r="O23" s="305"/>
      <c r="P23" s="306"/>
      <c r="Q23" s="307"/>
      <c r="R23" s="101" t="str">
        <f>IF($B$23="Select Impact category &gt;&gt;", "&gt;&gt;","")</f>
        <v/>
      </c>
      <c r="S23" s="305"/>
      <c r="T23" s="306"/>
      <c r="U23" s="307"/>
      <c r="V23" s="101" t="str">
        <f>IF($B$23="Select Impact category &gt;&gt;", "&gt;&gt;","")</f>
        <v/>
      </c>
      <c r="W23" s="305"/>
      <c r="X23" s="306"/>
      <c r="Y23" s="307"/>
      <c r="Z23" s="101" t="str">
        <f>IF($B$23="Select Impact category &gt;&gt;", "&gt;&gt;","")</f>
        <v/>
      </c>
      <c r="AA23" s="305"/>
      <c r="AB23" s="306"/>
      <c r="AC23" s="307"/>
      <c r="AD23" s="101" t="str">
        <f>IF($B$23="Select Impact category &gt;&gt;", "&gt;&gt;","")</f>
        <v/>
      </c>
      <c r="AE23" s="305"/>
      <c r="AF23" s="306"/>
      <c r="AG23" s="307"/>
      <c r="AH23" s="101" t="str">
        <f>IF($B$23="Select Impact category &gt;&gt;", "&gt;&gt;","")</f>
        <v/>
      </c>
      <c r="AI23" s="305"/>
      <c r="AJ23" s="306"/>
      <c r="AK23" s="307"/>
      <c r="AL23" s="101" t="str">
        <f>IF($B$23="Select Impact category &gt;&gt;", "&gt;&gt;","")</f>
        <v/>
      </c>
      <c r="AM23" s="305"/>
      <c r="AN23" s="306"/>
      <c r="AO23" s="307"/>
    </row>
    <row r="24" spans="1:41 16384:16384" ht="12.75" customHeight="1">
      <c r="A24" s="287"/>
      <c r="B24" s="150" t="str">
        <f>IF(C20="Start with SDG","Select SDG &gt;&gt;","")</f>
        <v>Select SDG &gt;&gt;</v>
      </c>
      <c r="C24" s="308" t="s">
        <v>129</v>
      </c>
      <c r="D24" s="309"/>
      <c r="E24" s="310"/>
      <c r="F24" s="101" t="str">
        <f>IF($B$24="Select SDG &gt;&gt;","&gt;&gt;","")</f>
        <v>&gt;&gt;</v>
      </c>
      <c r="G24" s="308" t="s">
        <v>122</v>
      </c>
      <c r="H24" s="309"/>
      <c r="I24" s="310"/>
      <c r="J24" s="101" t="str">
        <f>IF($B$24="Select SDG &gt;&gt;","&gt;&gt;","")</f>
        <v>&gt;&gt;</v>
      </c>
      <c r="K24" s="308" t="s">
        <v>302</v>
      </c>
      <c r="L24" s="309"/>
      <c r="M24" s="310"/>
      <c r="N24" s="101" t="str">
        <f>IF($B$24="Select SDG &gt;&gt;","&gt;&gt;","")</f>
        <v>&gt;&gt;</v>
      </c>
      <c r="O24" s="308" t="s">
        <v>124</v>
      </c>
      <c r="P24" s="309"/>
      <c r="Q24" s="310"/>
      <c r="R24" s="101" t="str">
        <f>IF($B$24="Select SDG &gt;&gt;","&gt;&gt;","")</f>
        <v>&gt;&gt;</v>
      </c>
      <c r="S24" s="308" t="s">
        <v>124</v>
      </c>
      <c r="T24" s="309"/>
      <c r="U24" s="310"/>
      <c r="V24" s="101" t="str">
        <f>IF($B$24="Select SDG &gt;&gt;","&gt;&gt;","")</f>
        <v>&gt;&gt;</v>
      </c>
      <c r="W24" s="308"/>
      <c r="X24" s="309"/>
      <c r="Y24" s="310"/>
      <c r="Z24" s="101" t="str">
        <f>IF($B$24="Select SDG &gt;&gt;","&gt;&gt;","")</f>
        <v>&gt;&gt;</v>
      </c>
      <c r="AA24" s="308"/>
      <c r="AB24" s="309"/>
      <c r="AC24" s="310"/>
      <c r="AD24" s="101" t="str">
        <f>IF($B$24="Select SDG &gt;&gt;","&gt;&gt;","")</f>
        <v>&gt;&gt;</v>
      </c>
      <c r="AE24" s="308"/>
      <c r="AF24" s="309"/>
      <c r="AG24" s="310"/>
      <c r="AH24" s="101" t="str">
        <f>IF($B$24="Select SDG &gt;&gt;","&gt;&gt;","")</f>
        <v>&gt;&gt;</v>
      </c>
      <c r="AI24" s="308"/>
      <c r="AJ24" s="309"/>
      <c r="AK24" s="310"/>
      <c r="AL24" s="101" t="str">
        <f>IF($B$24="Select SDG &gt;&gt;","&gt;&gt;","")</f>
        <v>&gt;&gt;</v>
      </c>
      <c r="AM24" s="308"/>
      <c r="AN24" s="309"/>
      <c r="AO24" s="310"/>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02"/>
      <c r="D26" s="303"/>
      <c r="E26" s="304"/>
      <c r="F26" s="101" t="str">
        <f>IF($B$26="Select Monitoring indicator &gt;&gt;", "&gt;&gt;","")</f>
        <v/>
      </c>
      <c r="G26" s="302"/>
      <c r="H26" s="303"/>
      <c r="I26" s="304"/>
      <c r="J26" s="101" t="str">
        <f>IF($B$26="Select Monitoring indicator &gt;&gt;","&gt;&gt;","")</f>
        <v/>
      </c>
      <c r="K26" s="302"/>
      <c r="L26" s="303"/>
      <c r="M26" s="304"/>
      <c r="N26" s="101" t="str">
        <f>IF($B$26="Select Monitoring indicator &gt;&gt;","&gt;&gt;","")</f>
        <v/>
      </c>
      <c r="O26" s="302"/>
      <c r="P26" s="303"/>
      <c r="Q26" s="304"/>
      <c r="R26" s="101" t="str">
        <f>IF($B$26="Select Monitoring indicator &gt;&gt;","&gt;&gt;","")</f>
        <v/>
      </c>
      <c r="S26" s="302"/>
      <c r="T26" s="303"/>
      <c r="U26" s="304"/>
      <c r="V26" s="101" t="str">
        <f>IF($B$26="Select Monitoring indicator &gt;&gt;","&gt;&gt;","")</f>
        <v/>
      </c>
      <c r="W26" s="302"/>
      <c r="X26" s="303"/>
      <c r="Y26" s="304"/>
      <c r="Z26" s="101" t="str">
        <f>IF($B$26="Select Monitoring indicator &gt;&gt;","&gt;&gt;","")</f>
        <v/>
      </c>
      <c r="AA26" s="302"/>
      <c r="AB26" s="303"/>
      <c r="AC26" s="304"/>
      <c r="AD26" s="101" t="str">
        <f>IF($B$26="Select Monitoring indicator &gt;&gt;","&gt;&gt;","")</f>
        <v/>
      </c>
      <c r="AE26" s="302"/>
      <c r="AF26" s="303"/>
      <c r="AG26" s="304"/>
      <c r="AH26" s="101" t="str">
        <f>IF($B$26="Select Monitoring indicator &gt;&gt;","&gt;&gt;","")</f>
        <v/>
      </c>
      <c r="AI26" s="302"/>
      <c r="AJ26" s="303"/>
      <c r="AK26" s="304"/>
      <c r="AL26" s="101" t="str">
        <f>IF($B$26="Select Monitoring indicator &gt;&gt;","&gt;&gt;","")</f>
        <v/>
      </c>
      <c r="AM26" s="302"/>
      <c r="AN26" s="303"/>
      <c r="AO26" s="304"/>
    </row>
    <row r="27" spans="1:41 16384:16384" ht="12.75" customHeight="1">
      <c r="B27" s="151" t="str">
        <f>IF(C24&lt;&gt;"","Select Monitoring indicator &gt;&gt;","")</f>
        <v>Select Monitoring indicator &gt;&gt;</v>
      </c>
      <c r="C27" s="302" t="s">
        <v>218</v>
      </c>
      <c r="D27" s="303"/>
      <c r="E27" s="304"/>
      <c r="F27" s="101" t="str">
        <f>IF($B$27="Select Monitoring indicator &gt;&gt;","&gt;&gt;","")</f>
        <v>&gt;&gt;</v>
      </c>
      <c r="G27" s="302" t="s">
        <v>1060</v>
      </c>
      <c r="H27" s="303"/>
      <c r="I27" s="304"/>
      <c r="J27" s="101" t="str">
        <f>IF($B$27="Select Monitoring indicator &gt;&gt;","&gt;&gt;","")</f>
        <v>&gt;&gt;</v>
      </c>
      <c r="K27" s="302" t="s">
        <v>330</v>
      </c>
      <c r="L27" s="303"/>
      <c r="M27" s="304"/>
      <c r="N27" s="101" t="str">
        <f>IF($B$27="Select Monitoring indicator &gt;&gt;","&gt;&gt;","")</f>
        <v>&gt;&gt;</v>
      </c>
      <c r="O27" s="302" t="s">
        <v>273</v>
      </c>
      <c r="P27" s="303"/>
      <c r="Q27" s="304"/>
      <c r="R27" s="101" t="str">
        <f>IF($B$27="Select Monitoring indicator &gt;&gt;","&gt;&gt;","")</f>
        <v>&gt;&gt;</v>
      </c>
      <c r="S27" s="302"/>
      <c r="T27" s="303"/>
      <c r="U27" s="304"/>
      <c r="V27" s="101" t="str">
        <f>IF($B$27="Select Monitoring indicator &gt;&gt;","&gt;&gt;","")</f>
        <v>&gt;&gt;</v>
      </c>
      <c r="W27" s="302"/>
      <c r="X27" s="303"/>
      <c r="Y27" s="304"/>
      <c r="Z27" s="101" t="str">
        <f>IF($B$27="Select Monitoring indicator &gt;&gt;","&gt;&gt;","")</f>
        <v>&gt;&gt;</v>
      </c>
      <c r="AA27" s="302"/>
      <c r="AB27" s="303"/>
      <c r="AC27" s="304"/>
      <c r="AD27" s="101" t="str">
        <f>IF($B$27="Select Monitoring indicator &gt;&gt;","&gt;&gt;","")</f>
        <v>&gt;&gt;</v>
      </c>
      <c r="AE27" s="302"/>
      <c r="AF27" s="303"/>
      <c r="AG27" s="304"/>
      <c r="AH27" s="101" t="str">
        <f>IF($B$27="Select Monitoring indicator &gt;&gt;","&gt;&gt;","")</f>
        <v>&gt;&gt;</v>
      </c>
      <c r="AI27" s="302"/>
      <c r="AJ27" s="303"/>
      <c r="AK27" s="304"/>
      <c r="AL27" s="101" t="str">
        <f>IF($B$27="Select Monitoring indicator &gt;&gt;","&gt;&gt;","")</f>
        <v>&gt;&gt;</v>
      </c>
      <c r="AM27" s="302"/>
      <c r="AN27" s="303"/>
      <c r="AO27" s="304"/>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00" t="str" cm="1">
        <f t="array" ref="C30">IFERROR(_xlfn.IFS(C23&lt;&gt;"",IFERROR(INDEX(BA!$J$4:$J$952,MATCH(C26,BA!$P$4:$P$952,0)),""),C24&lt;&gt;"",IFERROR(INDEX(BA!$J$4:$J$952,MATCH(C27,BA!$P$4:$P$952,0)),"")),"")</f>
        <v>GSDM-I13.2.1</v>
      </c>
      <c r="D30" s="285"/>
      <c r="E30" s="301"/>
      <c r="G30" s="300" t="str" cm="1">
        <f t="array" ref="G30">IFERROR(_xlfn.IFS(G23&lt;&gt;"",IFERROR(INDEX(BA!$J$4:$J$952,MATCH(G26,BA!$P$4:$P$952,0)),""),G24&lt;&gt;"",IFERROR(INDEX(BA!$J$4:$J$952,MATCH(G27,BA!$P$4:$P$952,0)),"")),"")</f>
        <v>GSDG-I6.3.1</v>
      </c>
      <c r="H30" s="285"/>
      <c r="I30" s="301"/>
      <c r="K30" s="300" t="str" cm="1">
        <f t="array" ref="K30">IFERROR(_xlfn.IFS(K23&lt;&gt;"",IFERROR(INDEX(BA!$J$4:$J$952,MATCH(K26,BA!$P$4:$P$952,0)),""),K24&lt;&gt;"",IFERROR(INDEX(BA!$J$4:$J$952,MATCH(K27,BA!$P$4:$P$952,0)),"")),"")</f>
        <v>GSDM-I5.5.1</v>
      </c>
      <c r="L30" s="285"/>
      <c r="M30" s="301"/>
      <c r="O30" s="300" t="str" cm="1">
        <f t="array" ref="O30">IFERROR(_xlfn.IFS(O23&lt;&gt;"",IFERROR(INDEX(BA!$J$4:$J$952,MATCH(O26,BA!$P$4:$P$952,0)),""),O24&lt;&gt;"",IFERROR(INDEX(BA!$J$4:$J$952,MATCH(O27,BA!$P$4:$P$952,0)),"")),"")</f>
        <v>GSDM-I8.5.1</v>
      </c>
      <c r="P30" s="285"/>
      <c r="Q30" s="301"/>
      <c r="S30" s="300" t="str" cm="1">
        <f t="array" ref="S30">IFERROR(_xlfn.IFS(S23&lt;&gt;"",IFERROR(INDEX(BA!$J$4:$J$952,MATCH(S26,BA!$P$4:$P$952,0)),""),S24&lt;&gt;"",IFERROR(INDEX(BA!$J$4:$J$952,MATCH(S27,BA!$P$4:$P$952,0)),"")),"")</f>
        <v/>
      </c>
      <c r="T30" s="285"/>
      <c r="U30" s="301"/>
      <c r="W30" s="300" t="str" cm="1">
        <f t="array" ref="W30">IFERROR(_xlfn.IFS(W23&lt;&gt;"",IFERROR(INDEX(BA!$J$4:$J$952,MATCH(W26,BA!$P$4:$P$952,0)),""),W24&lt;&gt;"",IFERROR(INDEX(BA!$J$4:$J$952,MATCH(W27,BA!$P$4:$P$952,0)),"")),"")</f>
        <v/>
      </c>
      <c r="X30" s="285"/>
      <c r="Y30" s="301"/>
      <c r="AA30" s="300" t="str" cm="1">
        <f t="array" ref="AA30">IFERROR(_xlfn.IFS(AA23&lt;&gt;"",IFERROR(INDEX(BA!$J$4:$J$952,MATCH(AA26,BA!$P$4:$P$952,0)),""),AA24&lt;&gt;"",IFERROR(INDEX(BA!$J$4:$J$952,MATCH(AA27,BA!$P$4:$P$952,0)),"")),"")</f>
        <v/>
      </c>
      <c r="AB30" s="285"/>
      <c r="AC30" s="301"/>
      <c r="AE30" s="300" t="str" cm="1">
        <f t="array" ref="AE30">IFERROR(_xlfn.IFS(AE23&lt;&gt;"",IFERROR(INDEX(BA!$J$4:$J$952,MATCH(AE26,BA!$P$4:$P$952,0)),""),AE24&lt;&gt;"",IFERROR(INDEX(BA!$J$4:$J$952,MATCH(AE27,BA!$P$4:$P$952,0)),"")),"")</f>
        <v/>
      </c>
      <c r="AF30" s="285"/>
      <c r="AG30" s="301"/>
      <c r="AI30" s="300" t="str" cm="1">
        <f t="array" ref="AI30">IFERROR(_xlfn.IFS(AI23&lt;&gt;"",IFERROR(INDEX(BA!$J$4:$J$952,MATCH(AI26,BA!$P$4:$P$952,0)),""),AI24&lt;&gt;"",IFERROR(INDEX(BA!$J$4:$J$952,MATCH(AI27,BA!$P$4:$P$952,0)),"")),"")</f>
        <v/>
      </c>
      <c r="AJ30" s="285"/>
      <c r="AK30" s="301"/>
      <c r="AM30" s="300" t="str" cm="1">
        <f t="array" ref="AM30">IFERROR(_xlfn.IFS(AM23&lt;&gt;"",IFERROR(INDEX(BA!$J$4:$J$952,MATCH(AM26,BA!$P$4:$P$952,0)),""),AM24&lt;&gt;"",IFERROR(INDEX(BA!$J$4:$J$952,MATCH(AM27,BA!$P$4:$P$952,0)),"")),"")</f>
        <v/>
      </c>
      <c r="AN30" s="285"/>
      <c r="AO30" s="301"/>
    </row>
    <row r="31" spans="1:41 16384:16384">
      <c r="A31" s="14"/>
      <c r="B31" s="90" t="s">
        <v>50</v>
      </c>
      <c r="C31" s="300" t="str">
        <f>IFERROR(INDEX(BA!$O$4:$O$952,MATCH(C30,BA!$J$4:$J$952,0)),"")</f>
        <v xml:space="preserve">Reduction in GHGs emissions </v>
      </c>
      <c r="D31" s="285"/>
      <c r="E31" s="301"/>
      <c r="G31" s="300" t="str">
        <f>IFERROR(INDEX(BA!$O$4:$O$952,MATCH(G30,BA!$J$4:$J$952,0)),"")</f>
        <v>Discharging wastewater safely</v>
      </c>
      <c r="H31" s="285"/>
      <c r="I31" s="301"/>
      <c r="K31" s="300" t="str">
        <f>IFERROR(INDEX(BA!$O$4:$O$952,MATCH(K30,BA!$J$4:$J$952,0)),"")</f>
        <v xml:space="preserve">Women empowerment and gender equality </v>
      </c>
      <c r="L31" s="285"/>
      <c r="M31" s="301"/>
      <c r="O31" s="300" t="str">
        <f>IFERROR(INDEX(BA!$O$4:$O$952,MATCH(O30,BA!$J$4:$J$952,0)),"")</f>
        <v>Increased employment opportunities</v>
      </c>
      <c r="P31" s="285"/>
      <c r="Q31" s="301"/>
      <c r="S31" s="300" t="str">
        <f>IFERROR(INDEX(BA!$O$4:$O$952,MATCH(S30,BA!$J$4:$J$952,0)),"")</f>
        <v/>
      </c>
      <c r="T31" s="285"/>
      <c r="U31" s="301"/>
      <c r="W31" s="300" t="str">
        <f>IFERROR(INDEX(BA!$O$4:$O$952,MATCH(W30,BA!$J$4:$J$952,0)),"")</f>
        <v/>
      </c>
      <c r="X31" s="285"/>
      <c r="Y31" s="301"/>
      <c r="AA31" s="300" t="str">
        <f>IFERROR(INDEX(BA!$O$4:$O$952,MATCH(AA30,BA!$J$4:$J$952,0)),"")</f>
        <v/>
      </c>
      <c r="AB31" s="285"/>
      <c r="AC31" s="301"/>
      <c r="AE31" s="300" t="str">
        <f>IFERROR(INDEX(BA!$O$4:$O$952,MATCH(AE30,BA!$J$4:$J$952,0)),"")</f>
        <v/>
      </c>
      <c r="AF31" s="285"/>
      <c r="AG31" s="301"/>
      <c r="AI31" s="300" t="str">
        <f>IFERROR(INDEX(BA!$O$4:$O$952,MATCH(AI30,BA!$J$4:$J$952,0)),"")</f>
        <v/>
      </c>
      <c r="AJ31" s="285"/>
      <c r="AK31" s="301"/>
      <c r="AM31" s="300" t="str">
        <f>IFERROR(INDEX(BA!$O$4:$O$952,MATCH(AM30,BA!$J$4:$J$952,0)),"")</f>
        <v/>
      </c>
      <c r="AN31" s="285"/>
      <c r="AO31" s="301"/>
    </row>
    <row r="32" spans="1:41 16384:16384" ht="15" customHeight="1">
      <c r="A32" s="14"/>
      <c r="B32" s="90" t="s">
        <v>51</v>
      </c>
      <c r="C32" s="300" t="str">
        <f>IFERROR(INDEX(BA!$L$4:$L$952,MATCH(C30,BA!$J$4:$J$952,0)),"")</f>
        <v>Climate change mitigation</v>
      </c>
      <c r="D32" s="285"/>
      <c r="E32" s="301"/>
      <c r="G32" s="300" t="str">
        <f>IFERROR(INDEX(BA!$L$4:$L$952,MATCH(G30,BA!$J$4:$J$952,0)),"")</f>
        <v>Water quality, quantity and service</v>
      </c>
      <c r="H32" s="285"/>
      <c r="I32" s="301"/>
      <c r="K32" s="300" t="str">
        <f>IFERROR(INDEX(BA!$L$4:$L$952,MATCH(K30,BA!$J$4:$J$952,0)),"")</f>
        <v>Gender</v>
      </c>
      <c r="L32" s="285"/>
      <c r="M32" s="301"/>
      <c r="O32" s="300" t="str">
        <f>IFERROR(INDEX(BA!$L$4:$L$952,MATCH(O30,BA!$J$4:$J$952,0)),"")</f>
        <v>Employment</v>
      </c>
      <c r="P32" s="285"/>
      <c r="Q32" s="301"/>
      <c r="S32" s="300" t="str">
        <f>IFERROR(INDEX(BA!$L$4:$L$952,MATCH(S30,BA!$J$4:$J$952,0)),"")</f>
        <v/>
      </c>
      <c r="T32" s="285"/>
      <c r="U32" s="301"/>
      <c r="W32" s="300" t="str">
        <f>IFERROR(INDEX(BA!$L$4:$L$952,MATCH(W30,BA!$J$4:$J$952,0)),"")</f>
        <v/>
      </c>
      <c r="X32" s="285"/>
      <c r="Y32" s="301"/>
      <c r="AA32" s="300" t="str">
        <f>IFERROR(INDEX(BA!$L$4:$L$952,MATCH(AA30,BA!$J$4:$J$952,0)),"")</f>
        <v/>
      </c>
      <c r="AB32" s="285"/>
      <c r="AC32" s="301"/>
      <c r="AE32" s="300" t="str">
        <f>IFERROR(INDEX(BA!$L$4:$L$952,MATCH(AE30,BA!$J$4:$J$952,0)),"")</f>
        <v/>
      </c>
      <c r="AF32" s="285"/>
      <c r="AG32" s="301"/>
      <c r="AI32" s="300" t="str">
        <f>IFERROR(INDEX(BA!$L$4:$L$952,MATCH(AI30,BA!$J$4:$J$952,0)),"")</f>
        <v/>
      </c>
      <c r="AJ32" s="285"/>
      <c r="AK32" s="301"/>
      <c r="AM32" s="300" t="str">
        <f>IFERROR(INDEX(BA!$L$4:$L$952,MATCH(AM30,BA!$J$4:$J$952,0)),"")</f>
        <v/>
      </c>
      <c r="AN32" s="285"/>
      <c r="AO32" s="301"/>
    </row>
    <row r="33" spans="1:41" ht="15" customHeight="1">
      <c r="A33" s="14"/>
      <c r="B33" s="90" t="s">
        <v>52</v>
      </c>
      <c r="C33" s="300" t="str">
        <f>IFERROR(INDEX(BA!$M$4:$M$952,MATCH(C30,BA!$J$4:$J$952,0)),"")</f>
        <v>13. Climate action</v>
      </c>
      <c r="D33" s="285"/>
      <c r="E33" s="301"/>
      <c r="G33" s="300" t="str">
        <f>IFERROR(INDEX(BA!$M$4:$M$952,MATCH(G30,BA!$J$4:$J$952,0)),"")</f>
        <v xml:space="preserve">6. Clean water and sanitation </v>
      </c>
      <c r="H33" s="285"/>
      <c r="I33" s="301"/>
      <c r="K33" s="300" t="str">
        <f>IFERROR(INDEX(BA!$M$4:$M$952,MATCH(K30,BA!$J$4:$J$952,0)),"")</f>
        <v xml:space="preserve">5. Gender equality </v>
      </c>
      <c r="L33" s="285"/>
      <c r="M33" s="301"/>
      <c r="O33" s="300" t="str">
        <f>IFERROR(INDEX(BA!$M$4:$M$952,MATCH(O30,BA!$J$4:$J$952,0)),"")</f>
        <v>8. Decent work and economic growth</v>
      </c>
      <c r="P33" s="285"/>
      <c r="Q33" s="301"/>
      <c r="S33" s="300" t="str">
        <f>IFERROR(INDEX(BA!$M$4:$M$952,MATCH(S30,BA!$J$4:$J$952,0)),"")</f>
        <v/>
      </c>
      <c r="T33" s="285"/>
      <c r="U33" s="301"/>
      <c r="W33" s="300" t="str">
        <f>IFERROR(INDEX(BA!$M$4:$M$952,MATCH(W30,BA!$J$4:$J$952,0)),"")</f>
        <v/>
      </c>
      <c r="X33" s="285"/>
      <c r="Y33" s="301"/>
      <c r="AA33" s="300" t="str">
        <f>IFERROR(INDEX(BA!$M$4:$M$952,MATCH(AA30,BA!$J$4:$J$952,0)),"")</f>
        <v/>
      </c>
      <c r="AB33" s="285"/>
      <c r="AC33" s="301"/>
      <c r="AE33" s="300" t="str">
        <f>IFERROR(INDEX(BA!$M$4:$M$952,MATCH(AE30,BA!$J$4:$J$952,0)),"")</f>
        <v/>
      </c>
      <c r="AF33" s="285"/>
      <c r="AG33" s="301"/>
      <c r="AI33" s="300" t="str">
        <f>IFERROR(INDEX(BA!$M$4:$M$952,MATCH(AI30,BA!$J$4:$J$952,0)),"")</f>
        <v/>
      </c>
      <c r="AJ33" s="285"/>
      <c r="AK33" s="301"/>
      <c r="AM33" s="300" t="str">
        <f>IFERROR(INDEX(BA!$M$4:$M$952,MATCH(AM30,BA!$J$4:$J$952,0)),"")</f>
        <v/>
      </c>
      <c r="AN33" s="285"/>
      <c r="AO33" s="301"/>
    </row>
    <row r="34" spans="1:41" ht="15" customHeight="1">
      <c r="A34" s="14"/>
      <c r="B34" s="90" t="s">
        <v>53</v>
      </c>
      <c r="C34" s="300" t="str">
        <f>IFERROR(INDEX(BA!$N$4:$N$952,MATCH(C30,BA!$J$4:$J$952,0)),"")</f>
        <v>13.2 Integrate climate change measures into national policies, strategies and planning</v>
      </c>
      <c r="D34" s="285"/>
      <c r="E34" s="301"/>
      <c r="G34" s="300"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85"/>
      <c r="I34" s="301"/>
      <c r="K34" s="300" t="str">
        <f>IFERROR(INDEX(BA!$N$4:$N$952,MATCH(K30,BA!$J$4:$J$952,0)),"")</f>
        <v>5.5 Ensure women’s full and effective participation and equal opportunities for leadership at all levels of decision-making in political, economic and public life</v>
      </c>
      <c r="L34" s="285"/>
      <c r="M34" s="301"/>
      <c r="O34" s="300" t="str">
        <f>IFERROR(INDEX(BA!$N$4:$N$952,MATCH(O30,BA!$J$4:$J$952,0)),"")</f>
        <v>8.5 By 2030, achieve full and productive employment and decent work for all women and men, including for young people and persons with disabilities, and equal pay for work of equal value</v>
      </c>
      <c r="P34" s="285"/>
      <c r="Q34" s="301"/>
      <c r="S34" s="300" t="str">
        <f>IFERROR(INDEX(BA!$N$4:$N$952,MATCH(S30,BA!$J$4:$J$952,0)),"")</f>
        <v/>
      </c>
      <c r="T34" s="285"/>
      <c r="U34" s="301"/>
      <c r="W34" s="300" t="str">
        <f>IFERROR(INDEX(BA!$N$4:$N$952,MATCH(W30,BA!$J$4:$J$952,0)),"")</f>
        <v/>
      </c>
      <c r="X34" s="285"/>
      <c r="Y34" s="301"/>
      <c r="AA34" s="300" t="str">
        <f>IFERROR(INDEX(BA!$N$4:$N$952,MATCH(AA30,BA!$J$4:$J$952,0)),"")</f>
        <v/>
      </c>
      <c r="AB34" s="285"/>
      <c r="AC34" s="301"/>
      <c r="AE34" s="300" t="str">
        <f>IFERROR(INDEX(BA!$N$4:$N$952,MATCH(AE30,BA!$J$4:$J$952,0)),"")</f>
        <v/>
      </c>
      <c r="AF34" s="285"/>
      <c r="AG34" s="301"/>
      <c r="AI34" s="300" t="str">
        <f>IFERROR(INDEX(BA!$N$4:$N$952,MATCH(AI30,BA!$J$4:$J$952,0)),"")</f>
        <v/>
      </c>
      <c r="AJ34" s="285"/>
      <c r="AK34" s="301"/>
      <c r="AM34" s="300" t="str">
        <f>IFERROR(INDEX(BA!$N$4:$N$952,MATCH(AM30,BA!$J$4:$J$952,0)),"")</f>
        <v/>
      </c>
      <c r="AN34" s="285"/>
      <c r="AO34" s="301"/>
    </row>
    <row r="35" spans="1:41" ht="140.25" customHeight="1">
      <c r="A35" s="14"/>
      <c r="B35" s="90" t="s">
        <v>54</v>
      </c>
      <c r="C35" s="300" t="str">
        <f>IFERROR(INDEX(BA!$Q$4:$Q$952,MATCH($C$30,BA!$J$4:$J$952,0)),"")</f>
        <v>Refers to total amount of greenhouse gases avoided or sequestered during the reporting period.</v>
      </c>
      <c r="D35" s="285"/>
      <c r="E35" s="301"/>
      <c r="G35" s="300" t="str">
        <f>IFERROR(INDEX(BA!$Q$4:$Q$952,MATCH($G$30,BA!$J$4:$J$952,0)),"")</f>
        <v xml:space="preserve">Percentage and total volume of water recycled and reused </v>
      </c>
      <c r="H35" s="285"/>
      <c r="I35" s="301"/>
      <c r="K35" s="300" t="str">
        <f>IFERROR(INDEX(BA!$Q$4:$Q$952,MATCH($K$30,BA!$J$4:$J$952,0)),"")</f>
        <v>Refers to number of female management employees (managers) (full - time) at the organization as of the end of the reporting period</v>
      </c>
      <c r="L35" s="285"/>
      <c r="M35" s="301"/>
      <c r="O35" s="300" t="str">
        <f>IFERROR(INDEX(BA!$Q$4:$Q$952,MATCH($O$30,BA!$J$4:$J$952,0)),"")</f>
        <v>Refers to total jobs generated as a result of the project.</v>
      </c>
      <c r="P35" s="285"/>
      <c r="Q35" s="301"/>
      <c r="S35" s="300" t="str">
        <f>IFERROR(INDEX(BA!$Q$4:$Q$952,MATCH($S$30,BA!$J$4:$J$952,0)),"")</f>
        <v/>
      </c>
      <c r="T35" s="285"/>
      <c r="U35" s="301"/>
      <c r="W35" s="300" t="str">
        <f>IFERROR(INDEX(BA!$Q$4:$Q$952,MATCH($W$30,BA!$J$4:$J$952,0)),"")</f>
        <v/>
      </c>
      <c r="X35" s="285"/>
      <c r="Y35" s="301"/>
      <c r="AA35" s="300" t="str">
        <f>IFERROR(INDEX(BA!$Q$4:$Q$952,MATCH($AA$30,BA!$J$4:$J$952,0)),"")</f>
        <v/>
      </c>
      <c r="AB35" s="285"/>
      <c r="AC35" s="301"/>
      <c r="AE35" s="300" t="str">
        <f>IFERROR(INDEX(BA!$Q$4:$Q$952,MATCH($AE$30,BA!$J$4:$J$952,0)),"")</f>
        <v/>
      </c>
      <c r="AF35" s="285"/>
      <c r="AG35" s="301"/>
      <c r="AI35" s="300" t="str">
        <f>IFERROR(INDEX(BA!$Q$4:$Q$952,MATCH($AI$30,BA!$J$4:$J$952,0)),"")</f>
        <v/>
      </c>
      <c r="AJ35" s="285"/>
      <c r="AK35" s="301"/>
      <c r="AM35" s="300" t="str">
        <f>IFERROR(INDEX(BA!$Q$4:$Q$952,MATCH($AM$30,BA!$J$4:$J$952,0)),"")</f>
        <v/>
      </c>
      <c r="AN35" s="285"/>
      <c r="AO35" s="301"/>
    </row>
    <row r="36" spans="1:41" ht="187.5" customHeight="1">
      <c r="A36" s="100" t="s">
        <v>55</v>
      </c>
      <c r="B36" s="91" t="str">
        <f>BA!R3</f>
        <v>Guidance, calculation method and other considerations</v>
      </c>
      <c r="C36" s="300"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5"/>
      <c r="E36" s="301"/>
      <c r="G36" s="300" t="str">
        <f>IFERROR(INDEX(BA!$R$4:$R$952,MATCH($G$30,BA!$J$4:$J$952,0)),"")</f>
        <v xml:space="preserve">Measurement method – Measuring the - 
volume of water entering the treatment facility and  
volume of treated water supplied by the facility </v>
      </c>
      <c r="H36" s="285"/>
      <c r="I36" s="301"/>
      <c r="K36" s="300"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85"/>
      <c r="M36" s="301"/>
      <c r="O36" s="300"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85"/>
      <c r="Q36" s="301"/>
      <c r="S36" s="300" t="str">
        <f>IFERROR(INDEX(BA!$R$4:$R$952,MATCH($S$30,BA!$J$4:$J$952,0)),"")</f>
        <v/>
      </c>
      <c r="T36" s="285"/>
      <c r="U36" s="301"/>
      <c r="W36" s="300" t="str">
        <f>IFERROR(INDEX(BA!$R$4:$R$952,MATCH($W$30,BA!$J$4:$J$952,0)),"")</f>
        <v/>
      </c>
      <c r="X36" s="285"/>
      <c r="Y36" s="301"/>
      <c r="AA36" s="300" t="str">
        <f>IFERROR(INDEX(BA!$R$4:$R$952,MATCH($AA$30,BA!$J$4:$J$952,0)),"")</f>
        <v/>
      </c>
      <c r="AB36" s="285"/>
      <c r="AC36" s="301"/>
      <c r="AE36" s="300" t="str">
        <f>IFERROR(INDEX(BA!$R$4:$R$952,MATCH($AE$30,BA!$J$4:$J$952,0)),"")</f>
        <v/>
      </c>
      <c r="AF36" s="285"/>
      <c r="AG36" s="301"/>
      <c r="AI36" s="300" t="str">
        <f>IFERROR(INDEX(BA!$R$4:$R$952,MATCH($AI$30,BA!$J$4:$J$952,0)),"")</f>
        <v/>
      </c>
      <c r="AJ36" s="285"/>
      <c r="AK36" s="301"/>
      <c r="AM36" s="300" t="str">
        <f>IFERROR(INDEX(BA!$R$4:$R$952,MATCH($AM$30,BA!$J$4:$J$952,0)),"")</f>
        <v/>
      </c>
      <c r="AN36" s="285"/>
      <c r="AO36" s="301"/>
    </row>
    <row r="37" spans="1:41" ht="15" customHeight="1">
      <c r="A37" s="14"/>
      <c r="B37" s="92" t="s">
        <v>56</v>
      </c>
      <c r="C37" s="297" t="str">
        <f>IFERROR(INDEX(BA!$S$4:$S$952,MATCH(C30,BA!$J$4:$J$952,0)),"")</f>
        <v>tCO2eq</v>
      </c>
      <c r="D37" s="298"/>
      <c r="E37" s="299"/>
      <c r="G37" s="297" t="str">
        <f>IFERROR(INDEX(BA!$S$4:$S$952,MATCH(G30,BA!$J$4:$J$952,0)),"")</f>
        <v>m3</v>
      </c>
      <c r="H37" s="298"/>
      <c r="I37" s="299"/>
      <c r="K37" s="297" t="str">
        <f>IFERROR(INDEX(BA!$S$4:$S$952,MATCH(K30,BA!$J$4:$J$952,0)),"")</f>
        <v>Number</v>
      </c>
      <c r="L37" s="298"/>
      <c r="M37" s="299"/>
      <c r="O37" s="297" t="str">
        <f>IFERROR(INDEX(BA!$S$4:$S$952,MATCH(O30,BA!$J$4:$J$952,0)),"")</f>
        <v>Number</v>
      </c>
      <c r="P37" s="298"/>
      <c r="Q37" s="299"/>
      <c r="S37" s="297" t="str">
        <f>IFERROR(INDEX(BA!$S$4:$S$952,MATCH(S30,BA!$J$4:$J$952,0)),"")</f>
        <v/>
      </c>
      <c r="T37" s="298"/>
      <c r="U37" s="299"/>
      <c r="W37" s="297" t="str">
        <f>IFERROR(INDEX(BA!$S$4:$S$952,MATCH(W30,BA!$J$4:$J$952,0)),"")</f>
        <v/>
      </c>
      <c r="X37" s="298"/>
      <c r="Y37" s="299"/>
      <c r="AA37" s="297" t="str">
        <f>IFERROR(INDEX(BA!$S$4:$S$952,MATCH(AA30,BA!$J$4:$J$952,0)),"")</f>
        <v/>
      </c>
      <c r="AB37" s="298"/>
      <c r="AC37" s="299"/>
      <c r="AE37" s="297" t="str">
        <f>IFERROR(INDEX(BA!$S$4:$S$952,MATCH(AE30,BA!$J$4:$J$952,0)),"")</f>
        <v/>
      </c>
      <c r="AF37" s="298"/>
      <c r="AG37" s="299"/>
      <c r="AI37" s="297" t="str">
        <f>IFERROR(INDEX(BA!$S$4:$S$952,MATCH(AI30,BA!$J$4:$J$952,0)),"")</f>
        <v/>
      </c>
      <c r="AJ37" s="298"/>
      <c r="AK37" s="299"/>
      <c r="AM37" s="297" t="str">
        <f>IFERROR(INDEX(BA!$S$4:$S$952,MATCH(AM30,BA!$J$4:$J$952,0)),"")</f>
        <v/>
      </c>
      <c r="AN37" s="298"/>
      <c r="AO37" s="299"/>
    </row>
    <row r="38" spans="1:41" ht="15" customHeight="1">
      <c r="A38" s="14"/>
      <c r="B38" s="92" t="s">
        <v>57</v>
      </c>
      <c r="C38" s="297" t="str">
        <f>IFERROR(INDEX(BA!$T$4:$T$952,MATCH(C30,BA!$J$4:$J$952,0)),"")</f>
        <v>Project activity</v>
      </c>
      <c r="D38" s="298"/>
      <c r="E38" s="299"/>
      <c r="G38" s="297" t="str">
        <f>IFERROR(INDEX(BA!$T$4:$T$952,MATCH(G30,BA!$J$4:$J$952,0)),"")</f>
        <v>Project activity</v>
      </c>
      <c r="H38" s="298"/>
      <c r="I38" s="299"/>
      <c r="K38" s="297" t="str">
        <f>IFERROR(INDEX(BA!$T$4:$T$952,MATCH(K30,BA!$J$4:$J$952,0)),"")</f>
        <v>Project activity</v>
      </c>
      <c r="L38" s="298"/>
      <c r="M38" s="299"/>
      <c r="O38" s="297" t="str">
        <f>IFERROR(INDEX(BA!$T$4:$T$952,MATCH(O30,BA!$J$4:$J$952,0)),"")</f>
        <v>Project activity</v>
      </c>
      <c r="P38" s="298"/>
      <c r="Q38" s="299"/>
      <c r="S38" s="297" t="str">
        <f>IFERROR(INDEX(BA!$T$4:$T$952,MATCH(S30,BA!$J$4:$J$952,0)),"")</f>
        <v/>
      </c>
      <c r="T38" s="298"/>
      <c r="U38" s="299"/>
      <c r="W38" s="297" t="str">
        <f>IFERROR(INDEX(BA!$T$4:$T$952,MATCH(W30,BA!$J$4:$J$952,0)),"")</f>
        <v/>
      </c>
      <c r="X38" s="298"/>
      <c r="Y38" s="299"/>
      <c r="AA38" s="297" t="str">
        <f>IFERROR(INDEX(BA!$T$4:$T$952,MATCH(AA30,BA!$J$4:$J$952,0)),"")</f>
        <v/>
      </c>
      <c r="AB38" s="298"/>
      <c r="AC38" s="299"/>
      <c r="AE38" s="297" t="str">
        <f>IFERROR(INDEX(BA!$T$4:$T$952,MATCH(AE30,BA!$J$4:$J$952,0)),"")</f>
        <v/>
      </c>
      <c r="AF38" s="298"/>
      <c r="AG38" s="299"/>
      <c r="AI38" s="297" t="str">
        <f>IFERROR(INDEX(BA!$T$4:$T$952,MATCH(AI30,BA!$J$4:$J$952,0)),"")</f>
        <v/>
      </c>
      <c r="AJ38" s="298"/>
      <c r="AK38" s="299"/>
      <c r="AM38" s="297" t="str">
        <f>IFERROR(INDEX(BA!$T$4:$T$952,MATCH(AM30,BA!$J$4:$J$952,0)),"")</f>
        <v/>
      </c>
      <c r="AN38" s="298"/>
      <c r="AO38" s="299"/>
    </row>
    <row r="39" spans="1:41" ht="15" customHeight="1">
      <c r="A39" s="14"/>
      <c r="B39" s="92" t="s">
        <v>58</v>
      </c>
      <c r="C39" s="297" t="str">
        <f>IFERROR(INDEX(BA!$U$4:$U$952,MATCH(C30,BA!$J$4:$J$952,0)),"")</f>
        <v>Calculation</v>
      </c>
      <c r="D39" s="298"/>
      <c r="E39" s="299"/>
      <c r="G39" s="297" t="str">
        <f>IFERROR(INDEX(BA!$U$4:$U$952,MATCH(G30,BA!$J$4:$J$952,0)),"")</f>
        <v>Treatment log</v>
      </c>
      <c r="H39" s="298"/>
      <c r="I39" s="299"/>
      <c r="K39" s="297" t="str">
        <f>IFERROR(INDEX(BA!$U$4:$U$952,MATCH(K30,BA!$J$4:$J$952,0)),"")</f>
        <v>Head count of female employee
Use the number as at the reporting period.</v>
      </c>
      <c r="L39" s="298"/>
      <c r="M39" s="299"/>
      <c r="O39" s="297" t="str">
        <f>IFERROR(INDEX(BA!$U$4:$U$952,MATCH(O30,BA!$J$4:$J$952,0)),"")</f>
        <v>Either head count or Full Time Equivalent (FTE), with the chosen
approach stated and applied consistently
Use numbers as at the end of the reporting period, unless there has been a material change during the reporting period;</v>
      </c>
      <c r="P39" s="298"/>
      <c r="Q39" s="299"/>
      <c r="S39" s="297" t="str">
        <f>IFERROR(INDEX(BA!$U$4:$U$952,MATCH(S30,BA!$J$4:$J$952,0)),"")</f>
        <v/>
      </c>
      <c r="T39" s="298"/>
      <c r="U39" s="299"/>
      <c r="W39" s="297" t="str">
        <f>IFERROR(INDEX(BA!$U$4:$U$952,MATCH(W30,BA!$J$4:$J$952,0)),"")</f>
        <v/>
      </c>
      <c r="X39" s="298"/>
      <c r="Y39" s="299"/>
      <c r="AA39" s="297" t="str">
        <f>IFERROR(INDEX(BA!$U$4:$U$952,MATCH(AA30,BA!$J$4:$J$952,0)),"")</f>
        <v/>
      </c>
      <c r="AB39" s="298"/>
      <c r="AC39" s="299"/>
      <c r="AE39" s="297" t="str">
        <f>IFERROR(INDEX(BA!$U$4:$U$952,MATCH(AE30,BA!$J$4:$J$952,0)),"")</f>
        <v/>
      </c>
      <c r="AF39" s="298"/>
      <c r="AG39" s="299"/>
      <c r="AI39" s="297" t="str">
        <f>IFERROR(INDEX(BA!$U$4:$U$952,MATCH(AI30,BA!$J$4:$J$952,0)),"")</f>
        <v/>
      </c>
      <c r="AJ39" s="298"/>
      <c r="AK39" s="299"/>
      <c r="AM39" s="297" t="str">
        <f>IFERROR(INDEX(BA!$U$4:$U$952,MATCH(AM30,BA!$J$4:$J$952,0)),"")</f>
        <v/>
      </c>
      <c r="AN39" s="298"/>
      <c r="AO39" s="299"/>
    </row>
    <row r="40" spans="1:41" ht="15" customHeight="1">
      <c r="A40" s="14"/>
      <c r="B40" s="92" t="s">
        <v>59</v>
      </c>
      <c r="C40" s="297" t="str">
        <f>IFERROR(INDEX(BA!$V$4:$V$952,MATCH(C30,BA!$J$4:$J$952,0)),"")</f>
        <v>Annual</v>
      </c>
      <c r="D40" s="298"/>
      <c r="E40" s="299"/>
      <c r="G40" s="297" t="str">
        <f>IFERROR(INDEX(BA!$V$4:$V$952,MATCH(G30,BA!$J$4:$J$952,0)),"")</f>
        <v>Annual</v>
      </c>
      <c r="H40" s="298"/>
      <c r="I40" s="299"/>
      <c r="K40" s="297" t="str">
        <f>IFERROR(INDEX(BA!$V$4:$V$952,MATCH(K30,BA!$J$4:$J$952,0)),"")</f>
        <v>Annual</v>
      </c>
      <c r="L40" s="298"/>
      <c r="M40" s="299"/>
      <c r="O40" s="297" t="str">
        <f>IFERROR(INDEX(BA!$V$4:$V$952,MATCH(O30,BA!$J$4:$J$952,0)),"")</f>
        <v>Annual</v>
      </c>
      <c r="P40" s="298"/>
      <c r="Q40" s="299"/>
      <c r="S40" s="297" t="str">
        <f>IFERROR(INDEX(BA!$V$4:$V$952,MATCH(S30,BA!$J$4:$J$952,0)),"")</f>
        <v/>
      </c>
      <c r="T40" s="298"/>
      <c r="U40" s="299"/>
      <c r="W40" s="297" t="str">
        <f>IFERROR(INDEX(BA!$V$4:$V$952,MATCH(W30,BA!$J$4:$J$952,0)),"")</f>
        <v/>
      </c>
      <c r="X40" s="298"/>
      <c r="Y40" s="299"/>
      <c r="AA40" s="297" t="str">
        <f>IFERROR(INDEX(BA!$V$4:$V$952,MATCH(AA30,BA!$J$4:$J$952,0)),"")</f>
        <v/>
      </c>
      <c r="AB40" s="298"/>
      <c r="AC40" s="299"/>
      <c r="AE40" s="297" t="str">
        <f>IFERROR(INDEX(BA!$V$4:$V$952,MATCH(AE30,BA!$J$4:$J$952,0)),"")</f>
        <v/>
      </c>
      <c r="AF40" s="298"/>
      <c r="AG40" s="299"/>
      <c r="AI40" s="297" t="str">
        <f>IFERROR(INDEX(BA!$V$4:$V$952,MATCH(AI30,BA!$J$4:$J$952,0)),"")</f>
        <v/>
      </c>
      <c r="AJ40" s="298"/>
      <c r="AK40" s="299"/>
      <c r="AM40" s="297" t="str">
        <f>IFERROR(INDEX(BA!$V$4:$V$952,MATCH(AM30,BA!$J$4:$J$952,0)),"")</f>
        <v/>
      </c>
      <c r="AN40" s="298"/>
      <c r="AO40" s="299"/>
    </row>
    <row r="41" spans="1:41" ht="15" customHeight="1">
      <c r="A41" s="14"/>
      <c r="B41" s="92" t="s">
        <v>60</v>
      </c>
      <c r="C41" s="297" t="str">
        <f>IFERROR(INDEX(BA!$X$4:$X$952,MATCH(C30,BA!$J$4:$J$952,0 )),"")</f>
        <v>NA</v>
      </c>
      <c r="D41" s="298"/>
      <c r="E41" s="299"/>
      <c r="G41" s="297">
        <f>IFERROR(INDEX(BA!$X$4:$X$952,MATCH(G30,BA!$J$4:$J$952,0 )),"")</f>
        <v>0</v>
      </c>
      <c r="H41" s="298"/>
      <c r="I41" s="299"/>
      <c r="K41" s="297" t="str">
        <f>IFERROR(INDEX(BA!$X$4:$X$952,MATCH(K30,BA!$J$4:$J$952,0 )),"")</f>
        <v>NA</v>
      </c>
      <c r="L41" s="298"/>
      <c r="M41" s="299"/>
      <c r="O41" s="297" t="str">
        <f>IFERROR(INDEX(BA!$X$4:$X$952,MATCH(O30,BA!$J$4:$J$952,0 )),"")</f>
        <v>NA</v>
      </c>
      <c r="P41" s="298"/>
      <c r="Q41" s="299"/>
      <c r="S41" s="297" t="str">
        <f>IFERROR(INDEX(BA!$X$4:$X$952,MATCH(S30,BA!$J$4:$J$952,0 )),"")</f>
        <v/>
      </c>
      <c r="T41" s="298"/>
      <c r="U41" s="299"/>
      <c r="W41" s="297" t="str">
        <f>IFERROR(INDEX(BA!$X$4:$X$952,MATCH(W30,BA!$J$4:$J$952,0 )),"")</f>
        <v/>
      </c>
      <c r="X41" s="298"/>
      <c r="Y41" s="299"/>
      <c r="AA41" s="297" t="str">
        <f>IFERROR(INDEX(BA!$X$4:$X$952,MATCH(AA30,BA!$J$4:$J$952,0 )),"")</f>
        <v/>
      </c>
      <c r="AB41" s="298"/>
      <c r="AC41" s="299"/>
      <c r="AE41" s="297" t="str">
        <f>IFERROR(INDEX(BA!$X$4:$X$952,MATCH(AE30,BA!$J$4:$J$952,0 )),"")</f>
        <v/>
      </c>
      <c r="AF41" s="298"/>
      <c r="AG41" s="299"/>
      <c r="AI41" s="297" t="str">
        <f>IFERROR(INDEX(BA!$X$4:$X$952,MATCH(AI30,BA!$J$4:$J$952,0 )),"")</f>
        <v/>
      </c>
      <c r="AJ41" s="298"/>
      <c r="AK41" s="299"/>
      <c r="AM41" s="297" t="str">
        <f>IFERROR(INDEX(BA!$X$4:$X$952,MATCH(AM30,BA!$J$4:$J$952,0 )),"")</f>
        <v/>
      </c>
      <c r="AN41" s="298"/>
      <c r="AO41" s="299"/>
    </row>
    <row r="42" spans="1:41" ht="28.5" customHeight="1">
      <c r="A42" s="14"/>
      <c r="B42" s="92" t="s">
        <v>61</v>
      </c>
      <c r="C42" s="297" t="str">
        <f>IFERROR(INDEX(BA!$Y$4:$Y$952,MATCH(C30,BA!$J$4:$J$952,0 )),"NA")</f>
        <v>Gold Standard approved SDG Impact Quantification methodologies are available at https://globalgoals.goldstandard.org/</v>
      </c>
      <c r="D42" s="298"/>
      <c r="E42" s="299"/>
      <c r="G42" s="297">
        <f>IFERROR(INDEX(BA!$Y$4:$Y$952,MATCH(G30,BA!$J$4:$J$952,0)),"")</f>
        <v>0</v>
      </c>
      <c r="H42" s="298"/>
      <c r="I42" s="299"/>
      <c r="K42" s="297" t="str">
        <f>IFERROR(INDEX(BA!$Y$4:$Y$952,MATCH(K30,BA!$J$4:$J$952,0 )),"")</f>
        <v>IRIS, 2020. Full-time Employees: Female Managers (OI1571). v5.1.
https://iris.thegiin.org/metric/5.1/oi1571/</v>
      </c>
      <c r="L42" s="298"/>
      <c r="M42" s="299"/>
      <c r="O42" s="297" t="str">
        <f>IFERROR(INDEX(BA!$Y$4:$Y$952,MATCH(O30,BA!$J$4:$J$952,0 )),"")</f>
        <v>GRI 102: General Disclosures</v>
      </c>
      <c r="P42" s="298"/>
      <c r="Q42" s="299"/>
      <c r="S42" s="297" t="str">
        <f>IFERROR(INDEX(BA!$Y$4:$Y$952,MATCH(S30,BA!$J$4:$J$952,0 )),"")</f>
        <v/>
      </c>
      <c r="T42" s="298"/>
      <c r="U42" s="299"/>
      <c r="W42" s="297" t="str">
        <f>IFERROR(INDEX(BA!$Y$4:$Y$952,MATCH(W30,BA!$J$4:$J$952,0 )),"")</f>
        <v/>
      </c>
      <c r="X42" s="298"/>
      <c r="Y42" s="299"/>
      <c r="AA42" s="297" t="str">
        <f>IFERROR(INDEX(BA!$Y$4:$Y$952,MATCH(AA30,BA!$J$4:$J$952,0 )),"")</f>
        <v/>
      </c>
      <c r="AB42" s="298"/>
      <c r="AC42" s="299"/>
      <c r="AE42" s="297" t="str">
        <f>IFERROR(INDEX(BA!$Y$4:$Y$952,MATCH(AE30,BA!$J$4:$J$952,0 )),"")</f>
        <v/>
      </c>
      <c r="AF42" s="298"/>
      <c r="AG42" s="299"/>
      <c r="AI42" s="297" t="str">
        <f>IFERROR(INDEX(BA!$Y$4:$Y$952,MATCH(AI30,BA!$J$4:$J$952,0 )),"")</f>
        <v/>
      </c>
      <c r="AJ42" s="298"/>
      <c r="AK42" s="299"/>
      <c r="AM42" s="297" t="str">
        <f>IFERROR(INDEX(BA!$Y$4:$Y$952,MATCH(AM30,BA!$J$4:$J$952,0 )),"")</f>
        <v/>
      </c>
      <c r="AN42" s="298"/>
      <c r="AO42" s="299"/>
    </row>
    <row r="43" spans="1:41" ht="15" customHeight="1">
      <c r="A43" s="14"/>
      <c r="B43" s="30"/>
      <c r="C43" s="297"/>
      <c r="D43" s="298"/>
      <c r="E43" s="299"/>
      <c r="G43" s="314"/>
      <c r="H43" s="315"/>
      <c r="I43" s="316"/>
      <c r="K43" s="297"/>
      <c r="L43" s="298"/>
      <c r="M43" s="299"/>
      <c r="O43" s="297"/>
      <c r="P43" s="298"/>
      <c r="Q43" s="299"/>
      <c r="S43" s="297"/>
      <c r="T43" s="298"/>
      <c r="U43" s="299"/>
      <c r="W43" s="297"/>
      <c r="X43" s="298"/>
      <c r="Y43" s="299"/>
      <c r="AA43" s="297"/>
      <c r="AB43" s="298"/>
      <c r="AC43" s="299"/>
      <c r="AE43" s="297"/>
      <c r="AF43" s="298"/>
      <c r="AG43" s="299"/>
      <c r="AI43" s="297"/>
      <c r="AJ43" s="298"/>
      <c r="AK43" s="299"/>
      <c r="AM43" s="297"/>
      <c r="AN43" s="298"/>
      <c r="AO43" s="299"/>
    </row>
    <row r="44" spans="1:41" ht="15" customHeight="1">
      <c r="A44" s="14"/>
      <c r="B44" s="30"/>
      <c r="C44" s="314"/>
      <c r="D44" s="315"/>
      <c r="E44" s="316"/>
      <c r="G44" s="314"/>
      <c r="H44" s="315"/>
      <c r="I44" s="316"/>
      <c r="K44" s="297"/>
      <c r="L44" s="298"/>
      <c r="M44" s="299"/>
      <c r="O44" s="297"/>
      <c r="P44" s="298"/>
      <c r="Q44" s="299"/>
      <c r="S44" s="297"/>
      <c r="T44" s="298"/>
      <c r="U44" s="299"/>
      <c r="W44" s="297"/>
      <c r="X44" s="298"/>
      <c r="Y44" s="299"/>
      <c r="AA44" s="297"/>
      <c r="AB44" s="298"/>
      <c r="AC44" s="299"/>
      <c r="AE44" s="297"/>
      <c r="AF44" s="298"/>
      <c r="AG44" s="299"/>
      <c r="AI44" s="297"/>
      <c r="AJ44" s="298"/>
      <c r="AK44" s="299"/>
      <c r="AM44" s="297"/>
      <c r="AN44" s="298"/>
      <c r="AO44" s="299"/>
    </row>
    <row r="45" spans="1:41" ht="15" customHeight="1">
      <c r="A45" s="14"/>
      <c r="B45" s="30"/>
      <c r="C45" s="314"/>
      <c r="D45" s="315"/>
      <c r="E45" s="316"/>
      <c r="G45" s="314"/>
      <c r="H45" s="315"/>
      <c r="I45" s="316"/>
      <c r="K45" s="297"/>
      <c r="L45" s="298"/>
      <c r="M45" s="299"/>
      <c r="O45" s="297"/>
      <c r="P45" s="298"/>
      <c r="Q45" s="299"/>
      <c r="S45" s="297"/>
      <c r="T45" s="298"/>
      <c r="U45" s="299"/>
      <c r="W45" s="297"/>
      <c r="X45" s="298"/>
      <c r="Y45" s="299"/>
      <c r="AA45" s="297"/>
      <c r="AB45" s="298"/>
      <c r="AC45" s="299"/>
      <c r="AE45" s="297"/>
      <c r="AF45" s="298"/>
      <c r="AG45" s="299"/>
      <c r="AI45" s="297"/>
      <c r="AJ45" s="298"/>
      <c r="AK45" s="299"/>
      <c r="AM45" s="297"/>
      <c r="AN45" s="298"/>
      <c r="AO45" s="299"/>
    </row>
    <row r="46" spans="1:41" ht="15" customHeight="1">
      <c r="A46" s="14"/>
      <c r="B46" s="30"/>
      <c r="C46" s="314"/>
      <c r="D46" s="315"/>
      <c r="E46" s="316"/>
      <c r="G46" s="314"/>
      <c r="H46" s="315"/>
      <c r="I46" s="316"/>
      <c r="K46" s="297"/>
      <c r="L46" s="298"/>
      <c r="M46" s="299"/>
      <c r="O46" s="297"/>
      <c r="P46" s="298"/>
      <c r="Q46" s="299"/>
      <c r="S46" s="297"/>
      <c r="T46" s="298"/>
      <c r="U46" s="299"/>
      <c r="W46" s="297"/>
      <c r="X46" s="298"/>
      <c r="Y46" s="299"/>
      <c r="AA46" s="297"/>
      <c r="AB46" s="298"/>
      <c r="AC46" s="299"/>
      <c r="AE46" s="297"/>
      <c r="AF46" s="298"/>
      <c r="AG46" s="299"/>
      <c r="AI46" s="297"/>
      <c r="AJ46" s="298"/>
      <c r="AK46" s="299"/>
      <c r="AM46" s="297"/>
      <c r="AN46" s="298"/>
      <c r="AO46" s="299"/>
    </row>
    <row r="47" spans="1:41" ht="15" customHeight="1">
      <c r="A47" s="14"/>
      <c r="B47" s="30"/>
      <c r="C47" s="317"/>
      <c r="D47" s="318"/>
      <c r="E47" s="319"/>
      <c r="G47" s="317"/>
      <c r="H47" s="318"/>
      <c r="I47" s="319"/>
      <c r="K47" s="297"/>
      <c r="L47" s="298"/>
      <c r="M47" s="299"/>
      <c r="O47" s="297"/>
      <c r="P47" s="298"/>
      <c r="Q47" s="299"/>
      <c r="S47" s="297"/>
      <c r="T47" s="298"/>
      <c r="U47" s="299"/>
      <c r="W47" s="297"/>
      <c r="X47" s="298"/>
      <c r="Y47" s="299"/>
      <c r="AA47" s="297"/>
      <c r="AB47" s="298"/>
      <c r="AC47" s="299"/>
      <c r="AE47" s="297"/>
      <c r="AF47" s="298"/>
      <c r="AG47" s="299"/>
      <c r="AI47" s="297"/>
      <c r="AJ47" s="298"/>
      <c r="AK47" s="299"/>
      <c r="AM47" s="297"/>
      <c r="AN47" s="298"/>
      <c r="AO47" s="299"/>
    </row>
    <row r="48" spans="1:41" ht="15" customHeight="1">
      <c r="A48" s="14"/>
      <c r="B48" s="30"/>
      <c r="C48" s="323"/>
      <c r="D48" s="324"/>
      <c r="E48" s="325"/>
      <c r="G48" s="323"/>
      <c r="H48" s="324"/>
      <c r="I48" s="325"/>
      <c r="K48" s="297"/>
      <c r="L48" s="298"/>
      <c r="M48" s="299"/>
      <c r="O48" s="297"/>
      <c r="P48" s="298"/>
      <c r="Q48" s="299"/>
      <c r="S48" s="297"/>
      <c r="T48" s="298"/>
      <c r="U48" s="299"/>
      <c r="W48" s="297"/>
      <c r="X48" s="298"/>
      <c r="Y48" s="299"/>
      <c r="AA48" s="297"/>
      <c r="AB48" s="298"/>
      <c r="AC48" s="299"/>
      <c r="AE48" s="297"/>
      <c r="AF48" s="298"/>
      <c r="AG48" s="299"/>
      <c r="AI48" s="297"/>
      <c r="AJ48" s="298"/>
      <c r="AK48" s="299"/>
      <c r="AM48" s="297"/>
      <c r="AN48" s="298"/>
      <c r="AO48" s="299"/>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5">
      <c r="A50" s="326" t="s">
        <v>64</v>
      </c>
      <c r="B50" s="138" t="s">
        <v>65</v>
      </c>
      <c r="C50" s="292" t="str" cm="1">
        <f t="array" ref="C50">IFERROR(_xlfn.IFS(B26&lt;&gt;"",C26,B27&lt;&gt;"",C27),"")</f>
        <v>Amount of GHGs emissions avoided or sequestered</v>
      </c>
      <c r="D50" s="293"/>
      <c r="E50" s="294"/>
      <c r="F50" s="37"/>
      <c r="G50" s="292" t="str" cm="1">
        <f t="array" ref="G50">IFERROR(_xlfn.IFS(F26&lt;&gt;"",G26,F27&lt;&gt;"",G27),"")</f>
        <v>6.3.1 Proportion of wastewater safely treated</v>
      </c>
      <c r="H50" s="293"/>
      <c r="I50" s="294"/>
      <c r="J50" s="38"/>
      <c r="K50" s="292" t="str" cm="1">
        <f t="array" ref="K50">IFERROR(_xlfn.IFS(J26&lt;&gt;"",K26,J27&lt;&gt;"",K27),"")</f>
        <v>Number of women serving in managerial/ leadership /ownership role</v>
      </c>
      <c r="L50" s="293"/>
      <c r="M50" s="294"/>
      <c r="N50" s="38"/>
      <c r="O50" s="292" t="str" cm="1">
        <f t="array" ref="O50">IFERROR(_xlfn.IFS(N26&lt;&gt;"",O26,N27&lt;&gt;"",O27),"")</f>
        <v>Total number of jobs</v>
      </c>
      <c r="P50" s="293"/>
      <c r="Q50" s="294"/>
      <c r="R50" s="38"/>
      <c r="S50" s="292" cm="1">
        <f t="array" ref="S50">IFERROR(_xlfn.IFS(R26&lt;&gt;"",S26,R27&lt;&gt;"",S27),"")</f>
        <v>0</v>
      </c>
      <c r="T50" s="293"/>
      <c r="U50" s="294"/>
      <c r="V50" s="38"/>
      <c r="W50" s="292" cm="1">
        <f t="array" ref="W50">IFERROR(_xlfn.IFS(V26&lt;&gt;"",W26,V27&lt;&gt;"",W27),"")</f>
        <v>0</v>
      </c>
      <c r="X50" s="293"/>
      <c r="Y50" s="294"/>
      <c r="Z50" s="38"/>
      <c r="AA50" s="292" cm="1">
        <f t="array" ref="AA50">IFERROR(_xlfn.IFS(Z26&lt;&gt;"",AA26,Z27&lt;&gt;"",AA27),"")</f>
        <v>0</v>
      </c>
      <c r="AB50" s="293"/>
      <c r="AC50" s="294"/>
      <c r="AD50" s="38"/>
      <c r="AE50" s="292" cm="1">
        <f t="array" ref="AE50">IFERROR(_xlfn.IFS(AD26&lt;&gt;"",AE26,AD27&lt;&gt;"",AE27),"")</f>
        <v>0</v>
      </c>
      <c r="AF50" s="293"/>
      <c r="AG50" s="294"/>
      <c r="AH50" s="38"/>
      <c r="AI50" s="292" cm="1">
        <f t="array" ref="AI50">IFERROR(_xlfn.IFS(AH26&lt;&gt;"",AI26,AH27&lt;&gt;"",AI27),"")</f>
        <v>0</v>
      </c>
      <c r="AJ50" s="293"/>
      <c r="AK50" s="294"/>
      <c r="AL50" s="38"/>
      <c r="AM50" s="292" cm="1">
        <f t="array" ref="AM50">IFERROR(_xlfn.IFS(AL26&lt;&gt;"",AM26,AL27&lt;&gt;"",AM27),"")</f>
        <v>0</v>
      </c>
      <c r="AN50" s="293"/>
      <c r="AO50" s="294"/>
    </row>
    <row r="51" spans="1:41">
      <c r="A51" s="326"/>
      <c r="B51" s="92" t="s">
        <v>56</v>
      </c>
      <c r="C51" s="295" t="s">
        <v>66</v>
      </c>
      <c r="D51" s="296"/>
      <c r="E51" s="296"/>
      <c r="F51" s="37"/>
      <c r="G51" s="295" t="s">
        <v>66</v>
      </c>
      <c r="H51" s="296"/>
      <c r="I51" s="296"/>
      <c r="J51" s="38"/>
      <c r="K51" s="295" t="s">
        <v>66</v>
      </c>
      <c r="L51" s="296"/>
      <c r="M51" s="296"/>
      <c r="N51" s="38"/>
      <c r="O51" s="295" t="s">
        <v>66</v>
      </c>
      <c r="P51" s="296"/>
      <c r="Q51" s="296"/>
      <c r="R51" s="38"/>
      <c r="S51" s="295" t="s">
        <v>66</v>
      </c>
      <c r="T51" s="296"/>
      <c r="U51" s="296"/>
      <c r="V51" s="38"/>
      <c r="W51" s="295" t="s">
        <v>66</v>
      </c>
      <c r="X51" s="296"/>
      <c r="Y51" s="296"/>
      <c r="Z51" s="38"/>
      <c r="AA51" s="295" t="s">
        <v>66</v>
      </c>
      <c r="AB51" s="296"/>
      <c r="AC51" s="296"/>
      <c r="AD51" s="38"/>
      <c r="AE51" s="295" t="s">
        <v>66</v>
      </c>
      <c r="AF51" s="296"/>
      <c r="AG51" s="296"/>
      <c r="AH51" s="38"/>
      <c r="AI51" s="295" t="s">
        <v>66</v>
      </c>
      <c r="AJ51" s="296"/>
      <c r="AK51" s="296"/>
      <c r="AL51" s="38"/>
      <c r="AM51" s="295" t="s">
        <v>66</v>
      </c>
      <c r="AN51" s="296"/>
      <c r="AO51" s="296"/>
    </row>
    <row r="52" spans="1:41">
      <c r="A52" s="326"/>
      <c r="B52" s="92" t="s">
        <v>57</v>
      </c>
      <c r="C52" s="295" t="s">
        <v>66</v>
      </c>
      <c r="D52" s="296"/>
      <c r="E52" s="296"/>
      <c r="F52" s="37"/>
      <c r="G52" s="295" t="s">
        <v>66</v>
      </c>
      <c r="H52" s="296"/>
      <c r="I52" s="296"/>
      <c r="J52" s="38"/>
      <c r="K52" s="295" t="s">
        <v>66</v>
      </c>
      <c r="L52" s="296"/>
      <c r="M52" s="296"/>
      <c r="N52" s="38"/>
      <c r="O52" s="295" t="s">
        <v>66</v>
      </c>
      <c r="P52" s="296"/>
      <c r="Q52" s="296"/>
      <c r="R52" s="38"/>
      <c r="S52" s="295" t="s">
        <v>66</v>
      </c>
      <c r="T52" s="296"/>
      <c r="U52" s="296"/>
      <c r="V52" s="38"/>
      <c r="W52" s="295" t="s">
        <v>66</v>
      </c>
      <c r="X52" s="296"/>
      <c r="Y52" s="296"/>
      <c r="Z52" s="38"/>
      <c r="AA52" s="295" t="s">
        <v>66</v>
      </c>
      <c r="AB52" s="296"/>
      <c r="AC52" s="296"/>
      <c r="AD52" s="38"/>
      <c r="AE52" s="295" t="s">
        <v>66</v>
      </c>
      <c r="AF52" s="296"/>
      <c r="AG52" s="296"/>
      <c r="AH52" s="38"/>
      <c r="AI52" s="295" t="s">
        <v>66</v>
      </c>
      <c r="AJ52" s="296"/>
      <c r="AK52" s="296"/>
      <c r="AL52" s="38"/>
      <c r="AM52" s="295" t="s">
        <v>66</v>
      </c>
      <c r="AN52" s="296"/>
      <c r="AO52" s="296"/>
    </row>
    <row r="53" spans="1:41">
      <c r="A53" s="326"/>
      <c r="B53" s="92" t="s">
        <v>59</v>
      </c>
      <c r="C53" s="295" t="s">
        <v>66</v>
      </c>
      <c r="D53" s="296"/>
      <c r="E53" s="296"/>
      <c r="F53" s="37"/>
      <c r="G53" s="295" t="s">
        <v>66</v>
      </c>
      <c r="H53" s="296"/>
      <c r="I53" s="296"/>
      <c r="J53" s="38"/>
      <c r="K53" s="295" t="s">
        <v>66</v>
      </c>
      <c r="L53" s="296"/>
      <c r="M53" s="296"/>
      <c r="N53" s="38"/>
      <c r="O53" s="295" t="s">
        <v>66</v>
      </c>
      <c r="P53" s="296"/>
      <c r="Q53" s="296"/>
      <c r="R53" s="38"/>
      <c r="S53" s="295" t="s">
        <v>66</v>
      </c>
      <c r="T53" s="296"/>
      <c r="U53" s="296"/>
      <c r="V53" s="38"/>
      <c r="W53" s="295" t="s">
        <v>66</v>
      </c>
      <c r="X53" s="296"/>
      <c r="Y53" s="296"/>
      <c r="Z53" s="38"/>
      <c r="AA53" s="295" t="s">
        <v>66</v>
      </c>
      <c r="AB53" s="296"/>
      <c r="AC53" s="296"/>
      <c r="AD53" s="38"/>
      <c r="AE53" s="295" t="s">
        <v>66</v>
      </c>
      <c r="AF53" s="296"/>
      <c r="AG53" s="296"/>
      <c r="AH53" s="38"/>
      <c r="AI53" s="295" t="s">
        <v>66</v>
      </c>
      <c r="AJ53" s="296"/>
      <c r="AK53" s="296"/>
      <c r="AL53" s="38"/>
      <c r="AM53" s="295" t="s">
        <v>66</v>
      </c>
      <c r="AN53" s="296"/>
      <c r="AO53" s="296"/>
    </row>
    <row r="54" spans="1:41">
      <c r="A54" s="326"/>
      <c r="B54" s="92" t="s">
        <v>58</v>
      </c>
      <c r="C54" s="295" t="s">
        <v>66</v>
      </c>
      <c r="D54" s="296"/>
      <c r="E54" s="296"/>
      <c r="F54" s="37"/>
      <c r="G54" s="295" t="s">
        <v>66</v>
      </c>
      <c r="H54" s="296"/>
      <c r="I54" s="296"/>
      <c r="J54" s="38"/>
      <c r="K54" s="295" t="s">
        <v>66</v>
      </c>
      <c r="L54" s="296"/>
      <c r="M54" s="296"/>
      <c r="N54" s="38"/>
      <c r="O54" s="295" t="s">
        <v>66</v>
      </c>
      <c r="P54" s="296"/>
      <c r="Q54" s="296"/>
      <c r="R54" s="38"/>
      <c r="S54" s="295" t="s">
        <v>66</v>
      </c>
      <c r="T54" s="296"/>
      <c r="U54" s="296"/>
      <c r="V54" s="38"/>
      <c r="W54" s="295" t="s">
        <v>66</v>
      </c>
      <c r="X54" s="296"/>
      <c r="Y54" s="296"/>
      <c r="Z54" s="38"/>
      <c r="AA54" s="295" t="s">
        <v>66</v>
      </c>
      <c r="AB54" s="296"/>
      <c r="AC54" s="296"/>
      <c r="AD54" s="38"/>
      <c r="AE54" s="295" t="s">
        <v>66</v>
      </c>
      <c r="AF54" s="296"/>
      <c r="AG54" s="296"/>
      <c r="AH54" s="38"/>
      <c r="AI54" s="295" t="s">
        <v>66</v>
      </c>
      <c r="AJ54" s="296"/>
      <c r="AK54" s="296"/>
      <c r="AL54" s="38"/>
      <c r="AM54" s="295" t="s">
        <v>66</v>
      </c>
      <c r="AN54" s="296"/>
      <c r="AO54" s="296"/>
    </row>
    <row r="55" spans="1:41">
      <c r="A55" s="326"/>
      <c r="B55" s="92" t="s">
        <v>67</v>
      </c>
      <c r="C55" s="295" t="s">
        <v>66</v>
      </c>
      <c r="D55" s="296"/>
      <c r="E55" s="296"/>
      <c r="F55" s="37"/>
      <c r="G55" s="295" t="s">
        <v>66</v>
      </c>
      <c r="H55" s="296"/>
      <c r="I55" s="296"/>
      <c r="J55" s="38"/>
      <c r="K55" s="295" t="s">
        <v>66</v>
      </c>
      <c r="L55" s="296"/>
      <c r="M55" s="296"/>
      <c r="N55" s="38"/>
      <c r="O55" s="295" t="s">
        <v>66</v>
      </c>
      <c r="P55" s="296"/>
      <c r="Q55" s="296"/>
      <c r="R55" s="38"/>
      <c r="S55" s="295" t="s">
        <v>66</v>
      </c>
      <c r="T55" s="296"/>
      <c r="U55" s="296"/>
      <c r="V55" s="38"/>
      <c r="W55" s="295" t="s">
        <v>66</v>
      </c>
      <c r="X55" s="296"/>
      <c r="Y55" s="296"/>
      <c r="Z55" s="38"/>
      <c r="AA55" s="295" t="s">
        <v>66</v>
      </c>
      <c r="AB55" s="296"/>
      <c r="AC55" s="296"/>
      <c r="AD55" s="38"/>
      <c r="AE55" s="295" t="s">
        <v>66</v>
      </c>
      <c r="AF55" s="296"/>
      <c r="AG55" s="296"/>
      <c r="AH55" s="38"/>
      <c r="AI55" s="295" t="s">
        <v>66</v>
      </c>
      <c r="AJ55" s="296"/>
      <c r="AK55" s="296"/>
      <c r="AL55" s="38"/>
      <c r="AM55" s="295" t="s">
        <v>66</v>
      </c>
      <c r="AN55" s="296"/>
      <c r="AO55" s="296"/>
    </row>
    <row r="56" spans="1:41">
      <c r="A56" s="326"/>
      <c r="B56" s="92" t="s">
        <v>68</v>
      </c>
      <c r="C56" s="295" t="s">
        <v>66</v>
      </c>
      <c r="D56" s="296"/>
      <c r="E56" s="296"/>
      <c r="F56" s="37"/>
      <c r="G56" s="295" t="s">
        <v>66</v>
      </c>
      <c r="H56" s="296"/>
      <c r="I56" s="296"/>
      <c r="J56" s="38"/>
      <c r="K56" s="295" t="s">
        <v>66</v>
      </c>
      <c r="L56" s="296"/>
      <c r="M56" s="296"/>
      <c r="N56" s="38"/>
      <c r="O56" s="295" t="s">
        <v>66</v>
      </c>
      <c r="P56" s="296"/>
      <c r="Q56" s="296"/>
      <c r="R56" s="38"/>
      <c r="S56" s="295" t="s">
        <v>66</v>
      </c>
      <c r="T56" s="296"/>
      <c r="U56" s="296"/>
      <c r="V56" s="38"/>
      <c r="W56" s="295" t="s">
        <v>66</v>
      </c>
      <c r="X56" s="296"/>
      <c r="Y56" s="296"/>
      <c r="Z56" s="38"/>
      <c r="AA56" s="295" t="s">
        <v>66</v>
      </c>
      <c r="AB56" s="296"/>
      <c r="AC56" s="296"/>
      <c r="AD56" s="38"/>
      <c r="AE56" s="295" t="s">
        <v>66</v>
      </c>
      <c r="AF56" s="296"/>
      <c r="AG56" s="296"/>
      <c r="AH56" s="38"/>
      <c r="AI56" s="295" t="s">
        <v>66</v>
      </c>
      <c r="AJ56" s="296"/>
      <c r="AK56" s="296"/>
      <c r="AL56" s="38"/>
      <c r="AM56" s="295" t="s">
        <v>66</v>
      </c>
      <c r="AN56" s="296"/>
      <c r="AO56" s="296"/>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29"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29"/>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29"/>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27"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27"/>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27"/>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27"/>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27"/>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27"/>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27"/>
      <c r="B67" s="39" t="s">
        <v>77</v>
      </c>
      <c r="C67" s="288" t="s">
        <v>78</v>
      </c>
      <c r="D67" s="288"/>
      <c r="E67" s="288"/>
      <c r="F67" s="37"/>
      <c r="G67" s="288" t="s">
        <v>78</v>
      </c>
      <c r="H67" s="288"/>
      <c r="I67" s="288"/>
      <c r="J67" s="38"/>
      <c r="K67" s="288" t="s">
        <v>78</v>
      </c>
      <c r="L67" s="288"/>
      <c r="M67" s="288"/>
      <c r="N67" s="38"/>
      <c r="O67" s="288" t="s">
        <v>78</v>
      </c>
      <c r="P67" s="288"/>
      <c r="Q67" s="288"/>
      <c r="R67" s="38"/>
      <c r="S67" s="288" t="s">
        <v>78</v>
      </c>
      <c r="T67" s="288"/>
      <c r="U67" s="288"/>
      <c r="V67" s="38"/>
      <c r="W67" s="288" t="s">
        <v>78</v>
      </c>
      <c r="X67" s="288"/>
      <c r="Y67" s="288"/>
      <c r="Z67" s="38"/>
      <c r="AA67" s="288" t="s">
        <v>78</v>
      </c>
      <c r="AB67" s="288"/>
      <c r="AC67" s="288"/>
      <c r="AD67" s="38"/>
      <c r="AE67" s="288" t="s">
        <v>78</v>
      </c>
      <c r="AF67" s="288"/>
      <c r="AG67" s="288"/>
      <c r="AH67" s="38"/>
      <c r="AI67" s="288" t="s">
        <v>78</v>
      </c>
      <c r="AJ67" s="288"/>
      <c r="AK67" s="288"/>
      <c r="AL67" s="38"/>
      <c r="AM67" s="288" t="s">
        <v>78</v>
      </c>
      <c r="AN67" s="288"/>
      <c r="AO67" s="288"/>
    </row>
    <row r="68" spans="1:41">
      <c r="A68" s="327"/>
      <c r="B68" s="289"/>
      <c r="C68" s="288"/>
      <c r="D68" s="288"/>
      <c r="E68" s="288"/>
      <c r="F68" s="37"/>
      <c r="G68" s="288"/>
      <c r="H68" s="288"/>
      <c r="I68" s="288"/>
      <c r="J68" s="38"/>
      <c r="K68" s="288"/>
      <c r="L68" s="288"/>
      <c r="M68" s="288"/>
      <c r="N68" s="38"/>
      <c r="O68" s="288"/>
      <c r="P68" s="288"/>
      <c r="Q68" s="288"/>
      <c r="R68" s="38"/>
      <c r="S68" s="288"/>
      <c r="T68" s="288"/>
      <c r="U68" s="288"/>
      <c r="V68" s="38"/>
      <c r="W68" s="288"/>
      <c r="X68" s="288"/>
      <c r="Y68" s="288"/>
      <c r="Z68" s="38"/>
      <c r="AA68" s="288"/>
      <c r="AB68" s="288"/>
      <c r="AC68" s="288"/>
      <c r="AD68" s="38"/>
      <c r="AE68" s="288"/>
      <c r="AF68" s="288"/>
      <c r="AG68" s="288"/>
      <c r="AH68" s="38"/>
      <c r="AI68" s="288"/>
      <c r="AJ68" s="288"/>
      <c r="AK68" s="288"/>
      <c r="AL68" s="38"/>
      <c r="AM68" s="288"/>
      <c r="AN68" s="288"/>
      <c r="AO68" s="288"/>
    </row>
    <row r="69" spans="1:41">
      <c r="A69" s="327"/>
      <c r="B69" s="290"/>
      <c r="C69" s="288"/>
      <c r="D69" s="288"/>
      <c r="E69" s="288"/>
      <c r="F69" s="37"/>
      <c r="G69" s="288"/>
      <c r="H69" s="288"/>
      <c r="I69" s="288"/>
      <c r="J69" s="38"/>
      <c r="K69" s="288"/>
      <c r="L69" s="288"/>
      <c r="M69" s="288"/>
      <c r="N69" s="38"/>
      <c r="O69" s="288"/>
      <c r="P69" s="288"/>
      <c r="Q69" s="288"/>
      <c r="R69" s="38"/>
      <c r="S69" s="288"/>
      <c r="T69" s="288"/>
      <c r="U69" s="288"/>
      <c r="V69" s="38"/>
      <c r="W69" s="288"/>
      <c r="X69" s="288"/>
      <c r="Y69" s="288"/>
      <c r="Z69" s="38"/>
      <c r="AA69" s="288"/>
      <c r="AB69" s="288"/>
      <c r="AC69" s="288"/>
      <c r="AD69" s="38"/>
      <c r="AE69" s="288"/>
      <c r="AF69" s="288"/>
      <c r="AG69" s="288"/>
      <c r="AH69" s="38"/>
      <c r="AI69" s="288"/>
      <c r="AJ69" s="288"/>
      <c r="AK69" s="288"/>
      <c r="AL69" s="38"/>
      <c r="AM69" s="288"/>
      <c r="AN69" s="288"/>
      <c r="AO69" s="288"/>
    </row>
    <row r="70" spans="1:41">
      <c r="A70" s="327"/>
      <c r="B70" s="290"/>
      <c r="C70" s="288"/>
      <c r="D70" s="288"/>
      <c r="E70" s="288"/>
      <c r="F70" s="37"/>
      <c r="G70" s="288"/>
      <c r="H70" s="288"/>
      <c r="I70" s="288"/>
      <c r="J70" s="38"/>
      <c r="K70" s="288"/>
      <c r="L70" s="288"/>
      <c r="M70" s="288"/>
      <c r="N70" s="38"/>
      <c r="O70" s="288"/>
      <c r="P70" s="288"/>
      <c r="Q70" s="288"/>
      <c r="R70" s="38"/>
      <c r="S70" s="288"/>
      <c r="T70" s="288"/>
      <c r="U70" s="288"/>
      <c r="V70" s="38"/>
      <c r="W70" s="288"/>
      <c r="X70" s="288"/>
      <c r="Y70" s="288"/>
      <c r="Z70" s="38"/>
      <c r="AA70" s="288"/>
      <c r="AB70" s="288"/>
      <c r="AC70" s="288"/>
      <c r="AD70" s="38"/>
      <c r="AE70" s="288"/>
      <c r="AF70" s="288"/>
      <c r="AG70" s="288"/>
      <c r="AH70" s="38"/>
      <c r="AI70" s="288"/>
      <c r="AJ70" s="288"/>
      <c r="AK70" s="288"/>
      <c r="AL70" s="38"/>
      <c r="AM70" s="288"/>
      <c r="AN70" s="288"/>
      <c r="AO70" s="288"/>
    </row>
    <row r="71" spans="1:41">
      <c r="A71" s="327"/>
      <c r="B71" s="290"/>
      <c r="C71" s="288"/>
      <c r="D71" s="288"/>
      <c r="E71" s="288"/>
      <c r="F71" s="37"/>
      <c r="G71" s="288"/>
      <c r="H71" s="288"/>
      <c r="I71" s="288"/>
      <c r="J71" s="38"/>
      <c r="K71" s="288"/>
      <c r="L71" s="288"/>
      <c r="M71" s="288"/>
      <c r="N71" s="38"/>
      <c r="O71" s="288"/>
      <c r="P71" s="288"/>
      <c r="Q71" s="288"/>
      <c r="R71" s="38"/>
      <c r="S71" s="288"/>
      <c r="T71" s="288"/>
      <c r="U71" s="288"/>
      <c r="V71" s="38"/>
      <c r="W71" s="288"/>
      <c r="X71" s="288"/>
      <c r="Y71" s="288"/>
      <c r="Z71" s="38"/>
      <c r="AA71" s="288"/>
      <c r="AB71" s="288"/>
      <c r="AC71" s="288"/>
      <c r="AD71" s="38"/>
      <c r="AE71" s="288"/>
      <c r="AF71" s="288"/>
      <c r="AG71" s="288"/>
      <c r="AH71" s="38"/>
      <c r="AI71" s="288"/>
      <c r="AJ71" s="288"/>
      <c r="AK71" s="288"/>
      <c r="AL71" s="38"/>
      <c r="AM71" s="288"/>
      <c r="AN71" s="288"/>
      <c r="AO71" s="288"/>
    </row>
    <row r="72" spans="1:41">
      <c r="A72" s="327"/>
      <c r="B72" s="290"/>
      <c r="C72" s="288"/>
      <c r="D72" s="288"/>
      <c r="E72" s="288"/>
      <c r="F72" s="37"/>
      <c r="G72" s="288"/>
      <c r="H72" s="288"/>
      <c r="I72" s="288"/>
      <c r="J72" s="38"/>
      <c r="K72" s="288"/>
      <c r="L72" s="288"/>
      <c r="M72" s="288"/>
      <c r="N72" s="38"/>
      <c r="O72" s="288"/>
      <c r="P72" s="288"/>
      <c r="Q72" s="288"/>
      <c r="R72" s="38"/>
      <c r="S72" s="288"/>
      <c r="T72" s="288"/>
      <c r="U72" s="288"/>
      <c r="V72" s="38"/>
      <c r="W72" s="288"/>
      <c r="X72" s="288"/>
      <c r="Y72" s="288"/>
      <c r="Z72" s="38"/>
      <c r="AA72" s="288"/>
      <c r="AB72" s="288"/>
      <c r="AC72" s="288"/>
      <c r="AD72" s="38"/>
      <c r="AE72" s="288"/>
      <c r="AF72" s="288"/>
      <c r="AG72" s="288"/>
      <c r="AH72" s="38"/>
      <c r="AI72" s="288"/>
      <c r="AJ72" s="288"/>
      <c r="AK72" s="288"/>
      <c r="AL72" s="38"/>
      <c r="AM72" s="288"/>
      <c r="AN72" s="288"/>
      <c r="AO72" s="288"/>
    </row>
    <row r="73" spans="1:41">
      <c r="A73" s="327"/>
      <c r="B73" s="291"/>
      <c r="C73" s="288"/>
      <c r="D73" s="288"/>
      <c r="E73" s="288"/>
      <c r="F73" s="37"/>
      <c r="G73" s="288"/>
      <c r="H73" s="288"/>
      <c r="I73" s="288"/>
      <c r="J73" s="38"/>
      <c r="K73" s="288"/>
      <c r="L73" s="288"/>
      <c r="M73" s="288"/>
      <c r="N73" s="38"/>
      <c r="O73" s="288"/>
      <c r="P73" s="288"/>
      <c r="Q73" s="288"/>
      <c r="R73" s="38"/>
      <c r="S73" s="288"/>
      <c r="T73" s="288"/>
      <c r="U73" s="288"/>
      <c r="V73" s="38"/>
      <c r="W73" s="288"/>
      <c r="X73" s="288"/>
      <c r="Y73" s="288"/>
      <c r="Z73" s="38"/>
      <c r="AA73" s="288"/>
      <c r="AB73" s="288"/>
      <c r="AC73" s="288"/>
      <c r="AD73" s="38"/>
      <c r="AE73" s="288"/>
      <c r="AF73" s="288"/>
      <c r="AG73" s="288"/>
      <c r="AH73" s="38"/>
      <c r="AI73" s="288"/>
      <c r="AJ73" s="288"/>
      <c r="AK73" s="288"/>
      <c r="AL73" s="38"/>
      <c r="AM73" s="288"/>
      <c r="AN73" s="288"/>
      <c r="AO73" s="288"/>
    </row>
    <row r="74" spans="1:41">
      <c r="A74" s="327"/>
    </row>
    <row r="75" spans="1:41">
      <c r="A75" s="327"/>
    </row>
    <row r="76" spans="1:41">
      <c r="A76" s="327"/>
    </row>
    <row r="77" spans="1:41">
      <c r="A77" s="327"/>
    </row>
    <row r="78" spans="1:41">
      <c r="A78" s="327"/>
    </row>
    <row r="120" spans="7:7">
      <c r="G120" s="8" t="s">
        <v>79</v>
      </c>
    </row>
  </sheetData>
  <mergeCells count="32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G33:I33"/>
    <mergeCell ref="C30:E30"/>
    <mergeCell ref="C31:E31"/>
    <mergeCell ref="C32:E32"/>
    <mergeCell ref="C33:E33"/>
    <mergeCell ref="C35:E35"/>
    <mergeCell ref="C34:E34"/>
    <mergeCell ref="G24:I24"/>
    <mergeCell ref="G23:I23"/>
    <mergeCell ref="C24:E24"/>
    <mergeCell ref="C23:E23"/>
    <mergeCell ref="C26:E26"/>
    <mergeCell ref="C27:E27"/>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30:AK30"/>
    <mergeCell ref="AM30:AO30"/>
    <mergeCell ref="O31:Q31"/>
    <mergeCell ref="S31:U31"/>
    <mergeCell ref="W31:Y31"/>
    <mergeCell ref="AA31:AC31"/>
    <mergeCell ref="AE31:AG31"/>
    <mergeCell ref="AI31:AK31"/>
    <mergeCell ref="AM31:AO31"/>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K35:M35"/>
    <mergeCell ref="O35:Q35"/>
    <mergeCell ref="S35:U35"/>
    <mergeCell ref="W35:Y35"/>
    <mergeCell ref="AA35:AC35"/>
    <mergeCell ref="AE35:AG35"/>
    <mergeCell ref="AI35:AK35"/>
    <mergeCell ref="AM35:AO35"/>
    <mergeCell ref="AI36:AK36"/>
    <mergeCell ref="AM36:AO36"/>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S40:U40"/>
    <mergeCell ref="S41:U41"/>
    <mergeCell ref="S42:U42"/>
    <mergeCell ref="W40:Y40"/>
    <mergeCell ref="W41:Y41"/>
    <mergeCell ref="W42:Y42"/>
    <mergeCell ref="K40:M40"/>
    <mergeCell ref="K41:M41"/>
    <mergeCell ref="K42:M42"/>
    <mergeCell ref="O40:Q40"/>
    <mergeCell ref="O41:Q41"/>
    <mergeCell ref="O42:Q42"/>
    <mergeCell ref="AI40:AK40"/>
    <mergeCell ref="AI41:AK41"/>
    <mergeCell ref="AI42:AK42"/>
    <mergeCell ref="AM40:AO40"/>
    <mergeCell ref="AM41:AO41"/>
    <mergeCell ref="AM42:AO42"/>
    <mergeCell ref="AA40:AC40"/>
    <mergeCell ref="AA41:AC41"/>
    <mergeCell ref="AA42:AC42"/>
    <mergeCell ref="AE40:AG40"/>
    <mergeCell ref="AE41:AG41"/>
    <mergeCell ref="AE42:AG42"/>
    <mergeCell ref="O43:Q43"/>
    <mergeCell ref="O44:Q44"/>
    <mergeCell ref="O45:Q45"/>
    <mergeCell ref="O46:Q46"/>
    <mergeCell ref="O47:Q47"/>
    <mergeCell ref="O48:Q48"/>
    <mergeCell ref="K43:M43"/>
    <mergeCell ref="K44:M44"/>
    <mergeCell ref="K45:M45"/>
    <mergeCell ref="K46:M46"/>
    <mergeCell ref="K47:M47"/>
    <mergeCell ref="K48:M48"/>
    <mergeCell ref="W43:Y43"/>
    <mergeCell ref="W44:Y44"/>
    <mergeCell ref="W45:Y45"/>
    <mergeCell ref="W46:Y46"/>
    <mergeCell ref="W47:Y47"/>
    <mergeCell ref="W48:Y48"/>
    <mergeCell ref="S43:U43"/>
    <mergeCell ref="S44:U44"/>
    <mergeCell ref="S45:U45"/>
    <mergeCell ref="S46:U46"/>
    <mergeCell ref="S47:U47"/>
    <mergeCell ref="S48:U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AM43:AO43"/>
    <mergeCell ref="AM44:AO44"/>
    <mergeCell ref="AM45:AO45"/>
    <mergeCell ref="AM46:AO46"/>
    <mergeCell ref="AM47:AO47"/>
    <mergeCell ref="AM48:AO48"/>
    <mergeCell ref="AI43:AK43"/>
    <mergeCell ref="AI44:AK44"/>
    <mergeCell ref="AI45:AK45"/>
    <mergeCell ref="AI46:AK46"/>
    <mergeCell ref="AI47:AK47"/>
    <mergeCell ref="AI48:AK48"/>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3.xml><?xml version="1.0" encoding="utf-8"?>
<ds:datastoreItem xmlns:ds="http://schemas.openxmlformats.org/officeDocument/2006/customXml" ds:itemID="{821C0264-56EC-48F4-9838-D540C18639CF}">
  <ds:schemaRefs>
    <ds:schemaRef ds:uri="http://purl.org/dc/terms/"/>
    <ds:schemaRef ds:uri="http://purl.org/dc/elements/1.1/"/>
    <ds:schemaRef ds:uri="http://purl.org/dc/dcmitype/"/>
    <ds:schemaRef ds:uri="http://schemas.microsoft.com/office/2006/documentManagement/types"/>
    <ds:schemaRef ds:uri="40ff25b3-493e-4851-82b7-4e504def2eba"/>
    <ds:schemaRef ds:uri="87d2df8b-a2fd-4f62-8ef6-4a22c6824c33"/>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94d6f73f-29f7-4e77-9e68-180d20b8166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Eric Buysman</cp:lastModifiedBy>
  <cp:revision/>
  <dcterms:created xsi:type="dcterms:W3CDTF">2020-07-30T17:29:20Z</dcterms:created>
  <dcterms:modified xsi:type="dcterms:W3CDTF">2023-12-14T02:30:37Z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