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DieseArbeitsmappe" hidePivotFieldList="1" autoCompressPictures="0"/>
  <mc:AlternateContent xmlns:mc="http://schemas.openxmlformats.org/markup-compatibility/2006">
    <mc:Choice Requires="x15">
      <x15ac:absPath xmlns:x15ac="http://schemas.microsoft.com/office/spreadsheetml/2010/11/ac" url="Z:\Shared with Me\Bibhushita Ghose_ Ongoing Projects\Renew Power GS\GVVAL 100 &amp; GVVER 106\DOE &amp; Secretariat Submission\GS Review_Round I\AR Submission\"/>
    </mc:Choice>
  </mc:AlternateContent>
  <xr:revisionPtr revIDLastSave="0" documentId="13_ncr:1_{565A540E-F1CA-4526-AD0E-7EE43B412F62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ER Calculation" sheetId="115" r:id="rId1"/>
    <sheet name="Results" sheetId="116" r:id="rId2"/>
  </sheets>
  <definedNames>
    <definedName name="A">#REF!</definedName>
    <definedName name="AA">#REF!</definedName>
    <definedName name="Aux_Coal">#REF!</definedName>
    <definedName name="Aux_CoalR1">#REF!</definedName>
    <definedName name="Aux_CoalR2">#REF!</definedName>
    <definedName name="Aux_CoalR3">#REF!</definedName>
    <definedName name="Aux_CoalR4">#REF!</definedName>
    <definedName name="Aux_CoalR5">#REF!</definedName>
    <definedName name="Aux_CoalR5.new">#REF!</definedName>
    <definedName name="Aux_CoalR6">#REF!</definedName>
    <definedName name="Aux_CoalR7.1">#REF!</definedName>
    <definedName name="Aux_CoalR7.2">#REF!</definedName>
    <definedName name="Aux_CoalR8">#REF!</definedName>
    <definedName name="Aux_Diesel">#REF!</definedName>
    <definedName name="Aux_DieselOC">#REF!</definedName>
    <definedName name="Aux_Gas">#REF!</definedName>
    <definedName name="Aux_GasOC">#REF!</definedName>
    <definedName name="Aux_GasR1">#REF!</definedName>
    <definedName name="Aux_GasR2">#REF!</definedName>
    <definedName name="Aux_GasR3">#REF!</definedName>
    <definedName name="Aux_Hydro">#REF!</definedName>
    <definedName name="Aux_Lign">#REF!</definedName>
    <definedName name="Aux_LignR3">#REF!</definedName>
    <definedName name="Aux_Napt">#REF!</definedName>
    <definedName name="Aux_Nuclear">#REF!</definedName>
    <definedName name="Aux_Oil">#REF!</definedName>
    <definedName name="Data_full">#REF!</definedName>
    <definedName name="DD">#REF!</definedName>
    <definedName name="Density_Diesel">#REF!</definedName>
    <definedName name="Density_DieselOC">#REF!</definedName>
    <definedName name="Density_Naphta">#REF!</definedName>
    <definedName name="Density_Oil">#REF!</definedName>
    <definedName name="Flyash">#REF!</definedName>
    <definedName name="GCV_Coal">#REF!</definedName>
    <definedName name="GCV_DieselOC">#REF!</definedName>
    <definedName name="GCV_Naphta">#REF!</definedName>
    <definedName name="GCV_Oil">#REF!</definedName>
    <definedName name="I22Density_Naphta">#REF!</definedName>
    <definedName name="kJ_kcal">#REF!</definedName>
    <definedName name="MJ_kWh">#REF!</definedName>
    <definedName name="Op">#REF!</definedName>
    <definedName name="SpecCons_OillF2">#REF!</definedName>
    <definedName name="SpecCons_OillF2_Lign">#REF!</definedName>
    <definedName name="SpecEm_Coal">#REF!</definedName>
    <definedName name="SpecEm_CoalR1">#REF!</definedName>
    <definedName name="SpecEm_CoalR2">#REF!</definedName>
    <definedName name="SpecEm_CoalR3">#REF!</definedName>
    <definedName name="SpecEm_CoalR4">#REF!</definedName>
    <definedName name="SpecEm_CoalR5">#REF!</definedName>
    <definedName name="SpecEm_CoalR5.new">#REF!</definedName>
    <definedName name="SpecEm_CoalR6">#REF!</definedName>
    <definedName name="SpecEm_CoalR7.1">#REF!</definedName>
    <definedName name="SpecEm_CoalR7.2">#REF!</definedName>
    <definedName name="SpecEm_CoalR8">#REF!</definedName>
    <definedName name="SpecEm_DieselOC">#REF!</definedName>
    <definedName name="SpecEm_DieselR4">#REF!</definedName>
    <definedName name="SpecEm_GasOC">#REF!</definedName>
    <definedName name="SpecEm_GasR1">#REF!</definedName>
    <definedName name="SpecEm_GasR2">#REF!</definedName>
    <definedName name="SpecEm_GasR3">#REF!</definedName>
    <definedName name="SpecEm_Lignite">#REF!</definedName>
    <definedName name="SpecEm_LignR3">#REF!</definedName>
    <definedName name="SpecEm_Naphta">#REF!</definedName>
    <definedName name="Weight_BM">#REF!</definedName>
    <definedName name="Weight_O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15" l="1"/>
  <c r="M13" i="115"/>
  <c r="L13" i="115"/>
  <c r="H13" i="115"/>
  <c r="M9" i="115"/>
  <c r="L9" i="115"/>
  <c r="H9" i="115"/>
  <c r="I31" i="115" l="1"/>
  <c r="J31" i="115"/>
  <c r="F31" i="115"/>
  <c r="D31" i="115"/>
  <c r="F40" i="115" l="1"/>
  <c r="E40" i="115"/>
  <c r="F39" i="115"/>
  <c r="E39" i="115"/>
  <c r="F38" i="115"/>
  <c r="E38" i="115"/>
  <c r="F37" i="115"/>
  <c r="E37" i="115"/>
  <c r="F36" i="115"/>
  <c r="E36" i="115"/>
  <c r="F41" i="115" l="1"/>
  <c r="F43" i="115" s="1"/>
  <c r="H20" i="115"/>
  <c r="E41" i="115"/>
  <c r="E43" i="115" s="1"/>
  <c r="H23" i="115" l="1"/>
  <c r="G30" i="115" s="1"/>
  <c r="H30" i="115" s="1"/>
  <c r="N23" i="115"/>
  <c r="C37" i="115"/>
  <c r="C36" i="115"/>
  <c r="C39" i="115"/>
  <c r="C40" i="115"/>
  <c r="C38" i="115"/>
  <c r="K30" i="115" l="1"/>
  <c r="K31" i="115" s="1"/>
  <c r="C41" i="115"/>
  <c r="C43" i="115" s="1"/>
  <c r="H31" i="115" l="1"/>
  <c r="D36" i="115" l="1"/>
  <c r="D37" i="115"/>
  <c r="G37" i="115" s="1"/>
  <c r="D38" i="115"/>
  <c r="G38" i="115" s="1"/>
  <c r="D40" i="115"/>
  <c r="G40" i="115" s="1"/>
  <c r="D39" i="115"/>
  <c r="G39" i="115" s="1"/>
  <c r="G36" i="115" l="1"/>
  <c r="D41" i="115"/>
  <c r="D43" i="115" s="1"/>
  <c r="G41" i="115" l="1"/>
  <c r="G43" i="115" s="1"/>
</calcChain>
</file>

<file path=xl/sharedStrings.xml><?xml version="1.0" encoding="utf-8"?>
<sst xmlns="http://schemas.openxmlformats.org/spreadsheetml/2006/main" count="124" uniqueCount="83">
  <si>
    <t>Gross Generation Total (GWh)</t>
  </si>
  <si>
    <t>20% of Net Generation (GWh)</t>
  </si>
  <si>
    <t>(2) Adjustments for imports from other Indian grids are based on operating margin of exporting grid.</t>
  </si>
  <si>
    <t>BASELINE METHODOLOGY</t>
  </si>
  <si>
    <t>Build Margin</t>
  </si>
  <si>
    <t xml:space="preserve">VERSION </t>
  </si>
  <si>
    <t>DATE</t>
  </si>
  <si>
    <t xml:space="preserve">       For imports from other countries, an emission factor of zero is used.</t>
  </si>
  <si>
    <t>Absolute Emissions BM (tCO2)</t>
  </si>
  <si>
    <t>EMISSION FACTORS</t>
  </si>
  <si>
    <t>Share of Must-Run (Hydro/Nuclear) (% of Net Generation)</t>
  </si>
  <si>
    <t>GENERATION DATA</t>
  </si>
  <si>
    <t>EMISSION DATA</t>
  </si>
  <si>
    <t>Net Generation in Operating Margin (GWh)</t>
  </si>
  <si>
    <t>Net Generation in Build Margin (GWh)</t>
  </si>
  <si>
    <t>Share of Net Imports (% of Net Generation)</t>
  </si>
  <si>
    <t>Net Generation Total (GWh)</t>
  </si>
  <si>
    <t>Absolute Emissions Total (tCO2)</t>
  </si>
  <si>
    <t>Absolute Emissions OM (tCO2)</t>
  </si>
  <si>
    <t>Emission Factors (tCO2/MWh) (excl. Imports)</t>
  </si>
  <si>
    <t xml:space="preserve">Simple Operating Margin (1) </t>
  </si>
  <si>
    <t xml:space="preserve">Combined Margin (1) </t>
  </si>
  <si>
    <t>Weighted Average Emission Rate (2)</t>
  </si>
  <si>
    <t xml:space="preserve">Simple Operating Margin (1) (2) </t>
  </si>
  <si>
    <t>Build Margin (not adjusted for imports)</t>
  </si>
  <si>
    <t>Combined Margin (1) (2)</t>
  </si>
  <si>
    <t>Emission Factors (tCO2/MWh) (incl. Imports)</t>
  </si>
  <si>
    <t xml:space="preserve">Weighted Average Emission Rate </t>
  </si>
  <si>
    <t>Net Imports (GWh)</t>
  </si>
  <si>
    <t>2015-16</t>
  </si>
  <si>
    <t>2016-17</t>
  </si>
  <si>
    <t>2017-18</t>
  </si>
  <si>
    <t>CENTRAL ELECTRICITY AUTHORITY: CO2 BASELINE DATABASE</t>
  </si>
  <si>
    <t>2018-19</t>
  </si>
  <si>
    <t xml:space="preserve">      given in "Tool to Calculate the Emission Factor for an Electricity System", Ver. 7.0 (p.16)</t>
  </si>
  <si>
    <t xml:space="preserve">       See "Tool to Calculate the Emission Factor for an Electricity System", Ver. 7.0 (p.10 &amp; 11), options a+b</t>
  </si>
  <si>
    <t>2019-20</t>
  </si>
  <si>
    <t>VERSION</t>
  </si>
  <si>
    <t>BASELINE TOOL</t>
  </si>
  <si>
    <t xml:space="preserve"> "Tool to Calculate the Emission Factor for an Electricity System", Version 7.0</t>
  </si>
  <si>
    <t>Net Generation in Operating Margin (GWH) (incl. Imports)</t>
  </si>
  <si>
    <t>Indian Grid</t>
  </si>
  <si>
    <t>Simple Operating Margin (tCO2/MWh) (incl. Imports) (1) (2)</t>
  </si>
  <si>
    <t>Build Margin (tCO2/MWh) (not adjusted for imports)</t>
  </si>
  <si>
    <t>Weighted Generation Operating Margin</t>
  </si>
  <si>
    <t>Combined Margin Emission Factor for Wind/Solar Projects</t>
  </si>
  <si>
    <t>For hydro, Biomas based projects</t>
  </si>
  <si>
    <t>EX- ANTE EMISSION REDUCTION CALCULATIONS OF PROJECT ACTIVITY</t>
  </si>
  <si>
    <t>WEG Owner Name</t>
  </si>
  <si>
    <t>Capacity (MW)</t>
  </si>
  <si>
    <t>PLF</t>
  </si>
  <si>
    <t>Net Generation</t>
  </si>
  <si>
    <t>Emission Factor</t>
  </si>
  <si>
    <t>Baseline emission</t>
  </si>
  <si>
    <t>Project Emission</t>
  </si>
  <si>
    <t>Leakage emission</t>
  </si>
  <si>
    <t>Emission reductions</t>
  </si>
  <si>
    <t xml:space="preserve"> (MWh/year) </t>
  </si>
  <si>
    <r>
      <rPr>
        <b/>
        <sz val="11"/>
        <rFont val="Calibri"/>
        <family val="2"/>
      </rPr>
      <t>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/MWh)</t>
    </r>
  </si>
  <si>
    <r>
      <rPr>
        <b/>
        <sz val="11"/>
        <rFont val="Calibri"/>
        <family val="2"/>
      </rPr>
      <t>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e/ year)</t>
    </r>
  </si>
  <si>
    <r>
      <rPr>
        <b/>
        <sz val="11"/>
        <rFont val="Calibri"/>
        <family val="2"/>
      </rPr>
      <t xml:space="preserve"> 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e/ year)</t>
    </r>
  </si>
  <si>
    <t>Total</t>
  </si>
  <si>
    <t>Year</t>
  </si>
  <si>
    <t>Baseline emissions</t>
  </si>
  <si>
    <t>Project emissions</t>
  </si>
  <si>
    <t>Leakage</t>
  </si>
  <si>
    <t>MWh/Year</t>
  </si>
  <si>
    <t>Total number of crediting years</t>
  </si>
  <si>
    <t>Annual average over the crediting period</t>
  </si>
  <si>
    <r>
      <t>(t CO</t>
    </r>
    <r>
      <rPr>
        <b/>
        <vertAlign val="subscript"/>
        <sz val="11"/>
        <color indexed="8"/>
        <rFont val="Calibri"/>
        <family val="2"/>
        <scheme val="minor"/>
      </rPr>
      <t>2</t>
    </r>
    <r>
      <rPr>
        <b/>
        <sz val="11"/>
        <color indexed="8"/>
        <rFont val="Calibri"/>
        <family val="2"/>
        <scheme val="minor"/>
      </rPr>
      <t>e)</t>
    </r>
  </si>
  <si>
    <t>WTG Location</t>
  </si>
  <si>
    <t>17.0</t>
  </si>
  <si>
    <t>ACM0002 / Ver 20.0 and "Tool to Calculate the Emission Factor for an Electricity System", Version 7.0</t>
  </si>
  <si>
    <t>2020-21</t>
  </si>
  <si>
    <r>
      <t xml:space="preserve">(1) Operating margin is based on the data for the same year. This corresponds to the </t>
    </r>
    <r>
      <rPr>
        <i/>
        <sz val="8"/>
        <rFont val="Arial"/>
      </rPr>
      <t xml:space="preserve">ex post option </t>
    </r>
  </si>
  <si>
    <t>October' 2021</t>
  </si>
  <si>
    <t>ReNew Wind Energy (AP)
Private Limited</t>
  </si>
  <si>
    <t>Karnataka</t>
  </si>
  <si>
    <t>Year 1(2021-2022)</t>
  </si>
  <si>
    <t>Year 2(2022-2023)</t>
  </si>
  <si>
    <t>Year 3(2023-2024)</t>
  </si>
  <si>
    <t>Year 4(2024-2025)</t>
  </si>
  <si>
    <t>Year 5(2025-2026)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</si>
</sst>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#,##0.0"/>
    <numFmt numFmtId="166" formatCode="[$-409]dd\-mmm\-yy;@"/>
    <numFmt numFmtId="167" formatCode="0.0000"/>
    <numFmt numFmtId="168" formatCode="_-* #,##0.00_k_r_._-;\-* #,##0.00_k_r_._-;_-* &quot;-&quot;??_k_r_._-;_-@_-"/>
    <numFmt numFmtId="169" formatCode="[$-409]d\-mmm\-yy;@"/>
    <numFmt numFmtId="170" formatCode="#,##0.0000"/>
    <numFmt numFmtId="171" formatCode="#0.00"/>
    <numFmt numFmtId="172" formatCode="#0.0%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u/>
      <sz val="10"/>
      <color theme="11"/>
      <name val="Arial"/>
      <family val="2"/>
    </font>
    <font>
      <b/>
      <u val="double"/>
      <sz val="11"/>
      <color indexed="13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5"/>
      <name val="Calibri"/>
      <family val="2"/>
    </font>
    <font>
      <b/>
      <sz val="11"/>
      <color indexed="40"/>
      <name val="Calibri"/>
      <family val="2"/>
    </font>
    <font>
      <sz val="12"/>
      <name val="Times New Roman"/>
      <family val="1"/>
    </font>
    <font>
      <b/>
      <vertAlign val="sub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b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</font>
    <font>
      <b/>
      <sz val="9"/>
      <name val="Arial"/>
    </font>
    <font>
      <sz val="9"/>
      <name val="Arial"/>
    </font>
    <font>
      <b/>
      <sz val="8"/>
      <name val="Arial"/>
    </font>
    <font>
      <i/>
      <sz val="8"/>
      <name val="Arial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59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59"/>
      </patternFill>
    </fill>
    <fill>
      <patternFill patternType="solid">
        <fgColor rgb="FFFFFFFF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medium">
        <color indexed="59"/>
      </right>
      <top/>
      <bottom/>
      <diagonal/>
    </border>
    <border>
      <left style="medium">
        <color indexed="59"/>
      </left>
      <right/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double">
        <color indexed="59"/>
      </bottom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double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medium">
        <color indexed="59"/>
      </right>
      <top style="double">
        <color indexed="59"/>
      </top>
      <bottom style="medium">
        <color indexed="59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double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double">
        <color indexed="59"/>
      </bottom>
      <diagonal/>
    </border>
    <border>
      <left style="medium">
        <color indexed="59"/>
      </left>
      <right style="medium">
        <color indexed="59"/>
      </right>
      <top style="double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21">
    <xf numFmtId="0" fontId="0" fillId="0" borderId="0"/>
    <xf numFmtId="164" fontId="5" fillId="0" borderId="0" applyFont="0" applyFill="0" applyBorder="0" applyAlignment="0" applyProtection="0"/>
    <xf numFmtId="166" fontId="5" fillId="0" borderId="0"/>
    <xf numFmtId="166" fontId="5" fillId="0" borderId="0"/>
    <xf numFmtId="166" fontId="5" fillId="0" borderId="0"/>
    <xf numFmtId="0" fontId="2" fillId="0" borderId="0"/>
    <xf numFmtId="166" fontId="3" fillId="0" borderId="0"/>
    <xf numFmtId="166" fontId="6" fillId="2" borderId="0" applyNumberFormat="0" applyBorder="0" applyAlignment="0" applyProtection="0"/>
    <xf numFmtId="166" fontId="6" fillId="3" borderId="0" applyNumberFormat="0" applyBorder="0" applyAlignment="0" applyProtection="0"/>
    <xf numFmtId="166" fontId="6" fillId="4" borderId="0" applyNumberFormat="0" applyBorder="0" applyAlignment="0" applyProtection="0"/>
    <xf numFmtId="166" fontId="6" fillId="5" borderId="0" applyNumberFormat="0" applyBorder="0" applyAlignment="0" applyProtection="0"/>
    <xf numFmtId="166" fontId="6" fillId="6" borderId="0" applyNumberFormat="0" applyBorder="0" applyAlignment="0" applyProtection="0"/>
    <xf numFmtId="166" fontId="6" fillId="7" borderId="0" applyNumberFormat="0" applyBorder="0" applyAlignment="0" applyProtection="0"/>
    <xf numFmtId="166" fontId="6" fillId="8" borderId="0" applyNumberFormat="0" applyBorder="0" applyAlignment="0" applyProtection="0"/>
    <xf numFmtId="166" fontId="6" fillId="9" borderId="0" applyNumberFormat="0" applyBorder="0" applyAlignment="0" applyProtection="0"/>
    <xf numFmtId="166" fontId="6" fillId="10" borderId="0" applyNumberFormat="0" applyBorder="0" applyAlignment="0" applyProtection="0"/>
    <xf numFmtId="166" fontId="6" fillId="5" borderId="0" applyNumberFormat="0" applyBorder="0" applyAlignment="0" applyProtection="0"/>
    <xf numFmtId="166" fontId="6" fillId="8" borderId="0" applyNumberFormat="0" applyBorder="0" applyAlignment="0" applyProtection="0"/>
    <xf numFmtId="166" fontId="6" fillId="11" borderId="0" applyNumberFormat="0" applyBorder="0" applyAlignment="0" applyProtection="0"/>
    <xf numFmtId="166" fontId="7" fillId="12" borderId="0" applyNumberFormat="0" applyBorder="0" applyAlignment="0" applyProtection="0"/>
    <xf numFmtId="166" fontId="7" fillId="9" borderId="0" applyNumberFormat="0" applyBorder="0" applyAlignment="0" applyProtection="0"/>
    <xf numFmtId="166" fontId="7" fillId="10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5" borderId="0" applyNumberFormat="0" applyBorder="0" applyAlignment="0" applyProtection="0"/>
    <xf numFmtId="166" fontId="7" fillId="16" borderId="0" applyNumberFormat="0" applyBorder="0" applyAlignment="0" applyProtection="0"/>
    <xf numFmtId="166" fontId="7" fillId="17" borderId="0" applyNumberFormat="0" applyBorder="0" applyAlignment="0" applyProtection="0"/>
    <xf numFmtId="166" fontId="7" fillId="18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9" borderId="0" applyNumberFormat="0" applyBorder="0" applyAlignment="0" applyProtection="0"/>
    <xf numFmtId="166" fontId="8" fillId="3" borderId="0" applyNumberFormat="0" applyBorder="0" applyAlignment="0" applyProtection="0"/>
    <xf numFmtId="166" fontId="9" fillId="20" borderId="1" applyNumberFormat="0" applyAlignment="0" applyProtection="0"/>
    <xf numFmtId="166" fontId="10" fillId="21" borderId="2" applyNumberFormat="0" applyAlignment="0" applyProtection="0"/>
    <xf numFmtId="166" fontId="11" fillId="0" borderId="0" applyNumberFormat="0" applyFill="0" applyBorder="0" applyAlignment="0" applyProtection="0"/>
    <xf numFmtId="166" fontId="12" fillId="4" borderId="0" applyNumberFormat="0" applyBorder="0" applyAlignment="0" applyProtection="0"/>
    <xf numFmtId="166" fontId="13" fillId="0" borderId="3" applyNumberFormat="0" applyFill="0" applyAlignment="0" applyProtection="0"/>
    <xf numFmtId="166" fontId="14" fillId="0" borderId="4" applyNumberFormat="0" applyFill="0" applyAlignment="0" applyProtection="0"/>
    <xf numFmtId="166" fontId="15" fillId="0" borderId="5" applyNumberFormat="0" applyFill="0" applyAlignment="0" applyProtection="0"/>
    <xf numFmtId="166" fontId="15" fillId="0" borderId="0" applyNumberFormat="0" applyFill="0" applyBorder="0" applyAlignment="0" applyProtection="0"/>
    <xf numFmtId="166" fontId="16" fillId="7" borderId="1" applyNumberFormat="0" applyAlignment="0" applyProtection="0"/>
    <xf numFmtId="166" fontId="17" fillId="0" borderId="6" applyNumberFormat="0" applyFill="0" applyAlignment="0" applyProtection="0"/>
    <xf numFmtId="166" fontId="18" fillId="22" borderId="0" applyNumberFormat="0" applyBorder="0" applyAlignment="0" applyProtection="0"/>
    <xf numFmtId="166" fontId="3" fillId="0" borderId="0"/>
    <xf numFmtId="166" fontId="3" fillId="23" borderId="7" applyNumberFormat="0" applyFont="0" applyAlignment="0" applyProtection="0"/>
    <xf numFmtId="166" fontId="19" fillId="20" borderId="8" applyNumberFormat="0" applyAlignment="0" applyProtection="0"/>
    <xf numFmtId="166" fontId="20" fillId="0" borderId="0" applyNumberFormat="0" applyFill="0" applyBorder="0" applyAlignment="0" applyProtection="0"/>
    <xf numFmtId="166" fontId="21" fillId="0" borderId="9" applyNumberFormat="0" applyFill="0" applyAlignment="0" applyProtection="0"/>
    <xf numFmtId="166" fontId="22" fillId="0" borderId="0" applyNumberFormat="0" applyFill="0" applyBorder="0" applyAlignment="0" applyProtection="0"/>
    <xf numFmtId="166" fontId="3" fillId="23" borderId="7" applyNumberFormat="0" applyFont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4" fillId="0" borderId="0" applyNumberFormat="0" applyFill="0" applyBorder="0" applyAlignment="0" applyProtection="0">
      <alignment vertical="top"/>
      <protection locked="0"/>
    </xf>
    <xf numFmtId="166" fontId="3" fillId="0" borderId="0"/>
    <xf numFmtId="166" fontId="3" fillId="0" borderId="0"/>
    <xf numFmtId="166" fontId="3" fillId="0" borderId="0"/>
    <xf numFmtId="168" fontId="3" fillId="0" borderId="0" applyFon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166" fontId="3" fillId="0" borderId="0"/>
    <xf numFmtId="166" fontId="6" fillId="2" borderId="0" applyNumberFormat="0" applyBorder="0" applyAlignment="0" applyProtection="0"/>
    <xf numFmtId="166" fontId="6" fillId="3" borderId="0" applyNumberFormat="0" applyBorder="0" applyAlignment="0" applyProtection="0"/>
    <xf numFmtId="166" fontId="6" fillId="4" borderId="0" applyNumberFormat="0" applyBorder="0" applyAlignment="0" applyProtection="0"/>
    <xf numFmtId="166" fontId="6" fillId="5" borderId="0" applyNumberFormat="0" applyBorder="0" applyAlignment="0" applyProtection="0"/>
    <xf numFmtId="166" fontId="6" fillId="6" borderId="0" applyNumberFormat="0" applyBorder="0" applyAlignment="0" applyProtection="0"/>
    <xf numFmtId="166" fontId="6" fillId="7" borderId="0" applyNumberFormat="0" applyBorder="0" applyAlignment="0" applyProtection="0"/>
    <xf numFmtId="166" fontId="6" fillId="8" borderId="0" applyNumberFormat="0" applyBorder="0" applyAlignment="0" applyProtection="0"/>
    <xf numFmtId="166" fontId="6" fillId="9" borderId="0" applyNumberFormat="0" applyBorder="0" applyAlignment="0" applyProtection="0"/>
    <xf numFmtId="166" fontId="6" fillId="10" borderId="0" applyNumberFormat="0" applyBorder="0" applyAlignment="0" applyProtection="0"/>
    <xf numFmtId="166" fontId="6" fillId="5" borderId="0" applyNumberFormat="0" applyBorder="0" applyAlignment="0" applyProtection="0"/>
    <xf numFmtId="166" fontId="6" fillId="8" borderId="0" applyNumberFormat="0" applyBorder="0" applyAlignment="0" applyProtection="0"/>
    <xf numFmtId="166" fontId="6" fillId="11" borderId="0" applyNumberFormat="0" applyBorder="0" applyAlignment="0" applyProtection="0"/>
    <xf numFmtId="166" fontId="7" fillId="12" borderId="0" applyNumberFormat="0" applyBorder="0" applyAlignment="0" applyProtection="0"/>
    <xf numFmtId="166" fontId="7" fillId="9" borderId="0" applyNumberFormat="0" applyBorder="0" applyAlignment="0" applyProtection="0"/>
    <xf numFmtId="166" fontId="7" fillId="10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5" borderId="0" applyNumberFormat="0" applyBorder="0" applyAlignment="0" applyProtection="0"/>
    <xf numFmtId="166" fontId="7" fillId="16" borderId="0" applyNumberFormat="0" applyBorder="0" applyAlignment="0" applyProtection="0"/>
    <xf numFmtId="166" fontId="7" fillId="17" borderId="0" applyNumberFormat="0" applyBorder="0" applyAlignment="0" applyProtection="0"/>
    <xf numFmtId="166" fontId="7" fillId="18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9" borderId="0" applyNumberFormat="0" applyBorder="0" applyAlignment="0" applyProtection="0"/>
    <xf numFmtId="166" fontId="8" fillId="3" borderId="0" applyNumberFormat="0" applyBorder="0" applyAlignment="0" applyProtection="0"/>
    <xf numFmtId="166" fontId="9" fillId="20" borderId="1" applyNumberFormat="0" applyAlignment="0" applyProtection="0"/>
    <xf numFmtId="166" fontId="10" fillId="21" borderId="2" applyNumberFormat="0" applyAlignment="0" applyProtection="0"/>
    <xf numFmtId="166" fontId="11" fillId="0" borderId="0" applyNumberFormat="0" applyFill="0" applyBorder="0" applyAlignment="0" applyProtection="0"/>
    <xf numFmtId="166" fontId="12" fillId="4" borderId="0" applyNumberFormat="0" applyBorder="0" applyAlignment="0" applyProtection="0"/>
    <xf numFmtId="166" fontId="13" fillId="0" borderId="3" applyNumberFormat="0" applyFill="0" applyAlignment="0" applyProtection="0"/>
    <xf numFmtId="166" fontId="14" fillId="0" borderId="4" applyNumberFormat="0" applyFill="0" applyAlignment="0" applyProtection="0"/>
    <xf numFmtId="166" fontId="15" fillId="0" borderId="5" applyNumberFormat="0" applyFill="0" applyAlignment="0" applyProtection="0"/>
    <xf numFmtId="166" fontId="15" fillId="0" borderId="0" applyNumberFormat="0" applyFill="0" applyBorder="0" applyAlignment="0" applyProtection="0"/>
    <xf numFmtId="166" fontId="16" fillId="7" borderId="1" applyNumberFormat="0" applyAlignment="0" applyProtection="0"/>
    <xf numFmtId="166" fontId="17" fillId="0" borderId="6" applyNumberFormat="0" applyFill="0" applyAlignment="0" applyProtection="0"/>
    <xf numFmtId="166" fontId="18" fillId="22" borderId="0" applyNumberFormat="0" applyBorder="0" applyAlignment="0" applyProtection="0"/>
    <xf numFmtId="166" fontId="3" fillId="23" borderId="7" applyNumberFormat="0" applyFont="0" applyAlignment="0" applyProtection="0"/>
    <xf numFmtId="166" fontId="19" fillId="20" borderId="8" applyNumberFormat="0" applyAlignment="0" applyProtection="0"/>
    <xf numFmtId="166" fontId="20" fillId="0" borderId="0" applyNumberFormat="0" applyFill="0" applyBorder="0" applyAlignment="0" applyProtection="0"/>
    <xf numFmtId="166" fontId="21" fillId="0" borderId="9" applyNumberFormat="0" applyFill="0" applyAlignment="0" applyProtection="0"/>
    <xf numFmtId="166" fontId="22" fillId="0" borderId="0" applyNumberFormat="0" applyFill="0" applyBorder="0" applyAlignment="0" applyProtection="0"/>
    <xf numFmtId="166" fontId="4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6" fontId="3" fillId="0" borderId="0"/>
    <xf numFmtId="169" fontId="6" fillId="2" borderId="0" applyNumberFormat="0" applyBorder="0" applyAlignment="0" applyProtection="0"/>
    <xf numFmtId="169" fontId="6" fillId="3" borderId="0" applyNumberFormat="0" applyBorder="0" applyAlignment="0" applyProtection="0"/>
    <xf numFmtId="169" fontId="6" fillId="4" borderId="0" applyNumberFormat="0" applyBorder="0" applyAlignment="0" applyProtection="0"/>
    <xf numFmtId="169" fontId="6" fillId="5" borderId="0" applyNumberFormat="0" applyBorder="0" applyAlignment="0" applyProtection="0"/>
    <xf numFmtId="169" fontId="6" fillId="6" borderId="0" applyNumberFormat="0" applyBorder="0" applyAlignment="0" applyProtection="0"/>
    <xf numFmtId="169" fontId="6" fillId="7" borderId="0" applyNumberFormat="0" applyBorder="0" applyAlignment="0" applyProtection="0"/>
    <xf numFmtId="169" fontId="6" fillId="8" borderId="0" applyNumberFormat="0" applyBorder="0" applyAlignment="0" applyProtection="0"/>
    <xf numFmtId="169" fontId="6" fillId="9" borderId="0" applyNumberFormat="0" applyBorder="0" applyAlignment="0" applyProtection="0"/>
    <xf numFmtId="169" fontId="6" fillId="10" borderId="0" applyNumberFormat="0" applyBorder="0" applyAlignment="0" applyProtection="0"/>
    <xf numFmtId="169" fontId="6" fillId="5" borderId="0" applyNumberFormat="0" applyBorder="0" applyAlignment="0" applyProtection="0"/>
    <xf numFmtId="169" fontId="6" fillId="8" borderId="0" applyNumberFormat="0" applyBorder="0" applyAlignment="0" applyProtection="0"/>
    <xf numFmtId="169" fontId="6" fillId="11" borderId="0" applyNumberFormat="0" applyBorder="0" applyAlignment="0" applyProtection="0"/>
    <xf numFmtId="169" fontId="7" fillId="12" borderId="0" applyNumberFormat="0" applyBorder="0" applyAlignment="0" applyProtection="0"/>
    <xf numFmtId="169" fontId="7" fillId="9" borderId="0" applyNumberFormat="0" applyBorder="0" applyAlignment="0" applyProtection="0"/>
    <xf numFmtId="169" fontId="7" fillId="10" borderId="0" applyNumberFormat="0" applyBorder="0" applyAlignment="0" applyProtection="0"/>
    <xf numFmtId="169" fontId="7" fillId="13" borderId="0" applyNumberFormat="0" applyBorder="0" applyAlignment="0" applyProtection="0"/>
    <xf numFmtId="169" fontId="7" fillId="14" borderId="0" applyNumberFormat="0" applyBorder="0" applyAlignment="0" applyProtection="0"/>
    <xf numFmtId="169" fontId="7" fillId="15" borderId="0" applyNumberFormat="0" applyBorder="0" applyAlignment="0" applyProtection="0"/>
    <xf numFmtId="169" fontId="7" fillId="16" borderId="0" applyNumberFormat="0" applyBorder="0" applyAlignment="0" applyProtection="0"/>
    <xf numFmtId="169" fontId="7" fillId="17" borderId="0" applyNumberFormat="0" applyBorder="0" applyAlignment="0" applyProtection="0"/>
    <xf numFmtId="169" fontId="7" fillId="18" borderId="0" applyNumberFormat="0" applyBorder="0" applyAlignment="0" applyProtection="0"/>
    <xf numFmtId="169" fontId="7" fillId="13" borderId="0" applyNumberFormat="0" applyBorder="0" applyAlignment="0" applyProtection="0"/>
    <xf numFmtId="169" fontId="7" fillId="14" borderId="0" applyNumberFormat="0" applyBorder="0" applyAlignment="0" applyProtection="0"/>
    <xf numFmtId="169" fontId="7" fillId="19" borderId="0" applyNumberFormat="0" applyBorder="0" applyAlignment="0" applyProtection="0"/>
    <xf numFmtId="169" fontId="8" fillId="3" borderId="0" applyNumberFormat="0" applyBorder="0" applyAlignment="0" applyProtection="0"/>
    <xf numFmtId="169" fontId="9" fillId="20" borderId="1" applyNumberFormat="0" applyAlignment="0" applyProtection="0"/>
    <xf numFmtId="169" fontId="10" fillId="21" borderId="2" applyNumberFormat="0" applyAlignment="0" applyProtection="0"/>
    <xf numFmtId="168" fontId="3" fillId="0" borderId="0" applyFont="0" applyFill="0" applyBorder="0" applyAlignment="0" applyProtection="0"/>
    <xf numFmtId="169" fontId="11" fillId="0" borderId="0" applyNumberFormat="0" applyFill="0" applyBorder="0" applyAlignment="0" applyProtection="0"/>
    <xf numFmtId="169" fontId="12" fillId="4" borderId="0" applyNumberFormat="0" applyBorder="0" applyAlignment="0" applyProtection="0"/>
    <xf numFmtId="169" fontId="13" fillId="0" borderId="3" applyNumberFormat="0" applyFill="0" applyAlignment="0" applyProtection="0"/>
    <xf numFmtId="169" fontId="14" fillId="0" borderId="4" applyNumberFormat="0" applyFill="0" applyAlignment="0" applyProtection="0"/>
    <xf numFmtId="169" fontId="15" fillId="0" borderId="5" applyNumberFormat="0" applyFill="0" applyAlignment="0" applyProtection="0"/>
    <xf numFmtId="169" fontId="15" fillId="0" borderId="0" applyNumberFormat="0" applyFill="0" applyBorder="0" applyAlignment="0" applyProtection="0"/>
    <xf numFmtId="169" fontId="16" fillId="7" borderId="1" applyNumberFormat="0" applyAlignment="0" applyProtection="0"/>
    <xf numFmtId="169" fontId="17" fillId="0" borderId="6" applyNumberFormat="0" applyFill="0" applyAlignment="0" applyProtection="0"/>
    <xf numFmtId="169" fontId="18" fillId="22" borderId="0" applyNumberFormat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23" borderId="7" applyNumberFormat="0" applyFont="0" applyAlignment="0" applyProtection="0"/>
    <xf numFmtId="169" fontId="19" fillId="20" borderId="8" applyNumberFormat="0" applyAlignment="0" applyProtection="0"/>
    <xf numFmtId="169" fontId="20" fillId="0" borderId="0" applyNumberFormat="0" applyFill="0" applyBorder="0" applyAlignment="0" applyProtection="0"/>
    <xf numFmtId="169" fontId="21" fillId="0" borderId="9" applyNumberFormat="0" applyFill="0" applyAlignment="0" applyProtection="0"/>
    <xf numFmtId="169" fontId="2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6" fontId="3" fillId="0" borderId="0"/>
    <xf numFmtId="166" fontId="6" fillId="2" borderId="0" applyNumberFormat="0" applyBorder="0" applyAlignment="0" applyProtection="0"/>
    <xf numFmtId="166" fontId="6" fillId="3" borderId="0" applyNumberFormat="0" applyBorder="0" applyAlignment="0" applyProtection="0"/>
    <xf numFmtId="166" fontId="6" fillId="4" borderId="0" applyNumberFormat="0" applyBorder="0" applyAlignment="0" applyProtection="0"/>
    <xf numFmtId="166" fontId="6" fillId="5" borderId="0" applyNumberFormat="0" applyBorder="0" applyAlignment="0" applyProtection="0"/>
    <xf numFmtId="166" fontId="6" fillId="6" borderId="0" applyNumberFormat="0" applyBorder="0" applyAlignment="0" applyProtection="0"/>
    <xf numFmtId="166" fontId="6" fillId="7" borderId="0" applyNumberFormat="0" applyBorder="0" applyAlignment="0" applyProtection="0"/>
    <xf numFmtId="166" fontId="6" fillId="8" borderId="0" applyNumberFormat="0" applyBorder="0" applyAlignment="0" applyProtection="0"/>
    <xf numFmtId="166" fontId="6" fillId="9" borderId="0" applyNumberFormat="0" applyBorder="0" applyAlignment="0" applyProtection="0"/>
    <xf numFmtId="166" fontId="6" fillId="10" borderId="0" applyNumberFormat="0" applyBorder="0" applyAlignment="0" applyProtection="0"/>
    <xf numFmtId="166" fontId="6" fillId="5" borderId="0" applyNumberFormat="0" applyBorder="0" applyAlignment="0" applyProtection="0"/>
    <xf numFmtId="166" fontId="6" fillId="8" borderId="0" applyNumberFormat="0" applyBorder="0" applyAlignment="0" applyProtection="0"/>
    <xf numFmtId="166" fontId="6" fillId="11" borderId="0" applyNumberFormat="0" applyBorder="0" applyAlignment="0" applyProtection="0"/>
    <xf numFmtId="166" fontId="7" fillId="12" borderId="0" applyNumberFormat="0" applyBorder="0" applyAlignment="0" applyProtection="0"/>
    <xf numFmtId="166" fontId="7" fillId="9" borderId="0" applyNumberFormat="0" applyBorder="0" applyAlignment="0" applyProtection="0"/>
    <xf numFmtId="166" fontId="7" fillId="10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5" borderId="0" applyNumberFormat="0" applyBorder="0" applyAlignment="0" applyProtection="0"/>
    <xf numFmtId="166" fontId="7" fillId="16" borderId="0" applyNumberFormat="0" applyBorder="0" applyAlignment="0" applyProtection="0"/>
    <xf numFmtId="166" fontId="7" fillId="17" borderId="0" applyNumberFormat="0" applyBorder="0" applyAlignment="0" applyProtection="0"/>
    <xf numFmtId="166" fontId="7" fillId="18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9" borderId="0" applyNumberFormat="0" applyBorder="0" applyAlignment="0" applyProtection="0"/>
    <xf numFmtId="166" fontId="8" fillId="3" borderId="0" applyNumberFormat="0" applyBorder="0" applyAlignment="0" applyProtection="0"/>
    <xf numFmtId="166" fontId="9" fillId="20" borderId="1" applyNumberFormat="0" applyAlignment="0" applyProtection="0"/>
    <xf numFmtId="166" fontId="10" fillId="21" borderId="2" applyNumberFormat="0" applyAlignment="0" applyProtection="0"/>
    <xf numFmtId="166" fontId="11" fillId="0" borderId="0" applyNumberFormat="0" applyFill="0" applyBorder="0" applyAlignment="0" applyProtection="0"/>
    <xf numFmtId="166" fontId="12" fillId="4" borderId="0" applyNumberFormat="0" applyBorder="0" applyAlignment="0" applyProtection="0"/>
    <xf numFmtId="166" fontId="13" fillId="0" borderId="3" applyNumberFormat="0" applyFill="0" applyAlignment="0" applyProtection="0"/>
    <xf numFmtId="166" fontId="14" fillId="0" borderId="4" applyNumberFormat="0" applyFill="0" applyAlignment="0" applyProtection="0"/>
    <xf numFmtId="166" fontId="15" fillId="0" borderId="5" applyNumberFormat="0" applyFill="0" applyAlignment="0" applyProtection="0"/>
    <xf numFmtId="166" fontId="15" fillId="0" borderId="0" applyNumberFormat="0" applyFill="0" applyBorder="0" applyAlignment="0" applyProtection="0"/>
    <xf numFmtId="166" fontId="16" fillId="7" borderId="1" applyNumberFormat="0" applyAlignment="0" applyProtection="0"/>
    <xf numFmtId="166" fontId="17" fillId="0" borderId="6" applyNumberFormat="0" applyFill="0" applyAlignment="0" applyProtection="0"/>
    <xf numFmtId="166" fontId="18" fillId="22" borderId="0" applyNumberFormat="0" applyBorder="0" applyAlignment="0" applyProtection="0"/>
    <xf numFmtId="166" fontId="3" fillId="23" borderId="7" applyNumberFormat="0" applyFont="0" applyAlignment="0" applyProtection="0"/>
    <xf numFmtId="166" fontId="19" fillId="20" borderId="8" applyNumberFormat="0" applyAlignment="0" applyProtection="0"/>
    <xf numFmtId="166" fontId="20" fillId="0" borderId="0" applyNumberFormat="0" applyFill="0" applyBorder="0" applyAlignment="0" applyProtection="0"/>
    <xf numFmtId="166" fontId="21" fillId="0" borderId="9" applyNumberFormat="0" applyFill="0" applyAlignment="0" applyProtection="0"/>
    <xf numFmtId="166" fontId="22" fillId="0" borderId="0" applyNumberFormat="0" applyFill="0" applyBorder="0" applyAlignment="0" applyProtection="0"/>
    <xf numFmtId="168" fontId="3" fillId="0" borderId="0" applyFont="0" applyFill="0" applyBorder="0" applyAlignment="0" applyProtection="0"/>
    <xf numFmtId="166" fontId="3" fillId="0" borderId="0"/>
    <xf numFmtId="0" fontId="2" fillId="0" borderId="0"/>
    <xf numFmtId="9" fontId="3" fillId="0" borderId="0" applyFont="0" applyFill="0" applyBorder="0" applyAlignment="0" applyProtection="0"/>
    <xf numFmtId="166" fontId="3" fillId="0" borderId="0"/>
    <xf numFmtId="0" fontId="2" fillId="0" borderId="0"/>
    <xf numFmtId="0" fontId="2" fillId="0" borderId="0"/>
    <xf numFmtId="0" fontId="2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30" fillId="0" borderId="0"/>
    <xf numFmtId="9" fontId="3" fillId="0" borderId="0" applyFill="0" applyBorder="0" applyAlignment="0" applyProtection="0"/>
  </cellStyleXfs>
  <cellXfs count="117">
    <xf numFmtId="0" fontId="0" fillId="0" borderId="0" xfId="0"/>
    <xf numFmtId="4" fontId="6" fillId="0" borderId="0" xfId="218" applyNumberFormat="1" applyAlignment="1">
      <alignment horizontal="right"/>
    </xf>
    <xf numFmtId="0" fontId="26" fillId="0" borderId="12" xfId="218" applyFont="1" applyBorder="1"/>
    <xf numFmtId="0" fontId="27" fillId="0" borderId="0" xfId="218" applyFont="1"/>
    <xf numFmtId="0" fontId="6" fillId="0" borderId="0" xfId="218"/>
    <xf numFmtId="0" fontId="6" fillId="0" borderId="13" xfId="218" applyBorder="1"/>
    <xf numFmtId="169" fontId="6" fillId="0" borderId="0" xfId="218" applyNumberFormat="1" applyAlignment="1">
      <alignment wrapText="1"/>
    </xf>
    <xf numFmtId="169" fontId="6" fillId="0" borderId="13" xfId="218" applyNumberFormat="1" applyBorder="1" applyAlignment="1">
      <alignment horizontal="right" wrapText="1"/>
    </xf>
    <xf numFmtId="0" fontId="26" fillId="0" borderId="14" xfId="218" applyFont="1" applyBorder="1" applyAlignment="1">
      <alignment vertical="center"/>
    </xf>
    <xf numFmtId="0" fontId="27" fillId="0" borderId="15" xfId="218" applyFont="1" applyBorder="1" applyAlignment="1">
      <alignment vertical="center"/>
    </xf>
    <xf numFmtId="4" fontId="26" fillId="26" borderId="20" xfId="218" applyNumberFormat="1" applyFont="1" applyFill="1" applyBorder="1" applyAlignment="1">
      <alignment horizontal="center"/>
    </xf>
    <xf numFmtId="3" fontId="27" fillId="26" borderId="22" xfId="218" applyNumberFormat="1" applyFont="1" applyFill="1" applyBorder="1" applyAlignment="1">
      <alignment horizontal="center"/>
    </xf>
    <xf numFmtId="3" fontId="27" fillId="26" borderId="23" xfId="218" applyNumberFormat="1" applyFont="1" applyFill="1" applyBorder="1" applyAlignment="1">
      <alignment horizontal="center"/>
    </xf>
    <xf numFmtId="0" fontId="27" fillId="0" borderId="0" xfId="218" applyFont="1" applyAlignment="1">
      <alignment horizontal="left"/>
    </xf>
    <xf numFmtId="3" fontId="6" fillId="0" borderId="0" xfId="218" applyNumberFormat="1"/>
    <xf numFmtId="3" fontId="6" fillId="0" borderId="0" xfId="218" applyNumberFormat="1" applyAlignment="1">
      <alignment horizontal="right"/>
    </xf>
    <xf numFmtId="170" fontId="27" fillId="0" borderId="22" xfId="218" applyNumberFormat="1" applyFont="1" applyBorder="1" applyAlignment="1">
      <alignment horizontal="center"/>
    </xf>
    <xf numFmtId="170" fontId="27" fillId="0" borderId="23" xfId="218" applyNumberFormat="1" applyFont="1" applyBorder="1" applyAlignment="1">
      <alignment horizontal="center"/>
    </xf>
    <xf numFmtId="170" fontId="27" fillId="0" borderId="0" xfId="218" applyNumberFormat="1" applyFont="1" applyAlignment="1">
      <alignment horizontal="left"/>
    </xf>
    <xf numFmtId="0" fontId="29" fillId="25" borderId="26" xfId="218" applyFont="1" applyFill="1" applyBorder="1"/>
    <xf numFmtId="3" fontId="27" fillId="0" borderId="28" xfId="218" applyNumberFormat="1" applyFont="1" applyBorder="1" applyAlignment="1">
      <alignment horizontal="center" vertical="center"/>
    </xf>
    <xf numFmtId="1" fontId="0" fillId="0" borderId="0" xfId="0" applyNumberFormat="1"/>
    <xf numFmtId="170" fontId="6" fillId="0" borderId="29" xfId="218" applyNumberFormat="1" applyBorder="1" applyAlignment="1">
      <alignment horizontal="center"/>
    </xf>
    <xf numFmtId="0" fontId="28" fillId="25" borderId="25" xfId="218" applyFont="1" applyFill="1" applyBorder="1"/>
    <xf numFmtId="0" fontId="32" fillId="25" borderId="28" xfId="218" applyFont="1" applyFill="1" applyBorder="1" applyAlignment="1">
      <alignment horizontal="justify" vertical="center" wrapText="1"/>
    </xf>
    <xf numFmtId="3" fontId="32" fillId="25" borderId="28" xfId="218" applyNumberFormat="1" applyFont="1" applyFill="1" applyBorder="1" applyAlignment="1">
      <alignment horizontal="center" vertical="center" wrapText="1"/>
    </xf>
    <xf numFmtId="0" fontId="32" fillId="25" borderId="28" xfId="218" applyFont="1" applyFill="1" applyBorder="1" applyAlignment="1">
      <alignment horizontal="center" vertical="center" wrapText="1"/>
    </xf>
    <xf numFmtId="0" fontId="32" fillId="0" borderId="28" xfId="218" applyFont="1" applyBorder="1" applyAlignment="1">
      <alignment horizontal="left" vertical="center" wrapText="1"/>
    </xf>
    <xf numFmtId="3" fontId="32" fillId="0" borderId="28" xfId="218" applyNumberFormat="1" applyFont="1" applyBorder="1" applyAlignment="1">
      <alignment horizontal="center" vertical="center" wrapText="1"/>
    </xf>
    <xf numFmtId="0" fontId="34" fillId="0" borderId="28" xfId="218" applyFont="1" applyBorder="1" applyAlignment="1">
      <alignment horizontal="left" vertical="center" wrapText="1"/>
    </xf>
    <xf numFmtId="0" fontId="32" fillId="25" borderId="30" xfId="218" applyFont="1" applyFill="1" applyBorder="1" applyAlignment="1">
      <alignment horizontal="center" vertical="center" wrapText="1"/>
    </xf>
    <xf numFmtId="3" fontId="27" fillId="0" borderId="30" xfId="218" applyNumberFormat="1" applyFont="1" applyBorder="1" applyAlignment="1">
      <alignment horizontal="center" vertical="center"/>
    </xf>
    <xf numFmtId="3" fontId="27" fillId="0" borderId="0" xfId="218" applyNumberFormat="1" applyFont="1" applyAlignment="1">
      <alignment horizontal="center" vertical="center"/>
    </xf>
    <xf numFmtId="0" fontId="32" fillId="0" borderId="0" xfId="218" applyFont="1" applyAlignment="1">
      <alignment horizontal="center" vertical="center" wrapText="1"/>
    </xf>
    <xf numFmtId="0" fontId="32" fillId="25" borderId="10" xfId="218" applyFont="1" applyFill="1" applyBorder="1" applyAlignment="1">
      <alignment horizontal="center" vertical="center" wrapText="1"/>
    </xf>
    <xf numFmtId="3" fontId="27" fillId="0" borderId="10" xfId="218" applyNumberFormat="1" applyFont="1" applyBorder="1" applyAlignment="1">
      <alignment horizontal="center" vertical="center"/>
    </xf>
    <xf numFmtId="0" fontId="28" fillId="27" borderId="0" xfId="218" applyFont="1" applyFill="1"/>
    <xf numFmtId="4" fontId="26" fillId="26" borderId="31" xfId="218" applyNumberFormat="1" applyFont="1" applyFill="1" applyBorder="1" applyAlignment="1">
      <alignment horizontal="center"/>
    </xf>
    <xf numFmtId="0" fontId="25" fillId="28" borderId="0" xfId="218" applyFont="1" applyFill="1" applyAlignment="1">
      <alignment vertical="center" wrapText="1"/>
    </xf>
    <xf numFmtId="0" fontId="3" fillId="0" borderId="10" xfId="0" applyFont="1" applyBorder="1" applyAlignment="1">
      <alignment horizontal="justify" vertical="center" wrapText="1"/>
    </xf>
    <xf numFmtId="0" fontId="27" fillId="0" borderId="10" xfId="218" applyFont="1" applyBorder="1" applyAlignment="1">
      <alignment horizontal="center" vertical="center"/>
    </xf>
    <xf numFmtId="10" fontId="27" fillId="0" borderId="10" xfId="0" applyNumberFormat="1" applyFont="1" applyBorder="1" applyAlignment="1">
      <alignment horizontal="center" vertical="center"/>
    </xf>
    <xf numFmtId="4" fontId="27" fillId="0" borderId="10" xfId="218" applyNumberFormat="1" applyFont="1" applyBorder="1" applyAlignment="1">
      <alignment horizontal="center" vertical="center" wrapText="1"/>
    </xf>
    <xf numFmtId="167" fontId="27" fillId="0" borderId="10" xfId="219" applyNumberFormat="1" applyFont="1" applyBorder="1" applyAlignment="1">
      <alignment horizontal="center" vertical="center" wrapText="1"/>
    </xf>
    <xf numFmtId="3" fontId="27" fillId="0" borderId="10" xfId="219" applyNumberFormat="1" applyFont="1" applyBorder="1" applyAlignment="1">
      <alignment horizontal="center" vertical="center" wrapText="1"/>
    </xf>
    <xf numFmtId="0" fontId="26" fillId="0" borderId="10" xfId="219" applyFont="1" applyBorder="1" applyAlignment="1">
      <alignment horizontal="center" vertical="center" wrapText="1"/>
    </xf>
    <xf numFmtId="0" fontId="26" fillId="0" borderId="10" xfId="218" applyFont="1" applyBorder="1" applyAlignment="1">
      <alignment horizontal="center" vertical="center"/>
    </xf>
    <xf numFmtId="0" fontId="26" fillId="0" borderId="10" xfId="218" applyFont="1" applyBorder="1" applyAlignment="1">
      <alignment horizontal="center" vertical="center" wrapText="1"/>
    </xf>
    <xf numFmtId="0" fontId="26" fillId="0" borderId="36" xfId="219" applyFont="1" applyBorder="1" applyAlignment="1">
      <alignment horizontal="center" vertical="center" wrapText="1"/>
    </xf>
    <xf numFmtId="0" fontId="26" fillId="0" borderId="37" xfId="219" applyFont="1" applyBorder="1" applyAlignment="1">
      <alignment horizontal="center" vertical="center" wrapText="1"/>
    </xf>
    <xf numFmtId="170" fontId="26" fillId="0" borderId="39" xfId="219" applyNumberFormat="1" applyFont="1" applyBorder="1" applyAlignment="1">
      <alignment horizontal="center" vertical="center" wrapText="1"/>
    </xf>
    <xf numFmtId="0" fontId="26" fillId="0" borderId="38" xfId="218" applyFont="1" applyBorder="1" applyAlignment="1">
      <alignment horizontal="center" vertical="center"/>
    </xf>
    <xf numFmtId="3" fontId="27" fillId="0" borderId="39" xfId="219" applyNumberFormat="1" applyFont="1" applyBorder="1" applyAlignment="1">
      <alignment horizontal="center" vertical="center" wrapText="1"/>
    </xf>
    <xf numFmtId="0" fontId="29" fillId="0" borderId="40" xfId="218" applyFont="1" applyBorder="1"/>
    <xf numFmtId="0" fontId="29" fillId="0" borderId="41" xfId="218" applyFont="1" applyBorder="1"/>
    <xf numFmtId="0" fontId="26" fillId="0" borderId="41" xfId="218" applyFont="1" applyBorder="1"/>
    <xf numFmtId="3" fontId="26" fillId="0" borderId="41" xfId="218" applyNumberFormat="1" applyFont="1" applyBorder="1" applyAlignment="1">
      <alignment horizontal="center" vertical="center"/>
    </xf>
    <xf numFmtId="3" fontId="26" fillId="0" borderId="42" xfId="218" applyNumberFormat="1" applyFont="1" applyBorder="1" applyAlignment="1">
      <alignment horizontal="center" vertical="center"/>
    </xf>
    <xf numFmtId="0" fontId="26" fillId="0" borderId="10" xfId="218" applyFont="1" applyBorder="1" applyAlignment="1">
      <alignment vertical="center"/>
    </xf>
    <xf numFmtId="0" fontId="3" fillId="0" borderId="47" xfId="0" applyFont="1" applyBorder="1" applyAlignment="1">
      <alignment horizontal="center" vertical="center" wrapText="1"/>
    </xf>
    <xf numFmtId="0" fontId="35" fillId="29" borderId="0" xfId="0" applyFont="1" applyFill="1"/>
    <xf numFmtId="0" fontId="35" fillId="29" borderId="0" xfId="0" applyFont="1" applyFill="1" applyAlignment="1">
      <alignment horizontal="right"/>
    </xf>
    <xf numFmtId="0" fontId="36" fillId="29" borderId="48" xfId="0" applyFont="1" applyFill="1" applyBorder="1"/>
    <xf numFmtId="0" fontId="37" fillId="29" borderId="48" xfId="0" applyFont="1" applyFill="1" applyBorder="1" applyAlignment="1">
      <alignment horizontal="right"/>
    </xf>
    <xf numFmtId="0" fontId="37" fillId="29" borderId="48" xfId="0" applyFont="1" applyFill="1" applyBorder="1"/>
    <xf numFmtId="0" fontId="35" fillId="29" borderId="48" xfId="0" applyFont="1" applyFill="1" applyBorder="1"/>
    <xf numFmtId="0" fontId="36" fillId="29" borderId="0" xfId="0" applyFont="1" applyFill="1"/>
    <xf numFmtId="0" fontId="37" fillId="29" borderId="0" xfId="0" applyFont="1" applyFill="1" applyAlignment="1">
      <alignment horizontal="right"/>
    </xf>
    <xf numFmtId="0" fontId="37" fillId="29" borderId="0" xfId="0" applyFont="1" applyFill="1"/>
    <xf numFmtId="49" fontId="36" fillId="29" borderId="0" xfId="0" applyNumberFormat="1" applyFont="1" applyFill="1" applyAlignment="1">
      <alignment horizontal="left"/>
    </xf>
    <xf numFmtId="17" fontId="36" fillId="29" borderId="0" xfId="0" applyNumberFormat="1" applyFont="1" applyFill="1" applyAlignment="1">
      <alignment horizontal="left"/>
    </xf>
    <xf numFmtId="0" fontId="36" fillId="29" borderId="0" xfId="0" applyFont="1" applyFill="1" applyAlignment="1">
      <alignment horizontal="left"/>
    </xf>
    <xf numFmtId="0" fontId="35" fillId="29" borderId="48" xfId="0" applyFont="1" applyFill="1" applyBorder="1" applyAlignment="1">
      <alignment horizontal="right"/>
    </xf>
    <xf numFmtId="0" fontId="38" fillId="29" borderId="0" xfId="0" applyFont="1" applyFill="1"/>
    <xf numFmtId="3" fontId="35" fillId="29" borderId="0" xfId="0" applyNumberFormat="1" applyFont="1" applyFill="1" applyAlignment="1">
      <alignment horizontal="right"/>
    </xf>
    <xf numFmtId="0" fontId="38" fillId="29" borderId="49" xfId="0" applyFont="1" applyFill="1" applyBorder="1"/>
    <xf numFmtId="0" fontId="38" fillId="29" borderId="50" xfId="0" applyFont="1" applyFill="1" applyBorder="1" applyAlignment="1">
      <alignment horizontal="left"/>
    </xf>
    <xf numFmtId="4" fontId="38" fillId="29" borderId="49" xfId="0" applyNumberFormat="1" applyFont="1" applyFill="1" applyBorder="1" applyAlignment="1">
      <alignment horizontal="right"/>
    </xf>
    <xf numFmtId="0" fontId="38" fillId="29" borderId="50" xfId="0" applyFont="1" applyFill="1" applyBorder="1"/>
    <xf numFmtId="0" fontId="38" fillId="29" borderId="49" xfId="0" applyFont="1" applyFill="1" applyBorder="1" applyAlignment="1">
      <alignment horizontal="right"/>
    </xf>
    <xf numFmtId="0" fontId="35" fillId="29" borderId="50" xfId="0" applyFont="1" applyFill="1" applyBorder="1"/>
    <xf numFmtId="4" fontId="35" fillId="29" borderId="50" xfId="0" applyNumberFormat="1" applyFont="1" applyFill="1" applyBorder="1" applyAlignment="1">
      <alignment horizontal="right"/>
    </xf>
    <xf numFmtId="4" fontId="35" fillId="29" borderId="0" xfId="0" applyNumberFormat="1" applyFont="1" applyFill="1" applyAlignment="1">
      <alignment horizontal="right"/>
    </xf>
    <xf numFmtId="4" fontId="35" fillId="29" borderId="48" xfId="0" applyNumberFormat="1" applyFont="1" applyFill="1" applyBorder="1" applyAlignment="1">
      <alignment horizontal="right"/>
    </xf>
    <xf numFmtId="171" fontId="35" fillId="29" borderId="0" xfId="0" applyNumberFormat="1" applyFont="1" applyFill="1"/>
    <xf numFmtId="172" fontId="35" fillId="29" borderId="0" xfId="0" applyNumberFormat="1" applyFont="1" applyFill="1" applyAlignment="1">
      <alignment horizontal="right"/>
    </xf>
    <xf numFmtId="3" fontId="35" fillId="29" borderId="0" xfId="0" applyNumberFormat="1" applyFont="1" applyFill="1"/>
    <xf numFmtId="165" fontId="35" fillId="29" borderId="0" xfId="0" applyNumberFormat="1" applyFont="1" applyFill="1" applyAlignment="1">
      <alignment horizontal="right"/>
    </xf>
    <xf numFmtId="172" fontId="35" fillId="29" borderId="48" xfId="0" applyNumberFormat="1" applyFont="1" applyFill="1" applyBorder="1" applyAlignment="1">
      <alignment horizontal="right"/>
    </xf>
    <xf numFmtId="3" fontId="35" fillId="29" borderId="48" xfId="0" applyNumberFormat="1" applyFont="1" applyFill="1" applyBorder="1" applyAlignment="1">
      <alignment horizontal="right"/>
    </xf>
    <xf numFmtId="0" fontId="28" fillId="25" borderId="17" xfId="218" applyFont="1" applyFill="1" applyBorder="1" applyAlignment="1">
      <alignment horizontal="left"/>
    </xf>
    <xf numFmtId="0" fontId="29" fillId="25" borderId="17" xfId="218" applyFont="1" applyFill="1" applyBorder="1" applyAlignment="1">
      <alignment horizontal="left"/>
    </xf>
    <xf numFmtId="0" fontId="25" fillId="24" borderId="43" xfId="218" applyFont="1" applyFill="1" applyBorder="1" applyAlignment="1">
      <alignment horizontal="center" vertical="center" wrapText="1"/>
    </xf>
    <xf numFmtId="0" fontId="25" fillId="24" borderId="44" xfId="218" applyFont="1" applyFill="1" applyBorder="1" applyAlignment="1">
      <alignment horizontal="center" vertical="center" wrapText="1"/>
    </xf>
    <xf numFmtId="0" fontId="32" fillId="25" borderId="28" xfId="218" applyFont="1" applyFill="1" applyBorder="1" applyAlignment="1">
      <alignment horizontal="center" vertical="center" wrapText="1"/>
    </xf>
    <xf numFmtId="0" fontId="26" fillId="0" borderId="21" xfId="218" applyFont="1" applyBorder="1" applyAlignment="1">
      <alignment horizontal="left"/>
    </xf>
    <xf numFmtId="167" fontId="6" fillId="0" borderId="24" xfId="218" applyNumberFormat="1" applyBorder="1" applyAlignment="1">
      <alignment horizontal="center"/>
    </xf>
    <xf numFmtId="167" fontId="6" fillId="0" borderId="27" xfId="218" applyNumberFormat="1" applyBorder="1" applyAlignment="1">
      <alignment horizontal="center"/>
    </xf>
    <xf numFmtId="0" fontId="26" fillId="0" borderId="35" xfId="218" applyFont="1" applyBorder="1" applyAlignment="1">
      <alignment horizontal="center" vertical="center"/>
    </xf>
    <xf numFmtId="0" fontId="26" fillId="0" borderId="38" xfId="218" applyFont="1" applyBorder="1" applyAlignment="1">
      <alignment horizontal="center" vertical="center"/>
    </xf>
    <xf numFmtId="0" fontId="26" fillId="0" borderId="36" xfId="218" applyFont="1" applyBorder="1" applyAlignment="1">
      <alignment horizontal="center" vertical="center" wrapText="1"/>
    </xf>
    <xf numFmtId="0" fontId="26" fillId="0" borderId="10" xfId="218" applyFont="1" applyBorder="1" applyAlignment="1">
      <alignment horizontal="center" vertical="center" wrapText="1"/>
    </xf>
    <xf numFmtId="0" fontId="26" fillId="0" borderId="36" xfId="218" applyFont="1" applyBorder="1" applyAlignment="1">
      <alignment horizontal="center" vertical="center"/>
    </xf>
    <xf numFmtId="0" fontId="26" fillId="0" borderId="10" xfId="218" applyFont="1" applyBorder="1" applyAlignment="1">
      <alignment horizontal="center" vertical="center"/>
    </xf>
    <xf numFmtId="0" fontId="27" fillId="0" borderId="18" xfId="218" applyFont="1" applyBorder="1" applyAlignment="1">
      <alignment horizontal="center"/>
    </xf>
    <xf numFmtId="4" fontId="26" fillId="26" borderId="19" xfId="218" applyNumberFormat="1" applyFont="1" applyFill="1" applyBorder="1" applyAlignment="1">
      <alignment horizontal="center"/>
    </xf>
    <xf numFmtId="170" fontId="27" fillId="0" borderId="22" xfId="218" applyNumberFormat="1" applyFont="1" applyBorder="1" applyAlignment="1">
      <alignment horizontal="center"/>
    </xf>
    <xf numFmtId="0" fontId="28" fillId="25" borderId="32" xfId="218" applyFont="1" applyFill="1" applyBorder="1" applyAlignment="1">
      <alignment horizontal="center"/>
    </xf>
    <xf numFmtId="0" fontId="28" fillId="25" borderId="33" xfId="218" applyFont="1" applyFill="1" applyBorder="1" applyAlignment="1">
      <alignment horizontal="center"/>
    </xf>
    <xf numFmtId="0" fontId="28" fillId="25" borderId="34" xfId="218" applyFont="1" applyFill="1" applyBorder="1" applyAlignment="1">
      <alignment horizontal="center"/>
    </xf>
    <xf numFmtId="0" fontId="26" fillId="0" borderId="45" xfId="218" applyFont="1" applyBorder="1" applyAlignment="1">
      <alignment horizontal="center" vertical="center"/>
    </xf>
    <xf numFmtId="0" fontId="26" fillId="0" borderId="46" xfId="218" applyFont="1" applyBorder="1" applyAlignment="1">
      <alignment horizontal="center" vertical="center"/>
    </xf>
    <xf numFmtId="0" fontId="6" fillId="0" borderId="18" xfId="218" applyBorder="1" applyAlignment="1">
      <alignment horizontal="center"/>
    </xf>
    <xf numFmtId="167" fontId="27" fillId="0" borderId="24" xfId="218" applyNumberFormat="1" applyFont="1" applyBorder="1" applyAlignment="1">
      <alignment horizontal="center"/>
    </xf>
    <xf numFmtId="3" fontId="6" fillId="0" borderId="22" xfId="218" applyNumberFormat="1" applyBorder="1" applyAlignment="1">
      <alignment horizontal="center"/>
    </xf>
    <xf numFmtId="0" fontId="25" fillId="24" borderId="11" xfId="218" applyFont="1" applyFill="1" applyBorder="1" applyAlignment="1">
      <alignment horizontal="center" vertical="center" wrapText="1"/>
    </xf>
    <xf numFmtId="0" fontId="6" fillId="0" borderId="16" xfId="218" applyBorder="1" applyAlignment="1">
      <alignment horizontal="right"/>
    </xf>
  </cellXfs>
  <cellStyles count="221">
    <cellStyle name="20% - Accent1 2" xfId="60" xr:uid="{00000000-0005-0000-0000-000000000000}"/>
    <cellStyle name="20% - Accent1 3" xfId="104" xr:uid="{00000000-0005-0000-0000-000001000000}"/>
    <cellStyle name="20% - Accent1 4" xfId="152" xr:uid="{00000000-0005-0000-0000-000002000000}"/>
    <cellStyle name="20% - Accent1 5" xfId="7" xr:uid="{00000000-0005-0000-0000-000003000000}"/>
    <cellStyle name="20% - Accent2 2" xfId="61" xr:uid="{00000000-0005-0000-0000-000004000000}"/>
    <cellStyle name="20% - Accent2 3" xfId="105" xr:uid="{00000000-0005-0000-0000-000005000000}"/>
    <cellStyle name="20% - Accent2 4" xfId="153" xr:uid="{00000000-0005-0000-0000-000006000000}"/>
    <cellStyle name="20% - Accent2 5" xfId="8" xr:uid="{00000000-0005-0000-0000-000007000000}"/>
    <cellStyle name="20% - Accent3 2" xfId="62" xr:uid="{00000000-0005-0000-0000-000008000000}"/>
    <cellStyle name="20% - Accent3 3" xfId="106" xr:uid="{00000000-0005-0000-0000-000009000000}"/>
    <cellStyle name="20% - Accent3 4" xfId="154" xr:uid="{00000000-0005-0000-0000-00000A000000}"/>
    <cellStyle name="20% - Accent3 5" xfId="9" xr:uid="{00000000-0005-0000-0000-00000B000000}"/>
    <cellStyle name="20% - Accent4 2" xfId="63" xr:uid="{00000000-0005-0000-0000-00000C000000}"/>
    <cellStyle name="20% - Accent4 3" xfId="107" xr:uid="{00000000-0005-0000-0000-00000D000000}"/>
    <cellStyle name="20% - Accent4 4" xfId="155" xr:uid="{00000000-0005-0000-0000-00000E000000}"/>
    <cellStyle name="20% - Accent4 5" xfId="10" xr:uid="{00000000-0005-0000-0000-00000F000000}"/>
    <cellStyle name="20% - Accent5 2" xfId="64" xr:uid="{00000000-0005-0000-0000-000010000000}"/>
    <cellStyle name="20% - Accent5 3" xfId="108" xr:uid="{00000000-0005-0000-0000-000011000000}"/>
    <cellStyle name="20% - Accent5 4" xfId="156" xr:uid="{00000000-0005-0000-0000-000012000000}"/>
    <cellStyle name="20% - Accent5 5" xfId="11" xr:uid="{00000000-0005-0000-0000-000013000000}"/>
    <cellStyle name="20% - Accent6 2" xfId="65" xr:uid="{00000000-0005-0000-0000-000014000000}"/>
    <cellStyle name="20% - Accent6 3" xfId="109" xr:uid="{00000000-0005-0000-0000-000015000000}"/>
    <cellStyle name="20% - Accent6 4" xfId="157" xr:uid="{00000000-0005-0000-0000-000016000000}"/>
    <cellStyle name="20% - Accent6 5" xfId="12" xr:uid="{00000000-0005-0000-0000-000017000000}"/>
    <cellStyle name="40% - Accent1 2" xfId="66" xr:uid="{00000000-0005-0000-0000-000018000000}"/>
    <cellStyle name="40% - Accent1 3" xfId="110" xr:uid="{00000000-0005-0000-0000-000019000000}"/>
    <cellStyle name="40% - Accent1 4" xfId="158" xr:uid="{00000000-0005-0000-0000-00001A000000}"/>
    <cellStyle name="40% - Accent1 5" xfId="13" xr:uid="{00000000-0005-0000-0000-00001B000000}"/>
    <cellStyle name="40% - Accent2 2" xfId="67" xr:uid="{00000000-0005-0000-0000-00001C000000}"/>
    <cellStyle name="40% - Accent2 3" xfId="111" xr:uid="{00000000-0005-0000-0000-00001D000000}"/>
    <cellStyle name="40% - Accent2 4" xfId="159" xr:uid="{00000000-0005-0000-0000-00001E000000}"/>
    <cellStyle name="40% - Accent2 5" xfId="14" xr:uid="{00000000-0005-0000-0000-00001F000000}"/>
    <cellStyle name="40% - Accent3 2" xfId="68" xr:uid="{00000000-0005-0000-0000-000020000000}"/>
    <cellStyle name="40% - Accent3 3" xfId="112" xr:uid="{00000000-0005-0000-0000-000021000000}"/>
    <cellStyle name="40% - Accent3 4" xfId="160" xr:uid="{00000000-0005-0000-0000-000022000000}"/>
    <cellStyle name="40% - Accent3 5" xfId="15" xr:uid="{00000000-0005-0000-0000-000023000000}"/>
    <cellStyle name="40% - Accent4 2" xfId="69" xr:uid="{00000000-0005-0000-0000-000024000000}"/>
    <cellStyle name="40% - Accent4 3" xfId="113" xr:uid="{00000000-0005-0000-0000-000025000000}"/>
    <cellStyle name="40% - Accent4 4" xfId="161" xr:uid="{00000000-0005-0000-0000-000026000000}"/>
    <cellStyle name="40% - Accent4 5" xfId="16" xr:uid="{00000000-0005-0000-0000-000027000000}"/>
    <cellStyle name="40% - Accent5 2" xfId="70" xr:uid="{00000000-0005-0000-0000-000028000000}"/>
    <cellStyle name="40% - Accent5 3" xfId="114" xr:uid="{00000000-0005-0000-0000-000029000000}"/>
    <cellStyle name="40% - Accent5 4" xfId="162" xr:uid="{00000000-0005-0000-0000-00002A000000}"/>
    <cellStyle name="40% - Accent5 5" xfId="17" xr:uid="{00000000-0005-0000-0000-00002B000000}"/>
    <cellStyle name="40% - Accent6 2" xfId="71" xr:uid="{00000000-0005-0000-0000-00002C000000}"/>
    <cellStyle name="40% - Accent6 3" xfId="115" xr:uid="{00000000-0005-0000-0000-00002D000000}"/>
    <cellStyle name="40% - Accent6 4" xfId="163" xr:uid="{00000000-0005-0000-0000-00002E000000}"/>
    <cellStyle name="40% - Accent6 5" xfId="18" xr:uid="{00000000-0005-0000-0000-00002F000000}"/>
    <cellStyle name="60% - Accent1 2" xfId="72" xr:uid="{00000000-0005-0000-0000-000030000000}"/>
    <cellStyle name="60% - Accent1 3" xfId="116" xr:uid="{00000000-0005-0000-0000-000031000000}"/>
    <cellStyle name="60% - Accent1 4" xfId="164" xr:uid="{00000000-0005-0000-0000-000032000000}"/>
    <cellStyle name="60% - Accent1 5" xfId="19" xr:uid="{00000000-0005-0000-0000-000033000000}"/>
    <cellStyle name="60% - Accent2 2" xfId="73" xr:uid="{00000000-0005-0000-0000-000034000000}"/>
    <cellStyle name="60% - Accent2 3" xfId="117" xr:uid="{00000000-0005-0000-0000-000035000000}"/>
    <cellStyle name="60% - Accent2 4" xfId="165" xr:uid="{00000000-0005-0000-0000-000036000000}"/>
    <cellStyle name="60% - Accent2 5" xfId="20" xr:uid="{00000000-0005-0000-0000-000037000000}"/>
    <cellStyle name="60% - Accent3 2" xfId="74" xr:uid="{00000000-0005-0000-0000-000038000000}"/>
    <cellStyle name="60% - Accent3 3" xfId="118" xr:uid="{00000000-0005-0000-0000-000039000000}"/>
    <cellStyle name="60% - Accent3 4" xfId="166" xr:uid="{00000000-0005-0000-0000-00003A000000}"/>
    <cellStyle name="60% - Accent3 5" xfId="21" xr:uid="{00000000-0005-0000-0000-00003B000000}"/>
    <cellStyle name="60% - Accent4 2" xfId="75" xr:uid="{00000000-0005-0000-0000-00003C000000}"/>
    <cellStyle name="60% - Accent4 3" xfId="119" xr:uid="{00000000-0005-0000-0000-00003D000000}"/>
    <cellStyle name="60% - Accent4 4" xfId="167" xr:uid="{00000000-0005-0000-0000-00003E000000}"/>
    <cellStyle name="60% - Accent4 5" xfId="22" xr:uid="{00000000-0005-0000-0000-00003F000000}"/>
    <cellStyle name="60% - Accent5 2" xfId="76" xr:uid="{00000000-0005-0000-0000-000040000000}"/>
    <cellStyle name="60% - Accent5 3" xfId="120" xr:uid="{00000000-0005-0000-0000-000041000000}"/>
    <cellStyle name="60% - Accent5 4" xfId="168" xr:uid="{00000000-0005-0000-0000-000042000000}"/>
    <cellStyle name="60% - Accent5 5" xfId="23" xr:uid="{00000000-0005-0000-0000-000043000000}"/>
    <cellStyle name="60% - Accent6 2" xfId="77" xr:uid="{00000000-0005-0000-0000-000044000000}"/>
    <cellStyle name="60% - Accent6 3" xfId="121" xr:uid="{00000000-0005-0000-0000-000045000000}"/>
    <cellStyle name="60% - Accent6 4" xfId="169" xr:uid="{00000000-0005-0000-0000-000046000000}"/>
    <cellStyle name="60% - Accent6 5" xfId="24" xr:uid="{00000000-0005-0000-0000-000047000000}"/>
    <cellStyle name="Accent1 2" xfId="78" xr:uid="{00000000-0005-0000-0000-000048000000}"/>
    <cellStyle name="Accent1 3" xfId="122" xr:uid="{00000000-0005-0000-0000-000049000000}"/>
    <cellStyle name="Accent1 4" xfId="170" xr:uid="{00000000-0005-0000-0000-00004A000000}"/>
    <cellStyle name="Accent1 5" xfId="25" xr:uid="{00000000-0005-0000-0000-00004B000000}"/>
    <cellStyle name="Accent2 2" xfId="79" xr:uid="{00000000-0005-0000-0000-00004C000000}"/>
    <cellStyle name="Accent2 3" xfId="123" xr:uid="{00000000-0005-0000-0000-00004D000000}"/>
    <cellStyle name="Accent2 4" xfId="171" xr:uid="{00000000-0005-0000-0000-00004E000000}"/>
    <cellStyle name="Accent2 5" xfId="26" xr:uid="{00000000-0005-0000-0000-00004F000000}"/>
    <cellStyle name="Accent3 2" xfId="80" xr:uid="{00000000-0005-0000-0000-000050000000}"/>
    <cellStyle name="Accent3 3" xfId="124" xr:uid="{00000000-0005-0000-0000-000051000000}"/>
    <cellStyle name="Accent3 4" xfId="172" xr:uid="{00000000-0005-0000-0000-000052000000}"/>
    <cellStyle name="Accent3 5" xfId="27" xr:uid="{00000000-0005-0000-0000-000053000000}"/>
    <cellStyle name="Accent4 2" xfId="81" xr:uid="{00000000-0005-0000-0000-000054000000}"/>
    <cellStyle name="Accent4 3" xfId="125" xr:uid="{00000000-0005-0000-0000-000055000000}"/>
    <cellStyle name="Accent4 4" xfId="173" xr:uid="{00000000-0005-0000-0000-000056000000}"/>
    <cellStyle name="Accent4 5" xfId="28" xr:uid="{00000000-0005-0000-0000-000057000000}"/>
    <cellStyle name="Accent5 2" xfId="82" xr:uid="{00000000-0005-0000-0000-000058000000}"/>
    <cellStyle name="Accent5 3" xfId="126" xr:uid="{00000000-0005-0000-0000-000059000000}"/>
    <cellStyle name="Accent5 4" xfId="174" xr:uid="{00000000-0005-0000-0000-00005A000000}"/>
    <cellStyle name="Accent5 5" xfId="29" xr:uid="{00000000-0005-0000-0000-00005B000000}"/>
    <cellStyle name="Accent6 2" xfId="83" xr:uid="{00000000-0005-0000-0000-00005C000000}"/>
    <cellStyle name="Accent6 3" xfId="127" xr:uid="{00000000-0005-0000-0000-00005D000000}"/>
    <cellStyle name="Accent6 4" xfId="175" xr:uid="{00000000-0005-0000-0000-00005E000000}"/>
    <cellStyle name="Accent6 5" xfId="30" xr:uid="{00000000-0005-0000-0000-00005F000000}"/>
    <cellStyle name="Bad 2" xfId="84" xr:uid="{00000000-0005-0000-0000-000060000000}"/>
    <cellStyle name="Bad 3" xfId="128" xr:uid="{00000000-0005-0000-0000-000061000000}"/>
    <cellStyle name="Bad 4" xfId="176" xr:uid="{00000000-0005-0000-0000-000062000000}"/>
    <cellStyle name="Bad 5" xfId="31" xr:uid="{00000000-0005-0000-0000-000063000000}"/>
    <cellStyle name="Calculation 2" xfId="85" xr:uid="{00000000-0005-0000-0000-000064000000}"/>
    <cellStyle name="Calculation 3" xfId="129" xr:uid="{00000000-0005-0000-0000-000065000000}"/>
    <cellStyle name="Calculation 4" xfId="177" xr:uid="{00000000-0005-0000-0000-000066000000}"/>
    <cellStyle name="Calculation 5" xfId="32" xr:uid="{00000000-0005-0000-0000-000067000000}"/>
    <cellStyle name="Check Cell 2" xfId="86" xr:uid="{00000000-0005-0000-0000-000068000000}"/>
    <cellStyle name="Check Cell 3" xfId="130" xr:uid="{00000000-0005-0000-0000-000069000000}"/>
    <cellStyle name="Check Cell 4" xfId="178" xr:uid="{00000000-0005-0000-0000-00006A000000}"/>
    <cellStyle name="Check Cell 5" xfId="33" xr:uid="{00000000-0005-0000-0000-00006B000000}"/>
    <cellStyle name="Comma 2" xfId="1" xr:uid="{00000000-0005-0000-0000-00006C000000}"/>
    <cellStyle name="Comma 2 2" xfId="51" xr:uid="{00000000-0005-0000-0000-00006D000000}"/>
    <cellStyle name="Comma 3" xfId="102" xr:uid="{00000000-0005-0000-0000-00006E000000}"/>
    <cellStyle name="Comma 4" xfId="131" xr:uid="{00000000-0005-0000-0000-00006F000000}"/>
    <cellStyle name="Comma 5" xfId="193" xr:uid="{00000000-0005-0000-0000-000070000000}"/>
    <cellStyle name="Comma 6" xfId="56" xr:uid="{00000000-0005-0000-0000-000071000000}"/>
    <cellStyle name="Explanatory Text 2" xfId="87" xr:uid="{00000000-0005-0000-0000-000072000000}"/>
    <cellStyle name="Explanatory Text 3" xfId="132" xr:uid="{00000000-0005-0000-0000-000073000000}"/>
    <cellStyle name="Explanatory Text 4" xfId="179" xr:uid="{00000000-0005-0000-0000-000074000000}"/>
    <cellStyle name="Explanatory Text 5" xfId="34" xr:uid="{00000000-0005-0000-0000-000075000000}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Good 2" xfId="88" xr:uid="{00000000-0005-0000-0000-000085000000}"/>
    <cellStyle name="Good 3" xfId="133" xr:uid="{00000000-0005-0000-0000-000086000000}"/>
    <cellStyle name="Good 4" xfId="180" xr:uid="{00000000-0005-0000-0000-000087000000}"/>
    <cellStyle name="Good 5" xfId="35" xr:uid="{00000000-0005-0000-0000-000088000000}"/>
    <cellStyle name="Heading 1 2" xfId="89" xr:uid="{00000000-0005-0000-0000-000089000000}"/>
    <cellStyle name="Heading 1 3" xfId="134" xr:uid="{00000000-0005-0000-0000-00008A000000}"/>
    <cellStyle name="Heading 1 4" xfId="181" xr:uid="{00000000-0005-0000-0000-00008B000000}"/>
    <cellStyle name="Heading 1 5" xfId="36" xr:uid="{00000000-0005-0000-0000-00008C000000}"/>
    <cellStyle name="Heading 2 2" xfId="90" xr:uid="{00000000-0005-0000-0000-00008D000000}"/>
    <cellStyle name="Heading 2 3" xfId="135" xr:uid="{00000000-0005-0000-0000-00008E000000}"/>
    <cellStyle name="Heading 2 4" xfId="182" xr:uid="{00000000-0005-0000-0000-00008F000000}"/>
    <cellStyle name="Heading 2 5" xfId="37" xr:uid="{00000000-0005-0000-0000-000090000000}"/>
    <cellStyle name="Heading 3 2" xfId="91" xr:uid="{00000000-0005-0000-0000-000091000000}"/>
    <cellStyle name="Heading 3 3" xfId="136" xr:uid="{00000000-0005-0000-0000-000092000000}"/>
    <cellStyle name="Heading 3 4" xfId="183" xr:uid="{00000000-0005-0000-0000-000093000000}"/>
    <cellStyle name="Heading 3 5" xfId="38" xr:uid="{00000000-0005-0000-0000-000094000000}"/>
    <cellStyle name="Heading 4 2" xfId="92" xr:uid="{00000000-0005-0000-0000-000095000000}"/>
    <cellStyle name="Heading 4 3" xfId="137" xr:uid="{00000000-0005-0000-0000-000096000000}"/>
    <cellStyle name="Heading 4 4" xfId="184" xr:uid="{00000000-0005-0000-0000-000097000000}"/>
    <cellStyle name="Heading 4 5" xfId="39" xr:uid="{00000000-0005-0000-0000-000098000000}"/>
    <cellStyle name="Hyperlink 2" xfId="101" xr:uid="{00000000-0005-0000-0000-000099000000}"/>
    <cellStyle name="Hyperlink 3" xfId="58" xr:uid="{00000000-0005-0000-0000-00009A000000}"/>
    <cellStyle name="Hyperlink 4" xfId="52" xr:uid="{00000000-0005-0000-0000-00009B000000}"/>
    <cellStyle name="Input 2" xfId="93" xr:uid="{00000000-0005-0000-0000-00009C000000}"/>
    <cellStyle name="Input 3" xfId="138" xr:uid="{00000000-0005-0000-0000-00009D000000}"/>
    <cellStyle name="Input 4" xfId="185" xr:uid="{00000000-0005-0000-0000-00009E000000}"/>
    <cellStyle name="Input 5" xfId="40" xr:uid="{00000000-0005-0000-0000-00009F000000}"/>
    <cellStyle name="Linked Cell 2" xfId="94" xr:uid="{00000000-0005-0000-0000-0000A0000000}"/>
    <cellStyle name="Linked Cell 3" xfId="139" xr:uid="{00000000-0005-0000-0000-0000A1000000}"/>
    <cellStyle name="Linked Cell 4" xfId="186" xr:uid="{00000000-0005-0000-0000-0000A2000000}"/>
    <cellStyle name="Linked Cell 5" xfId="41" xr:uid="{00000000-0005-0000-0000-0000A3000000}"/>
    <cellStyle name="Neutral 2" xfId="95" xr:uid="{00000000-0005-0000-0000-0000A4000000}"/>
    <cellStyle name="Neutral 3" xfId="140" xr:uid="{00000000-0005-0000-0000-0000A5000000}"/>
    <cellStyle name="Neutral 4" xfId="187" xr:uid="{00000000-0005-0000-0000-0000A6000000}"/>
    <cellStyle name="Neutral 5" xfId="42" xr:uid="{00000000-0005-0000-0000-0000A7000000}"/>
    <cellStyle name="Normal" xfId="0" builtinId="0"/>
    <cellStyle name="Normal 10" xfId="197" xr:uid="{00000000-0005-0000-0000-0000A9000000}"/>
    <cellStyle name="Normal 11" xfId="150" xr:uid="{00000000-0005-0000-0000-0000AA000000}"/>
    <cellStyle name="Normal 11 2" xfId="199" xr:uid="{00000000-0005-0000-0000-0000AB000000}"/>
    <cellStyle name="Normal 12" xfId="6" xr:uid="{00000000-0005-0000-0000-0000AC000000}"/>
    <cellStyle name="Normal 13" xfId="5" xr:uid="{00000000-0005-0000-0000-0000AD000000}"/>
    <cellStyle name="Normal 14" xfId="216" xr:uid="{00000000-0005-0000-0000-0000AE000000}"/>
    <cellStyle name="Normal 16" xfId="218" xr:uid="{00000000-0005-0000-0000-0000AF000000}"/>
    <cellStyle name="Normal 2" xfId="2" xr:uid="{00000000-0005-0000-0000-0000B0000000}"/>
    <cellStyle name="Normal 2 2" xfId="3" xr:uid="{00000000-0005-0000-0000-0000B1000000}"/>
    <cellStyle name="Normal 2 2 2" xfId="103" xr:uid="{00000000-0005-0000-0000-0000B2000000}"/>
    <cellStyle name="Normal 2 3" xfId="43" xr:uid="{00000000-0005-0000-0000-0000B3000000}"/>
    <cellStyle name="Normal 2_Invest" xfId="141" xr:uid="{00000000-0005-0000-0000-0000B4000000}"/>
    <cellStyle name="Normal 3" xfId="54" xr:uid="{00000000-0005-0000-0000-0000B5000000}"/>
    <cellStyle name="Normal 4" xfId="53" xr:uid="{00000000-0005-0000-0000-0000B6000000}"/>
    <cellStyle name="Normal 4 2" xfId="4" xr:uid="{00000000-0005-0000-0000-0000B7000000}"/>
    <cellStyle name="Normal 4 2 2" xfId="55" xr:uid="{00000000-0005-0000-0000-0000B8000000}"/>
    <cellStyle name="Normal 4_Invest" xfId="142" xr:uid="{00000000-0005-0000-0000-0000B9000000}"/>
    <cellStyle name="Normal 5" xfId="59" xr:uid="{00000000-0005-0000-0000-0000BA000000}"/>
    <cellStyle name="Normal 6" xfId="57" xr:uid="{00000000-0005-0000-0000-0000BB000000}"/>
    <cellStyle name="Normal 6 2" xfId="195" xr:uid="{00000000-0005-0000-0000-0000BC000000}"/>
    <cellStyle name="Normal 6 2 2" xfId="200" xr:uid="{00000000-0005-0000-0000-0000BD000000}"/>
    <cellStyle name="Normal 6 3" xfId="198" xr:uid="{00000000-0005-0000-0000-0000BE000000}"/>
    <cellStyle name="Normal 7" xfId="143" xr:uid="{00000000-0005-0000-0000-0000BF000000}"/>
    <cellStyle name="Normal 8" xfId="151" xr:uid="{00000000-0005-0000-0000-0000C0000000}"/>
    <cellStyle name="Normal 9" xfId="194" xr:uid="{00000000-0005-0000-0000-0000C1000000}"/>
    <cellStyle name="Normal_Sheet1 2" xfId="219" xr:uid="{00000000-0005-0000-0000-0000C2000000}"/>
    <cellStyle name="Note 2" xfId="49" xr:uid="{00000000-0005-0000-0000-0000C3000000}"/>
    <cellStyle name="Note 3" xfId="96" xr:uid="{00000000-0005-0000-0000-0000C4000000}"/>
    <cellStyle name="Note 4" xfId="144" xr:uid="{00000000-0005-0000-0000-0000C5000000}"/>
    <cellStyle name="Note 5" xfId="188" xr:uid="{00000000-0005-0000-0000-0000C6000000}"/>
    <cellStyle name="Note 6" xfId="44" xr:uid="{00000000-0005-0000-0000-0000C7000000}"/>
    <cellStyle name="Output 2" xfId="97" xr:uid="{00000000-0005-0000-0000-0000C8000000}"/>
    <cellStyle name="Output 3" xfId="145" xr:uid="{00000000-0005-0000-0000-0000C9000000}"/>
    <cellStyle name="Output 4" xfId="189" xr:uid="{00000000-0005-0000-0000-0000CA000000}"/>
    <cellStyle name="Output 5" xfId="45" xr:uid="{00000000-0005-0000-0000-0000CB000000}"/>
    <cellStyle name="Percent 2" xfId="50" xr:uid="{00000000-0005-0000-0000-0000CC000000}"/>
    <cellStyle name="Percent 3" xfId="196" xr:uid="{00000000-0005-0000-0000-0000CD000000}"/>
    <cellStyle name="Percent 4" xfId="149" xr:uid="{00000000-0005-0000-0000-0000CE000000}"/>
    <cellStyle name="Percent 5" xfId="217" xr:uid="{00000000-0005-0000-0000-0000CF000000}"/>
    <cellStyle name="Percent 6" xfId="220" xr:uid="{00000000-0005-0000-0000-0000D0000000}"/>
    <cellStyle name="Title 2" xfId="98" xr:uid="{00000000-0005-0000-0000-0000D1000000}"/>
    <cellStyle name="Title 3" xfId="146" xr:uid="{00000000-0005-0000-0000-0000D2000000}"/>
    <cellStyle name="Title 4" xfId="190" xr:uid="{00000000-0005-0000-0000-0000D3000000}"/>
    <cellStyle name="Title 5" xfId="46" xr:uid="{00000000-0005-0000-0000-0000D4000000}"/>
    <cellStyle name="Total 2" xfId="99" xr:uid="{00000000-0005-0000-0000-0000D5000000}"/>
    <cellStyle name="Total 3" xfId="147" xr:uid="{00000000-0005-0000-0000-0000D6000000}"/>
    <cellStyle name="Total 4" xfId="191" xr:uid="{00000000-0005-0000-0000-0000D7000000}"/>
    <cellStyle name="Total 5" xfId="47" xr:uid="{00000000-0005-0000-0000-0000D8000000}"/>
    <cellStyle name="Warning Text 2" xfId="100" xr:uid="{00000000-0005-0000-0000-0000D9000000}"/>
    <cellStyle name="Warning Text 3" xfId="148" xr:uid="{00000000-0005-0000-0000-0000DA000000}"/>
    <cellStyle name="Warning Text 4" xfId="192" xr:uid="{00000000-0005-0000-0000-0000DB000000}"/>
    <cellStyle name="Warning Text 5" xfId="48" xr:uid="{00000000-0005-0000-0000-0000DC000000}"/>
  </cellStyles>
  <dxfs count="0"/>
  <tableStyles count="0" defaultTableStyle="TableStyleMedium9" defaultPivotStyle="PivotStyleLight16"/>
  <colors>
    <mruColors>
      <color rgb="FFFDE6D3"/>
      <color rgb="FFCCFFCC"/>
      <color rgb="FFFFFF99"/>
      <color rgb="FFBDF0F1"/>
      <color rgb="FFFFCCCC"/>
      <color rgb="FFFFCCFF"/>
      <color rgb="FFFFFFCC"/>
      <color rgb="FFFF7C80"/>
      <color rgb="FFCC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B1:R43"/>
  <sheetViews>
    <sheetView showGridLines="0" tabSelected="1" topLeftCell="A10" workbookViewId="0">
      <selection activeCell="K42" sqref="K42"/>
    </sheetView>
  </sheetViews>
  <sheetFormatPr defaultRowHeight="13.2" x14ac:dyDescent="0.25"/>
  <cols>
    <col min="1" max="1" width="6" customWidth="1"/>
    <col min="2" max="2" width="20.33203125" customWidth="1"/>
    <col min="3" max="3" width="12.88671875" customWidth="1"/>
    <col min="4" max="4" width="12.44140625" customWidth="1"/>
    <col min="5" max="5" width="13" customWidth="1"/>
    <col min="6" max="6" width="12.5546875" customWidth="1"/>
    <col min="7" max="7" width="13" customWidth="1"/>
    <col min="8" max="8" width="13.6640625" customWidth="1"/>
    <col min="9" max="11" width="15.109375" customWidth="1"/>
    <col min="12" max="12" width="14" customWidth="1"/>
    <col min="13" max="13" width="13.6640625" customWidth="1"/>
    <col min="14" max="14" width="15.33203125" customWidth="1"/>
    <col min="15" max="15" width="14.5546875" customWidth="1"/>
    <col min="258" max="258" width="24.44140625" customWidth="1"/>
    <col min="259" max="259" width="12.88671875" customWidth="1"/>
    <col min="260" max="260" width="12.44140625" customWidth="1"/>
    <col min="261" max="263" width="13" customWidth="1"/>
    <col min="264" max="264" width="13.6640625" customWidth="1"/>
    <col min="265" max="267" width="15.109375" customWidth="1"/>
    <col min="268" max="268" width="14" customWidth="1"/>
    <col min="269" max="269" width="13.6640625" customWidth="1"/>
    <col min="270" max="270" width="15.33203125" customWidth="1"/>
    <col min="271" max="271" width="14.5546875" customWidth="1"/>
    <col min="514" max="514" width="24.44140625" customWidth="1"/>
    <col min="515" max="515" width="12.88671875" customWidth="1"/>
    <col min="516" max="516" width="12.44140625" customWidth="1"/>
    <col min="517" max="519" width="13" customWidth="1"/>
    <col min="520" max="520" width="13.6640625" customWidth="1"/>
    <col min="521" max="523" width="15.109375" customWidth="1"/>
    <col min="524" max="524" width="14" customWidth="1"/>
    <col min="525" max="525" width="13.6640625" customWidth="1"/>
    <col min="526" max="526" width="15.33203125" customWidth="1"/>
    <col min="527" max="527" width="14.5546875" customWidth="1"/>
    <col min="770" max="770" width="24.44140625" customWidth="1"/>
    <col min="771" max="771" width="12.88671875" customWidth="1"/>
    <col min="772" max="772" width="12.44140625" customWidth="1"/>
    <col min="773" max="775" width="13" customWidth="1"/>
    <col min="776" max="776" width="13.6640625" customWidth="1"/>
    <col min="777" max="779" width="15.109375" customWidth="1"/>
    <col min="780" max="780" width="14" customWidth="1"/>
    <col min="781" max="781" width="13.6640625" customWidth="1"/>
    <col min="782" max="782" width="15.33203125" customWidth="1"/>
    <col min="783" max="783" width="14.5546875" customWidth="1"/>
    <col min="1026" max="1026" width="24.44140625" customWidth="1"/>
    <col min="1027" max="1027" width="12.88671875" customWidth="1"/>
    <col min="1028" max="1028" width="12.44140625" customWidth="1"/>
    <col min="1029" max="1031" width="13" customWidth="1"/>
    <col min="1032" max="1032" width="13.6640625" customWidth="1"/>
    <col min="1033" max="1035" width="15.109375" customWidth="1"/>
    <col min="1036" max="1036" width="14" customWidth="1"/>
    <col min="1037" max="1037" width="13.6640625" customWidth="1"/>
    <col min="1038" max="1038" width="15.33203125" customWidth="1"/>
    <col min="1039" max="1039" width="14.5546875" customWidth="1"/>
    <col min="1282" max="1282" width="24.44140625" customWidth="1"/>
    <col min="1283" max="1283" width="12.88671875" customWidth="1"/>
    <col min="1284" max="1284" width="12.44140625" customWidth="1"/>
    <col min="1285" max="1287" width="13" customWidth="1"/>
    <col min="1288" max="1288" width="13.6640625" customWidth="1"/>
    <col min="1289" max="1291" width="15.109375" customWidth="1"/>
    <col min="1292" max="1292" width="14" customWidth="1"/>
    <col min="1293" max="1293" width="13.6640625" customWidth="1"/>
    <col min="1294" max="1294" width="15.33203125" customWidth="1"/>
    <col min="1295" max="1295" width="14.5546875" customWidth="1"/>
    <col min="1538" max="1538" width="24.44140625" customWidth="1"/>
    <col min="1539" max="1539" width="12.88671875" customWidth="1"/>
    <col min="1540" max="1540" width="12.44140625" customWidth="1"/>
    <col min="1541" max="1543" width="13" customWidth="1"/>
    <col min="1544" max="1544" width="13.6640625" customWidth="1"/>
    <col min="1545" max="1547" width="15.109375" customWidth="1"/>
    <col min="1548" max="1548" width="14" customWidth="1"/>
    <col min="1549" max="1549" width="13.6640625" customWidth="1"/>
    <col min="1550" max="1550" width="15.33203125" customWidth="1"/>
    <col min="1551" max="1551" width="14.5546875" customWidth="1"/>
    <col min="1794" max="1794" width="24.44140625" customWidth="1"/>
    <col min="1795" max="1795" width="12.88671875" customWidth="1"/>
    <col min="1796" max="1796" width="12.44140625" customWidth="1"/>
    <col min="1797" max="1799" width="13" customWidth="1"/>
    <col min="1800" max="1800" width="13.6640625" customWidth="1"/>
    <col min="1801" max="1803" width="15.109375" customWidth="1"/>
    <col min="1804" max="1804" width="14" customWidth="1"/>
    <col min="1805" max="1805" width="13.6640625" customWidth="1"/>
    <col min="1806" max="1806" width="15.33203125" customWidth="1"/>
    <col min="1807" max="1807" width="14.5546875" customWidth="1"/>
    <col min="2050" max="2050" width="24.44140625" customWidth="1"/>
    <col min="2051" max="2051" width="12.88671875" customWidth="1"/>
    <col min="2052" max="2052" width="12.44140625" customWidth="1"/>
    <col min="2053" max="2055" width="13" customWidth="1"/>
    <col min="2056" max="2056" width="13.6640625" customWidth="1"/>
    <col min="2057" max="2059" width="15.109375" customWidth="1"/>
    <col min="2060" max="2060" width="14" customWidth="1"/>
    <col min="2061" max="2061" width="13.6640625" customWidth="1"/>
    <col min="2062" max="2062" width="15.33203125" customWidth="1"/>
    <col min="2063" max="2063" width="14.5546875" customWidth="1"/>
    <col min="2306" max="2306" width="24.44140625" customWidth="1"/>
    <col min="2307" max="2307" width="12.88671875" customWidth="1"/>
    <col min="2308" max="2308" width="12.44140625" customWidth="1"/>
    <col min="2309" max="2311" width="13" customWidth="1"/>
    <col min="2312" max="2312" width="13.6640625" customWidth="1"/>
    <col min="2313" max="2315" width="15.109375" customWidth="1"/>
    <col min="2316" max="2316" width="14" customWidth="1"/>
    <col min="2317" max="2317" width="13.6640625" customWidth="1"/>
    <col min="2318" max="2318" width="15.33203125" customWidth="1"/>
    <col min="2319" max="2319" width="14.5546875" customWidth="1"/>
    <col min="2562" max="2562" width="24.44140625" customWidth="1"/>
    <col min="2563" max="2563" width="12.88671875" customWidth="1"/>
    <col min="2564" max="2564" width="12.44140625" customWidth="1"/>
    <col min="2565" max="2567" width="13" customWidth="1"/>
    <col min="2568" max="2568" width="13.6640625" customWidth="1"/>
    <col min="2569" max="2571" width="15.109375" customWidth="1"/>
    <col min="2572" max="2572" width="14" customWidth="1"/>
    <col min="2573" max="2573" width="13.6640625" customWidth="1"/>
    <col min="2574" max="2574" width="15.33203125" customWidth="1"/>
    <col min="2575" max="2575" width="14.5546875" customWidth="1"/>
    <col min="2818" max="2818" width="24.44140625" customWidth="1"/>
    <col min="2819" max="2819" width="12.88671875" customWidth="1"/>
    <col min="2820" max="2820" width="12.44140625" customWidth="1"/>
    <col min="2821" max="2823" width="13" customWidth="1"/>
    <col min="2824" max="2824" width="13.6640625" customWidth="1"/>
    <col min="2825" max="2827" width="15.109375" customWidth="1"/>
    <col min="2828" max="2828" width="14" customWidth="1"/>
    <col min="2829" max="2829" width="13.6640625" customWidth="1"/>
    <col min="2830" max="2830" width="15.33203125" customWidth="1"/>
    <col min="2831" max="2831" width="14.5546875" customWidth="1"/>
    <col min="3074" max="3074" width="24.44140625" customWidth="1"/>
    <col min="3075" max="3075" width="12.88671875" customWidth="1"/>
    <col min="3076" max="3076" width="12.44140625" customWidth="1"/>
    <col min="3077" max="3079" width="13" customWidth="1"/>
    <col min="3080" max="3080" width="13.6640625" customWidth="1"/>
    <col min="3081" max="3083" width="15.109375" customWidth="1"/>
    <col min="3084" max="3084" width="14" customWidth="1"/>
    <col min="3085" max="3085" width="13.6640625" customWidth="1"/>
    <col min="3086" max="3086" width="15.33203125" customWidth="1"/>
    <col min="3087" max="3087" width="14.5546875" customWidth="1"/>
    <col min="3330" max="3330" width="24.44140625" customWidth="1"/>
    <col min="3331" max="3331" width="12.88671875" customWidth="1"/>
    <col min="3332" max="3332" width="12.44140625" customWidth="1"/>
    <col min="3333" max="3335" width="13" customWidth="1"/>
    <col min="3336" max="3336" width="13.6640625" customWidth="1"/>
    <col min="3337" max="3339" width="15.109375" customWidth="1"/>
    <col min="3340" max="3340" width="14" customWidth="1"/>
    <col min="3341" max="3341" width="13.6640625" customWidth="1"/>
    <col min="3342" max="3342" width="15.33203125" customWidth="1"/>
    <col min="3343" max="3343" width="14.5546875" customWidth="1"/>
    <col min="3586" max="3586" width="24.44140625" customWidth="1"/>
    <col min="3587" max="3587" width="12.88671875" customWidth="1"/>
    <col min="3588" max="3588" width="12.44140625" customWidth="1"/>
    <col min="3589" max="3591" width="13" customWidth="1"/>
    <col min="3592" max="3592" width="13.6640625" customWidth="1"/>
    <col min="3593" max="3595" width="15.109375" customWidth="1"/>
    <col min="3596" max="3596" width="14" customWidth="1"/>
    <col min="3597" max="3597" width="13.6640625" customWidth="1"/>
    <col min="3598" max="3598" width="15.33203125" customWidth="1"/>
    <col min="3599" max="3599" width="14.5546875" customWidth="1"/>
    <col min="3842" max="3842" width="24.44140625" customWidth="1"/>
    <col min="3843" max="3843" width="12.88671875" customWidth="1"/>
    <col min="3844" max="3844" width="12.44140625" customWidth="1"/>
    <col min="3845" max="3847" width="13" customWidth="1"/>
    <col min="3848" max="3848" width="13.6640625" customWidth="1"/>
    <col min="3849" max="3851" width="15.109375" customWidth="1"/>
    <col min="3852" max="3852" width="14" customWidth="1"/>
    <col min="3853" max="3853" width="13.6640625" customWidth="1"/>
    <col min="3854" max="3854" width="15.33203125" customWidth="1"/>
    <col min="3855" max="3855" width="14.5546875" customWidth="1"/>
    <col min="4098" max="4098" width="24.44140625" customWidth="1"/>
    <col min="4099" max="4099" width="12.88671875" customWidth="1"/>
    <col min="4100" max="4100" width="12.44140625" customWidth="1"/>
    <col min="4101" max="4103" width="13" customWidth="1"/>
    <col min="4104" max="4104" width="13.6640625" customWidth="1"/>
    <col min="4105" max="4107" width="15.109375" customWidth="1"/>
    <col min="4108" max="4108" width="14" customWidth="1"/>
    <col min="4109" max="4109" width="13.6640625" customWidth="1"/>
    <col min="4110" max="4110" width="15.33203125" customWidth="1"/>
    <col min="4111" max="4111" width="14.5546875" customWidth="1"/>
    <col min="4354" max="4354" width="24.44140625" customWidth="1"/>
    <col min="4355" max="4355" width="12.88671875" customWidth="1"/>
    <col min="4356" max="4356" width="12.44140625" customWidth="1"/>
    <col min="4357" max="4359" width="13" customWidth="1"/>
    <col min="4360" max="4360" width="13.6640625" customWidth="1"/>
    <col min="4361" max="4363" width="15.109375" customWidth="1"/>
    <col min="4364" max="4364" width="14" customWidth="1"/>
    <col min="4365" max="4365" width="13.6640625" customWidth="1"/>
    <col min="4366" max="4366" width="15.33203125" customWidth="1"/>
    <col min="4367" max="4367" width="14.5546875" customWidth="1"/>
    <col min="4610" max="4610" width="24.44140625" customWidth="1"/>
    <col min="4611" max="4611" width="12.88671875" customWidth="1"/>
    <col min="4612" max="4612" width="12.44140625" customWidth="1"/>
    <col min="4613" max="4615" width="13" customWidth="1"/>
    <col min="4616" max="4616" width="13.6640625" customWidth="1"/>
    <col min="4617" max="4619" width="15.109375" customWidth="1"/>
    <col min="4620" max="4620" width="14" customWidth="1"/>
    <col min="4621" max="4621" width="13.6640625" customWidth="1"/>
    <col min="4622" max="4622" width="15.33203125" customWidth="1"/>
    <col min="4623" max="4623" width="14.5546875" customWidth="1"/>
    <col min="4866" max="4866" width="24.44140625" customWidth="1"/>
    <col min="4867" max="4867" width="12.88671875" customWidth="1"/>
    <col min="4868" max="4868" width="12.44140625" customWidth="1"/>
    <col min="4869" max="4871" width="13" customWidth="1"/>
    <col min="4872" max="4872" width="13.6640625" customWidth="1"/>
    <col min="4873" max="4875" width="15.109375" customWidth="1"/>
    <col min="4876" max="4876" width="14" customWidth="1"/>
    <col min="4877" max="4877" width="13.6640625" customWidth="1"/>
    <col min="4878" max="4878" width="15.33203125" customWidth="1"/>
    <col min="4879" max="4879" width="14.5546875" customWidth="1"/>
    <col min="5122" max="5122" width="24.44140625" customWidth="1"/>
    <col min="5123" max="5123" width="12.88671875" customWidth="1"/>
    <col min="5124" max="5124" width="12.44140625" customWidth="1"/>
    <col min="5125" max="5127" width="13" customWidth="1"/>
    <col min="5128" max="5128" width="13.6640625" customWidth="1"/>
    <col min="5129" max="5131" width="15.109375" customWidth="1"/>
    <col min="5132" max="5132" width="14" customWidth="1"/>
    <col min="5133" max="5133" width="13.6640625" customWidth="1"/>
    <col min="5134" max="5134" width="15.33203125" customWidth="1"/>
    <col min="5135" max="5135" width="14.5546875" customWidth="1"/>
    <col min="5378" max="5378" width="24.44140625" customWidth="1"/>
    <col min="5379" max="5379" width="12.88671875" customWidth="1"/>
    <col min="5380" max="5380" width="12.44140625" customWidth="1"/>
    <col min="5381" max="5383" width="13" customWidth="1"/>
    <col min="5384" max="5384" width="13.6640625" customWidth="1"/>
    <col min="5385" max="5387" width="15.109375" customWidth="1"/>
    <col min="5388" max="5388" width="14" customWidth="1"/>
    <col min="5389" max="5389" width="13.6640625" customWidth="1"/>
    <col min="5390" max="5390" width="15.33203125" customWidth="1"/>
    <col min="5391" max="5391" width="14.5546875" customWidth="1"/>
    <col min="5634" max="5634" width="24.44140625" customWidth="1"/>
    <col min="5635" max="5635" width="12.88671875" customWidth="1"/>
    <col min="5636" max="5636" width="12.44140625" customWidth="1"/>
    <col min="5637" max="5639" width="13" customWidth="1"/>
    <col min="5640" max="5640" width="13.6640625" customWidth="1"/>
    <col min="5641" max="5643" width="15.109375" customWidth="1"/>
    <col min="5644" max="5644" width="14" customWidth="1"/>
    <col min="5645" max="5645" width="13.6640625" customWidth="1"/>
    <col min="5646" max="5646" width="15.33203125" customWidth="1"/>
    <col min="5647" max="5647" width="14.5546875" customWidth="1"/>
    <col min="5890" max="5890" width="24.44140625" customWidth="1"/>
    <col min="5891" max="5891" width="12.88671875" customWidth="1"/>
    <col min="5892" max="5892" width="12.44140625" customWidth="1"/>
    <col min="5893" max="5895" width="13" customWidth="1"/>
    <col min="5896" max="5896" width="13.6640625" customWidth="1"/>
    <col min="5897" max="5899" width="15.109375" customWidth="1"/>
    <col min="5900" max="5900" width="14" customWidth="1"/>
    <col min="5901" max="5901" width="13.6640625" customWidth="1"/>
    <col min="5902" max="5902" width="15.33203125" customWidth="1"/>
    <col min="5903" max="5903" width="14.5546875" customWidth="1"/>
    <col min="6146" max="6146" width="24.44140625" customWidth="1"/>
    <col min="6147" max="6147" width="12.88671875" customWidth="1"/>
    <col min="6148" max="6148" width="12.44140625" customWidth="1"/>
    <col min="6149" max="6151" width="13" customWidth="1"/>
    <col min="6152" max="6152" width="13.6640625" customWidth="1"/>
    <col min="6153" max="6155" width="15.109375" customWidth="1"/>
    <col min="6156" max="6156" width="14" customWidth="1"/>
    <col min="6157" max="6157" width="13.6640625" customWidth="1"/>
    <col min="6158" max="6158" width="15.33203125" customWidth="1"/>
    <col min="6159" max="6159" width="14.5546875" customWidth="1"/>
    <col min="6402" max="6402" width="24.44140625" customWidth="1"/>
    <col min="6403" max="6403" width="12.88671875" customWidth="1"/>
    <col min="6404" max="6404" width="12.44140625" customWidth="1"/>
    <col min="6405" max="6407" width="13" customWidth="1"/>
    <col min="6408" max="6408" width="13.6640625" customWidth="1"/>
    <col min="6409" max="6411" width="15.109375" customWidth="1"/>
    <col min="6412" max="6412" width="14" customWidth="1"/>
    <col min="6413" max="6413" width="13.6640625" customWidth="1"/>
    <col min="6414" max="6414" width="15.33203125" customWidth="1"/>
    <col min="6415" max="6415" width="14.5546875" customWidth="1"/>
    <col min="6658" max="6658" width="24.44140625" customWidth="1"/>
    <col min="6659" max="6659" width="12.88671875" customWidth="1"/>
    <col min="6660" max="6660" width="12.44140625" customWidth="1"/>
    <col min="6661" max="6663" width="13" customWidth="1"/>
    <col min="6664" max="6664" width="13.6640625" customWidth="1"/>
    <col min="6665" max="6667" width="15.109375" customWidth="1"/>
    <col min="6668" max="6668" width="14" customWidth="1"/>
    <col min="6669" max="6669" width="13.6640625" customWidth="1"/>
    <col min="6670" max="6670" width="15.33203125" customWidth="1"/>
    <col min="6671" max="6671" width="14.5546875" customWidth="1"/>
    <col min="6914" max="6914" width="24.44140625" customWidth="1"/>
    <col min="6915" max="6915" width="12.88671875" customWidth="1"/>
    <col min="6916" max="6916" width="12.44140625" customWidth="1"/>
    <col min="6917" max="6919" width="13" customWidth="1"/>
    <col min="6920" max="6920" width="13.6640625" customWidth="1"/>
    <col min="6921" max="6923" width="15.109375" customWidth="1"/>
    <col min="6924" max="6924" width="14" customWidth="1"/>
    <col min="6925" max="6925" width="13.6640625" customWidth="1"/>
    <col min="6926" max="6926" width="15.33203125" customWidth="1"/>
    <col min="6927" max="6927" width="14.5546875" customWidth="1"/>
    <col min="7170" max="7170" width="24.44140625" customWidth="1"/>
    <col min="7171" max="7171" width="12.88671875" customWidth="1"/>
    <col min="7172" max="7172" width="12.44140625" customWidth="1"/>
    <col min="7173" max="7175" width="13" customWidth="1"/>
    <col min="7176" max="7176" width="13.6640625" customWidth="1"/>
    <col min="7177" max="7179" width="15.109375" customWidth="1"/>
    <col min="7180" max="7180" width="14" customWidth="1"/>
    <col min="7181" max="7181" width="13.6640625" customWidth="1"/>
    <col min="7182" max="7182" width="15.33203125" customWidth="1"/>
    <col min="7183" max="7183" width="14.5546875" customWidth="1"/>
    <col min="7426" max="7426" width="24.44140625" customWidth="1"/>
    <col min="7427" max="7427" width="12.88671875" customWidth="1"/>
    <col min="7428" max="7428" width="12.44140625" customWidth="1"/>
    <col min="7429" max="7431" width="13" customWidth="1"/>
    <col min="7432" max="7432" width="13.6640625" customWidth="1"/>
    <col min="7433" max="7435" width="15.109375" customWidth="1"/>
    <col min="7436" max="7436" width="14" customWidth="1"/>
    <col min="7437" max="7437" width="13.6640625" customWidth="1"/>
    <col min="7438" max="7438" width="15.33203125" customWidth="1"/>
    <col min="7439" max="7439" width="14.5546875" customWidth="1"/>
    <col min="7682" max="7682" width="24.44140625" customWidth="1"/>
    <col min="7683" max="7683" width="12.88671875" customWidth="1"/>
    <col min="7684" max="7684" width="12.44140625" customWidth="1"/>
    <col min="7685" max="7687" width="13" customWidth="1"/>
    <col min="7688" max="7688" width="13.6640625" customWidth="1"/>
    <col min="7689" max="7691" width="15.109375" customWidth="1"/>
    <col min="7692" max="7692" width="14" customWidth="1"/>
    <col min="7693" max="7693" width="13.6640625" customWidth="1"/>
    <col min="7694" max="7694" width="15.33203125" customWidth="1"/>
    <col min="7695" max="7695" width="14.5546875" customWidth="1"/>
    <col min="7938" max="7938" width="24.44140625" customWidth="1"/>
    <col min="7939" max="7939" width="12.88671875" customWidth="1"/>
    <col min="7940" max="7940" width="12.44140625" customWidth="1"/>
    <col min="7941" max="7943" width="13" customWidth="1"/>
    <col min="7944" max="7944" width="13.6640625" customWidth="1"/>
    <col min="7945" max="7947" width="15.109375" customWidth="1"/>
    <col min="7948" max="7948" width="14" customWidth="1"/>
    <col min="7949" max="7949" width="13.6640625" customWidth="1"/>
    <col min="7950" max="7950" width="15.33203125" customWidth="1"/>
    <col min="7951" max="7951" width="14.5546875" customWidth="1"/>
    <col min="8194" max="8194" width="24.44140625" customWidth="1"/>
    <col min="8195" max="8195" width="12.88671875" customWidth="1"/>
    <col min="8196" max="8196" width="12.44140625" customWidth="1"/>
    <col min="8197" max="8199" width="13" customWidth="1"/>
    <col min="8200" max="8200" width="13.6640625" customWidth="1"/>
    <col min="8201" max="8203" width="15.109375" customWidth="1"/>
    <col min="8204" max="8204" width="14" customWidth="1"/>
    <col min="8205" max="8205" width="13.6640625" customWidth="1"/>
    <col min="8206" max="8206" width="15.33203125" customWidth="1"/>
    <col min="8207" max="8207" width="14.5546875" customWidth="1"/>
    <col min="8450" max="8450" width="24.44140625" customWidth="1"/>
    <col min="8451" max="8451" width="12.88671875" customWidth="1"/>
    <col min="8452" max="8452" width="12.44140625" customWidth="1"/>
    <col min="8453" max="8455" width="13" customWidth="1"/>
    <col min="8456" max="8456" width="13.6640625" customWidth="1"/>
    <col min="8457" max="8459" width="15.109375" customWidth="1"/>
    <col min="8460" max="8460" width="14" customWidth="1"/>
    <col min="8461" max="8461" width="13.6640625" customWidth="1"/>
    <col min="8462" max="8462" width="15.33203125" customWidth="1"/>
    <col min="8463" max="8463" width="14.5546875" customWidth="1"/>
    <col min="8706" max="8706" width="24.44140625" customWidth="1"/>
    <col min="8707" max="8707" width="12.88671875" customWidth="1"/>
    <col min="8708" max="8708" width="12.44140625" customWidth="1"/>
    <col min="8709" max="8711" width="13" customWidth="1"/>
    <col min="8712" max="8712" width="13.6640625" customWidth="1"/>
    <col min="8713" max="8715" width="15.109375" customWidth="1"/>
    <col min="8716" max="8716" width="14" customWidth="1"/>
    <col min="8717" max="8717" width="13.6640625" customWidth="1"/>
    <col min="8718" max="8718" width="15.33203125" customWidth="1"/>
    <col min="8719" max="8719" width="14.5546875" customWidth="1"/>
    <col min="8962" max="8962" width="24.44140625" customWidth="1"/>
    <col min="8963" max="8963" width="12.88671875" customWidth="1"/>
    <col min="8964" max="8964" width="12.44140625" customWidth="1"/>
    <col min="8965" max="8967" width="13" customWidth="1"/>
    <col min="8968" max="8968" width="13.6640625" customWidth="1"/>
    <col min="8969" max="8971" width="15.109375" customWidth="1"/>
    <col min="8972" max="8972" width="14" customWidth="1"/>
    <col min="8973" max="8973" width="13.6640625" customWidth="1"/>
    <col min="8974" max="8974" width="15.33203125" customWidth="1"/>
    <col min="8975" max="8975" width="14.5546875" customWidth="1"/>
    <col min="9218" max="9218" width="24.44140625" customWidth="1"/>
    <col min="9219" max="9219" width="12.88671875" customWidth="1"/>
    <col min="9220" max="9220" width="12.44140625" customWidth="1"/>
    <col min="9221" max="9223" width="13" customWidth="1"/>
    <col min="9224" max="9224" width="13.6640625" customWidth="1"/>
    <col min="9225" max="9227" width="15.109375" customWidth="1"/>
    <col min="9228" max="9228" width="14" customWidth="1"/>
    <col min="9229" max="9229" width="13.6640625" customWidth="1"/>
    <col min="9230" max="9230" width="15.33203125" customWidth="1"/>
    <col min="9231" max="9231" width="14.5546875" customWidth="1"/>
    <col min="9474" max="9474" width="24.44140625" customWidth="1"/>
    <col min="9475" max="9475" width="12.88671875" customWidth="1"/>
    <col min="9476" max="9476" width="12.44140625" customWidth="1"/>
    <col min="9477" max="9479" width="13" customWidth="1"/>
    <col min="9480" max="9480" width="13.6640625" customWidth="1"/>
    <col min="9481" max="9483" width="15.109375" customWidth="1"/>
    <col min="9484" max="9484" width="14" customWidth="1"/>
    <col min="9485" max="9485" width="13.6640625" customWidth="1"/>
    <col min="9486" max="9486" width="15.33203125" customWidth="1"/>
    <col min="9487" max="9487" width="14.5546875" customWidth="1"/>
    <col min="9730" max="9730" width="24.44140625" customWidth="1"/>
    <col min="9731" max="9731" width="12.88671875" customWidth="1"/>
    <col min="9732" max="9732" width="12.44140625" customWidth="1"/>
    <col min="9733" max="9735" width="13" customWidth="1"/>
    <col min="9736" max="9736" width="13.6640625" customWidth="1"/>
    <col min="9737" max="9739" width="15.109375" customWidth="1"/>
    <col min="9740" max="9740" width="14" customWidth="1"/>
    <col min="9741" max="9741" width="13.6640625" customWidth="1"/>
    <col min="9742" max="9742" width="15.33203125" customWidth="1"/>
    <col min="9743" max="9743" width="14.5546875" customWidth="1"/>
    <col min="9986" max="9986" width="24.44140625" customWidth="1"/>
    <col min="9987" max="9987" width="12.88671875" customWidth="1"/>
    <col min="9988" max="9988" width="12.44140625" customWidth="1"/>
    <col min="9989" max="9991" width="13" customWidth="1"/>
    <col min="9992" max="9992" width="13.6640625" customWidth="1"/>
    <col min="9993" max="9995" width="15.109375" customWidth="1"/>
    <col min="9996" max="9996" width="14" customWidth="1"/>
    <col min="9997" max="9997" width="13.6640625" customWidth="1"/>
    <col min="9998" max="9998" width="15.33203125" customWidth="1"/>
    <col min="9999" max="9999" width="14.5546875" customWidth="1"/>
    <col min="10242" max="10242" width="24.44140625" customWidth="1"/>
    <col min="10243" max="10243" width="12.88671875" customWidth="1"/>
    <col min="10244" max="10244" width="12.44140625" customWidth="1"/>
    <col min="10245" max="10247" width="13" customWidth="1"/>
    <col min="10248" max="10248" width="13.6640625" customWidth="1"/>
    <col min="10249" max="10251" width="15.109375" customWidth="1"/>
    <col min="10252" max="10252" width="14" customWidth="1"/>
    <col min="10253" max="10253" width="13.6640625" customWidth="1"/>
    <col min="10254" max="10254" width="15.33203125" customWidth="1"/>
    <col min="10255" max="10255" width="14.5546875" customWidth="1"/>
    <col min="10498" max="10498" width="24.44140625" customWidth="1"/>
    <col min="10499" max="10499" width="12.88671875" customWidth="1"/>
    <col min="10500" max="10500" width="12.44140625" customWidth="1"/>
    <col min="10501" max="10503" width="13" customWidth="1"/>
    <col min="10504" max="10504" width="13.6640625" customWidth="1"/>
    <col min="10505" max="10507" width="15.109375" customWidth="1"/>
    <col min="10508" max="10508" width="14" customWidth="1"/>
    <col min="10509" max="10509" width="13.6640625" customWidth="1"/>
    <col min="10510" max="10510" width="15.33203125" customWidth="1"/>
    <col min="10511" max="10511" width="14.5546875" customWidth="1"/>
    <col min="10754" max="10754" width="24.44140625" customWidth="1"/>
    <col min="10755" max="10755" width="12.88671875" customWidth="1"/>
    <col min="10756" max="10756" width="12.44140625" customWidth="1"/>
    <col min="10757" max="10759" width="13" customWidth="1"/>
    <col min="10760" max="10760" width="13.6640625" customWidth="1"/>
    <col min="10761" max="10763" width="15.109375" customWidth="1"/>
    <col min="10764" max="10764" width="14" customWidth="1"/>
    <col min="10765" max="10765" width="13.6640625" customWidth="1"/>
    <col min="10766" max="10766" width="15.33203125" customWidth="1"/>
    <col min="10767" max="10767" width="14.5546875" customWidth="1"/>
    <col min="11010" max="11010" width="24.44140625" customWidth="1"/>
    <col min="11011" max="11011" width="12.88671875" customWidth="1"/>
    <col min="11012" max="11012" width="12.44140625" customWidth="1"/>
    <col min="11013" max="11015" width="13" customWidth="1"/>
    <col min="11016" max="11016" width="13.6640625" customWidth="1"/>
    <col min="11017" max="11019" width="15.109375" customWidth="1"/>
    <col min="11020" max="11020" width="14" customWidth="1"/>
    <col min="11021" max="11021" width="13.6640625" customWidth="1"/>
    <col min="11022" max="11022" width="15.33203125" customWidth="1"/>
    <col min="11023" max="11023" width="14.5546875" customWidth="1"/>
    <col min="11266" max="11266" width="24.44140625" customWidth="1"/>
    <col min="11267" max="11267" width="12.88671875" customWidth="1"/>
    <col min="11268" max="11268" width="12.44140625" customWidth="1"/>
    <col min="11269" max="11271" width="13" customWidth="1"/>
    <col min="11272" max="11272" width="13.6640625" customWidth="1"/>
    <col min="11273" max="11275" width="15.109375" customWidth="1"/>
    <col min="11276" max="11276" width="14" customWidth="1"/>
    <col min="11277" max="11277" width="13.6640625" customWidth="1"/>
    <col min="11278" max="11278" width="15.33203125" customWidth="1"/>
    <col min="11279" max="11279" width="14.5546875" customWidth="1"/>
    <col min="11522" max="11522" width="24.44140625" customWidth="1"/>
    <col min="11523" max="11523" width="12.88671875" customWidth="1"/>
    <col min="11524" max="11524" width="12.44140625" customWidth="1"/>
    <col min="11525" max="11527" width="13" customWidth="1"/>
    <col min="11528" max="11528" width="13.6640625" customWidth="1"/>
    <col min="11529" max="11531" width="15.109375" customWidth="1"/>
    <col min="11532" max="11532" width="14" customWidth="1"/>
    <col min="11533" max="11533" width="13.6640625" customWidth="1"/>
    <col min="11534" max="11534" width="15.33203125" customWidth="1"/>
    <col min="11535" max="11535" width="14.5546875" customWidth="1"/>
    <col min="11778" max="11778" width="24.44140625" customWidth="1"/>
    <col min="11779" max="11779" width="12.88671875" customWidth="1"/>
    <col min="11780" max="11780" width="12.44140625" customWidth="1"/>
    <col min="11781" max="11783" width="13" customWidth="1"/>
    <col min="11784" max="11784" width="13.6640625" customWidth="1"/>
    <col min="11785" max="11787" width="15.109375" customWidth="1"/>
    <col min="11788" max="11788" width="14" customWidth="1"/>
    <col min="11789" max="11789" width="13.6640625" customWidth="1"/>
    <col min="11790" max="11790" width="15.33203125" customWidth="1"/>
    <col min="11791" max="11791" width="14.5546875" customWidth="1"/>
    <col min="12034" max="12034" width="24.44140625" customWidth="1"/>
    <col min="12035" max="12035" width="12.88671875" customWidth="1"/>
    <col min="12036" max="12036" width="12.44140625" customWidth="1"/>
    <col min="12037" max="12039" width="13" customWidth="1"/>
    <col min="12040" max="12040" width="13.6640625" customWidth="1"/>
    <col min="12041" max="12043" width="15.109375" customWidth="1"/>
    <col min="12044" max="12044" width="14" customWidth="1"/>
    <col min="12045" max="12045" width="13.6640625" customWidth="1"/>
    <col min="12046" max="12046" width="15.33203125" customWidth="1"/>
    <col min="12047" max="12047" width="14.5546875" customWidth="1"/>
    <col min="12290" max="12290" width="24.44140625" customWidth="1"/>
    <col min="12291" max="12291" width="12.88671875" customWidth="1"/>
    <col min="12292" max="12292" width="12.44140625" customWidth="1"/>
    <col min="12293" max="12295" width="13" customWidth="1"/>
    <col min="12296" max="12296" width="13.6640625" customWidth="1"/>
    <col min="12297" max="12299" width="15.109375" customWidth="1"/>
    <col min="12300" max="12300" width="14" customWidth="1"/>
    <col min="12301" max="12301" width="13.6640625" customWidth="1"/>
    <col min="12302" max="12302" width="15.33203125" customWidth="1"/>
    <col min="12303" max="12303" width="14.5546875" customWidth="1"/>
    <col min="12546" max="12546" width="24.44140625" customWidth="1"/>
    <col min="12547" max="12547" width="12.88671875" customWidth="1"/>
    <col min="12548" max="12548" width="12.44140625" customWidth="1"/>
    <col min="12549" max="12551" width="13" customWidth="1"/>
    <col min="12552" max="12552" width="13.6640625" customWidth="1"/>
    <col min="12553" max="12555" width="15.109375" customWidth="1"/>
    <col min="12556" max="12556" width="14" customWidth="1"/>
    <col min="12557" max="12557" width="13.6640625" customWidth="1"/>
    <col min="12558" max="12558" width="15.33203125" customWidth="1"/>
    <col min="12559" max="12559" width="14.5546875" customWidth="1"/>
    <col min="12802" max="12802" width="24.44140625" customWidth="1"/>
    <col min="12803" max="12803" width="12.88671875" customWidth="1"/>
    <col min="12804" max="12804" width="12.44140625" customWidth="1"/>
    <col min="12805" max="12807" width="13" customWidth="1"/>
    <col min="12808" max="12808" width="13.6640625" customWidth="1"/>
    <col min="12809" max="12811" width="15.109375" customWidth="1"/>
    <col min="12812" max="12812" width="14" customWidth="1"/>
    <col min="12813" max="12813" width="13.6640625" customWidth="1"/>
    <col min="12814" max="12814" width="15.33203125" customWidth="1"/>
    <col min="12815" max="12815" width="14.5546875" customWidth="1"/>
    <col min="13058" max="13058" width="24.44140625" customWidth="1"/>
    <col min="13059" max="13059" width="12.88671875" customWidth="1"/>
    <col min="13060" max="13060" width="12.44140625" customWidth="1"/>
    <col min="13061" max="13063" width="13" customWidth="1"/>
    <col min="13064" max="13064" width="13.6640625" customWidth="1"/>
    <col min="13065" max="13067" width="15.109375" customWidth="1"/>
    <col min="13068" max="13068" width="14" customWidth="1"/>
    <col min="13069" max="13069" width="13.6640625" customWidth="1"/>
    <col min="13070" max="13070" width="15.33203125" customWidth="1"/>
    <col min="13071" max="13071" width="14.5546875" customWidth="1"/>
    <col min="13314" max="13314" width="24.44140625" customWidth="1"/>
    <col min="13315" max="13315" width="12.88671875" customWidth="1"/>
    <col min="13316" max="13316" width="12.44140625" customWidth="1"/>
    <col min="13317" max="13319" width="13" customWidth="1"/>
    <col min="13320" max="13320" width="13.6640625" customWidth="1"/>
    <col min="13321" max="13323" width="15.109375" customWidth="1"/>
    <col min="13324" max="13324" width="14" customWidth="1"/>
    <col min="13325" max="13325" width="13.6640625" customWidth="1"/>
    <col min="13326" max="13326" width="15.33203125" customWidth="1"/>
    <col min="13327" max="13327" width="14.5546875" customWidth="1"/>
    <col min="13570" max="13570" width="24.44140625" customWidth="1"/>
    <col min="13571" max="13571" width="12.88671875" customWidth="1"/>
    <col min="13572" max="13572" width="12.44140625" customWidth="1"/>
    <col min="13573" max="13575" width="13" customWidth="1"/>
    <col min="13576" max="13576" width="13.6640625" customWidth="1"/>
    <col min="13577" max="13579" width="15.109375" customWidth="1"/>
    <col min="13580" max="13580" width="14" customWidth="1"/>
    <col min="13581" max="13581" width="13.6640625" customWidth="1"/>
    <col min="13582" max="13582" width="15.33203125" customWidth="1"/>
    <col min="13583" max="13583" width="14.5546875" customWidth="1"/>
    <col min="13826" max="13826" width="24.44140625" customWidth="1"/>
    <col min="13827" max="13827" width="12.88671875" customWidth="1"/>
    <col min="13828" max="13828" width="12.44140625" customWidth="1"/>
    <col min="13829" max="13831" width="13" customWidth="1"/>
    <col min="13832" max="13832" width="13.6640625" customWidth="1"/>
    <col min="13833" max="13835" width="15.109375" customWidth="1"/>
    <col min="13836" max="13836" width="14" customWidth="1"/>
    <col min="13837" max="13837" width="13.6640625" customWidth="1"/>
    <col min="13838" max="13838" width="15.33203125" customWidth="1"/>
    <col min="13839" max="13839" width="14.5546875" customWidth="1"/>
    <col min="14082" max="14082" width="24.44140625" customWidth="1"/>
    <col min="14083" max="14083" width="12.88671875" customWidth="1"/>
    <col min="14084" max="14084" width="12.44140625" customWidth="1"/>
    <col min="14085" max="14087" width="13" customWidth="1"/>
    <col min="14088" max="14088" width="13.6640625" customWidth="1"/>
    <col min="14089" max="14091" width="15.109375" customWidth="1"/>
    <col min="14092" max="14092" width="14" customWidth="1"/>
    <col min="14093" max="14093" width="13.6640625" customWidth="1"/>
    <col min="14094" max="14094" width="15.33203125" customWidth="1"/>
    <col min="14095" max="14095" width="14.5546875" customWidth="1"/>
    <col min="14338" max="14338" width="24.44140625" customWidth="1"/>
    <col min="14339" max="14339" width="12.88671875" customWidth="1"/>
    <col min="14340" max="14340" width="12.44140625" customWidth="1"/>
    <col min="14341" max="14343" width="13" customWidth="1"/>
    <col min="14344" max="14344" width="13.6640625" customWidth="1"/>
    <col min="14345" max="14347" width="15.109375" customWidth="1"/>
    <col min="14348" max="14348" width="14" customWidth="1"/>
    <col min="14349" max="14349" width="13.6640625" customWidth="1"/>
    <col min="14350" max="14350" width="15.33203125" customWidth="1"/>
    <col min="14351" max="14351" width="14.5546875" customWidth="1"/>
    <col min="14594" max="14594" width="24.44140625" customWidth="1"/>
    <col min="14595" max="14595" width="12.88671875" customWidth="1"/>
    <col min="14596" max="14596" width="12.44140625" customWidth="1"/>
    <col min="14597" max="14599" width="13" customWidth="1"/>
    <col min="14600" max="14600" width="13.6640625" customWidth="1"/>
    <col min="14601" max="14603" width="15.109375" customWidth="1"/>
    <col min="14604" max="14604" width="14" customWidth="1"/>
    <col min="14605" max="14605" width="13.6640625" customWidth="1"/>
    <col min="14606" max="14606" width="15.33203125" customWidth="1"/>
    <col min="14607" max="14607" width="14.5546875" customWidth="1"/>
    <col min="14850" max="14850" width="24.44140625" customWidth="1"/>
    <col min="14851" max="14851" width="12.88671875" customWidth="1"/>
    <col min="14852" max="14852" width="12.44140625" customWidth="1"/>
    <col min="14853" max="14855" width="13" customWidth="1"/>
    <col min="14856" max="14856" width="13.6640625" customWidth="1"/>
    <col min="14857" max="14859" width="15.109375" customWidth="1"/>
    <col min="14860" max="14860" width="14" customWidth="1"/>
    <col min="14861" max="14861" width="13.6640625" customWidth="1"/>
    <col min="14862" max="14862" width="15.33203125" customWidth="1"/>
    <col min="14863" max="14863" width="14.5546875" customWidth="1"/>
    <col min="15106" max="15106" width="24.44140625" customWidth="1"/>
    <col min="15107" max="15107" width="12.88671875" customWidth="1"/>
    <col min="15108" max="15108" width="12.44140625" customWidth="1"/>
    <col min="15109" max="15111" width="13" customWidth="1"/>
    <col min="15112" max="15112" width="13.6640625" customWidth="1"/>
    <col min="15113" max="15115" width="15.109375" customWidth="1"/>
    <col min="15116" max="15116" width="14" customWidth="1"/>
    <col min="15117" max="15117" width="13.6640625" customWidth="1"/>
    <col min="15118" max="15118" width="15.33203125" customWidth="1"/>
    <col min="15119" max="15119" width="14.5546875" customWidth="1"/>
    <col min="15362" max="15362" width="24.44140625" customWidth="1"/>
    <col min="15363" max="15363" width="12.88671875" customWidth="1"/>
    <col min="15364" max="15364" width="12.44140625" customWidth="1"/>
    <col min="15365" max="15367" width="13" customWidth="1"/>
    <col min="15368" max="15368" width="13.6640625" customWidth="1"/>
    <col min="15369" max="15371" width="15.109375" customWidth="1"/>
    <col min="15372" max="15372" width="14" customWidth="1"/>
    <col min="15373" max="15373" width="13.6640625" customWidth="1"/>
    <col min="15374" max="15374" width="15.33203125" customWidth="1"/>
    <col min="15375" max="15375" width="14.5546875" customWidth="1"/>
    <col min="15618" max="15618" width="24.44140625" customWidth="1"/>
    <col min="15619" max="15619" width="12.88671875" customWidth="1"/>
    <col min="15620" max="15620" width="12.44140625" customWidth="1"/>
    <col min="15621" max="15623" width="13" customWidth="1"/>
    <col min="15624" max="15624" width="13.6640625" customWidth="1"/>
    <col min="15625" max="15627" width="15.109375" customWidth="1"/>
    <col min="15628" max="15628" width="14" customWidth="1"/>
    <col min="15629" max="15629" width="13.6640625" customWidth="1"/>
    <col min="15630" max="15630" width="15.33203125" customWidth="1"/>
    <col min="15631" max="15631" width="14.5546875" customWidth="1"/>
    <col min="15874" max="15874" width="24.44140625" customWidth="1"/>
    <col min="15875" max="15875" width="12.88671875" customWidth="1"/>
    <col min="15876" max="15876" width="12.44140625" customWidth="1"/>
    <col min="15877" max="15879" width="13" customWidth="1"/>
    <col min="15880" max="15880" width="13.6640625" customWidth="1"/>
    <col min="15881" max="15883" width="15.109375" customWidth="1"/>
    <col min="15884" max="15884" width="14" customWidth="1"/>
    <col min="15885" max="15885" width="13.6640625" customWidth="1"/>
    <col min="15886" max="15886" width="15.33203125" customWidth="1"/>
    <col min="15887" max="15887" width="14.5546875" customWidth="1"/>
    <col min="16130" max="16130" width="24.44140625" customWidth="1"/>
    <col min="16131" max="16131" width="12.88671875" customWidth="1"/>
    <col min="16132" max="16132" width="12.44140625" customWidth="1"/>
    <col min="16133" max="16135" width="13" customWidth="1"/>
    <col min="16136" max="16136" width="13.6640625" customWidth="1"/>
    <col min="16137" max="16139" width="15.109375" customWidth="1"/>
    <col min="16140" max="16140" width="14" customWidth="1"/>
    <col min="16141" max="16141" width="13.6640625" customWidth="1"/>
    <col min="16142" max="16142" width="15.33203125" customWidth="1"/>
    <col min="16143" max="16143" width="14.5546875" customWidth="1"/>
  </cols>
  <sheetData>
    <row r="1" spans="2:15" ht="13.8" thickBot="1" x14ac:dyDescent="0.3"/>
    <row r="2" spans="2:15" ht="15" customHeight="1" thickBot="1" x14ac:dyDescent="0.35">
      <c r="B2" s="115" t="s">
        <v>32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"/>
    </row>
    <row r="3" spans="2:15" ht="14.4" x14ac:dyDescent="0.3">
      <c r="B3" s="2" t="s">
        <v>37</v>
      </c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5">
        <v>17</v>
      </c>
      <c r="O3" s="1"/>
    </row>
    <row r="4" spans="2:15" ht="14.4" x14ac:dyDescent="0.3">
      <c r="B4" s="2" t="s">
        <v>6</v>
      </c>
      <c r="C4" s="3"/>
      <c r="D4" s="3"/>
      <c r="E4" s="3"/>
      <c r="F4" s="3"/>
      <c r="G4" s="3"/>
      <c r="H4" s="3"/>
      <c r="I4" s="3"/>
      <c r="J4" s="3"/>
      <c r="K4" s="4"/>
      <c r="L4" s="6"/>
      <c r="M4" s="6"/>
      <c r="N4" s="7" t="s">
        <v>75</v>
      </c>
      <c r="O4" s="1"/>
    </row>
    <row r="5" spans="2:15" ht="15" thickBot="1" x14ac:dyDescent="0.35">
      <c r="B5" s="8" t="s">
        <v>38</v>
      </c>
      <c r="C5" s="9"/>
      <c r="D5" s="116" t="s">
        <v>39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"/>
    </row>
    <row r="6" spans="2:15" ht="15" thickBot="1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5" thickBot="1" x14ac:dyDescent="0.35">
      <c r="B7" s="90" t="s">
        <v>40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4"/>
      <c r="O7" s="4"/>
    </row>
    <row r="8" spans="2:15" ht="15" thickTop="1" x14ac:dyDescent="0.3">
      <c r="B8" s="104"/>
      <c r="C8" s="104"/>
      <c r="D8" s="104"/>
      <c r="E8" s="104"/>
      <c r="F8" s="104"/>
      <c r="G8" s="104"/>
      <c r="H8" s="105" t="s">
        <v>33</v>
      </c>
      <c r="I8" s="105"/>
      <c r="J8" s="105"/>
      <c r="K8" s="105"/>
      <c r="L8" s="10" t="s">
        <v>36</v>
      </c>
      <c r="M8" s="10" t="s">
        <v>73</v>
      </c>
      <c r="N8" s="4"/>
      <c r="O8" s="4"/>
    </row>
    <row r="9" spans="2:15" ht="15" thickBot="1" x14ac:dyDescent="0.35">
      <c r="B9" s="95" t="s">
        <v>41</v>
      </c>
      <c r="C9" s="95"/>
      <c r="D9" s="95"/>
      <c r="E9" s="95"/>
      <c r="F9" s="95"/>
      <c r="G9" s="95"/>
      <c r="H9" s="114">
        <f>Results!H33+Results!P33</f>
        <v>995956.51496277703</v>
      </c>
      <c r="I9" s="114"/>
      <c r="J9" s="114"/>
      <c r="K9" s="114"/>
      <c r="L9" s="11">
        <f>Results!I33+Results!Q33</f>
        <v>965009.19717101997</v>
      </c>
      <c r="M9" s="12">
        <f>Results!J33+Results!R33</f>
        <v>958218.26963667199</v>
      </c>
      <c r="N9" s="4"/>
      <c r="O9" s="4"/>
    </row>
    <row r="10" spans="2:15" ht="15" thickBot="1" x14ac:dyDescent="0.35">
      <c r="B10" s="13"/>
      <c r="C10" s="13"/>
      <c r="D10" s="13"/>
      <c r="E10" s="13"/>
      <c r="F10" s="13"/>
      <c r="G10" s="13"/>
      <c r="H10" s="14"/>
      <c r="I10" s="14"/>
      <c r="J10" s="14"/>
      <c r="K10" s="14"/>
      <c r="L10" s="15"/>
      <c r="M10" s="15"/>
      <c r="N10" s="4"/>
      <c r="O10" s="13"/>
    </row>
    <row r="11" spans="2:15" ht="15" thickBot="1" x14ac:dyDescent="0.35">
      <c r="B11" s="90" t="s">
        <v>42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4"/>
      <c r="O11" s="13"/>
    </row>
    <row r="12" spans="2:15" ht="15" thickTop="1" x14ac:dyDescent="0.3">
      <c r="B12" s="104"/>
      <c r="C12" s="104"/>
      <c r="D12" s="104"/>
      <c r="E12" s="104"/>
      <c r="F12" s="104"/>
      <c r="G12" s="104"/>
      <c r="H12" s="105" t="s">
        <v>33</v>
      </c>
      <c r="I12" s="105"/>
      <c r="J12" s="105"/>
      <c r="K12" s="105"/>
      <c r="L12" s="10" t="s">
        <v>36</v>
      </c>
      <c r="M12" s="10" t="s">
        <v>73</v>
      </c>
      <c r="N12" s="4"/>
      <c r="O12" s="13"/>
    </row>
    <row r="13" spans="2:15" ht="15" thickBot="1" x14ac:dyDescent="0.35">
      <c r="B13" s="95" t="s">
        <v>41</v>
      </c>
      <c r="C13" s="95"/>
      <c r="D13" s="95"/>
      <c r="E13" s="95"/>
      <c r="F13" s="95"/>
      <c r="G13" s="95"/>
      <c r="H13" s="106">
        <f>Results!P14</f>
        <v>0.96030998520797195</v>
      </c>
      <c r="I13" s="106"/>
      <c r="J13" s="106"/>
      <c r="K13" s="106"/>
      <c r="L13" s="16">
        <f>Results!Q14</f>
        <v>0.95554866735373101</v>
      </c>
      <c r="M13" s="17">
        <f>Results!R14</f>
        <v>0.94054960677158805</v>
      </c>
      <c r="N13" s="4"/>
      <c r="O13" s="18"/>
    </row>
    <row r="14" spans="2:15" ht="15" thickBot="1" x14ac:dyDescent="0.35">
      <c r="B14" s="13"/>
      <c r="C14" s="13"/>
      <c r="D14" s="13"/>
      <c r="E14" s="13"/>
      <c r="F14" s="13"/>
      <c r="G14" s="13"/>
      <c r="H14" s="14"/>
      <c r="I14" s="14"/>
      <c r="J14" s="14"/>
      <c r="K14" s="14"/>
      <c r="L14" s="15"/>
      <c r="M14" s="15"/>
      <c r="N14" s="4"/>
      <c r="O14" s="13"/>
    </row>
    <row r="15" spans="2:15" ht="15" thickBot="1" x14ac:dyDescent="0.35">
      <c r="B15" s="107" t="s">
        <v>43</v>
      </c>
      <c r="C15" s="108"/>
      <c r="D15" s="108"/>
      <c r="E15" s="108"/>
      <c r="F15" s="108"/>
      <c r="G15" s="108"/>
      <c r="H15" s="109"/>
      <c r="I15" s="36"/>
      <c r="J15" s="36"/>
      <c r="K15" s="36"/>
      <c r="L15" s="36"/>
      <c r="M15" s="36"/>
      <c r="N15" s="4"/>
      <c r="O15" s="4"/>
    </row>
    <row r="16" spans="2:15" ht="14.4" x14ac:dyDescent="0.3">
      <c r="B16" s="112"/>
      <c r="C16" s="112"/>
      <c r="D16" s="112"/>
      <c r="E16" s="112"/>
      <c r="F16" s="112"/>
      <c r="G16" s="112"/>
      <c r="H16" s="37" t="s">
        <v>73</v>
      </c>
      <c r="I16" s="4"/>
      <c r="J16" s="4"/>
    </row>
    <row r="17" spans="2:18" ht="15" thickBot="1" x14ac:dyDescent="0.35">
      <c r="B17" s="95" t="s">
        <v>41</v>
      </c>
      <c r="C17" s="95"/>
      <c r="D17" s="95"/>
      <c r="E17" s="95"/>
      <c r="F17" s="95"/>
      <c r="G17" s="95"/>
      <c r="H17" s="22">
        <f>Results!R15</f>
        <v>0.86525629452631203</v>
      </c>
      <c r="I17" s="4"/>
      <c r="J17" s="4"/>
    </row>
    <row r="18" spans="2:18" ht="15" thickBot="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2:18" ht="15" thickBot="1" x14ac:dyDescent="0.35">
      <c r="B19" s="90" t="s">
        <v>44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4"/>
      <c r="N19" s="4"/>
      <c r="O19" s="4"/>
    </row>
    <row r="20" spans="2:18" ht="15.6" thickTop="1" thickBot="1" x14ac:dyDescent="0.35">
      <c r="B20" s="95" t="s">
        <v>41</v>
      </c>
      <c r="C20" s="95"/>
      <c r="D20" s="95"/>
      <c r="E20" s="95"/>
      <c r="F20" s="95"/>
      <c r="G20" s="95"/>
      <c r="H20" s="113">
        <f>(H13*H9+L13*L9+M13*M9)/SUM(H9:M9)</f>
        <v>0.95224969462690212</v>
      </c>
      <c r="I20" s="113"/>
      <c r="J20" s="113"/>
      <c r="K20" s="113"/>
      <c r="L20" s="113"/>
      <c r="M20" s="4"/>
      <c r="N20" s="4"/>
      <c r="O20" s="4"/>
    </row>
    <row r="21" spans="2:18" ht="15" thickBot="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2:18" ht="15" thickBot="1" x14ac:dyDescent="0.35">
      <c r="B22" s="90" t="s">
        <v>45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4"/>
      <c r="N22" s="23" t="s">
        <v>46</v>
      </c>
      <c r="O22" s="19"/>
    </row>
    <row r="23" spans="2:18" ht="15.6" thickTop="1" thickBot="1" x14ac:dyDescent="0.35">
      <c r="B23" s="95" t="s">
        <v>41</v>
      </c>
      <c r="C23" s="95"/>
      <c r="D23" s="95"/>
      <c r="E23" s="95"/>
      <c r="F23" s="95"/>
      <c r="G23" s="95"/>
      <c r="H23" s="96">
        <f>ROUNDDOWN(0.75*H20+0.25*H17,4)</f>
        <v>0.93049999999999999</v>
      </c>
      <c r="I23" s="96"/>
      <c r="J23" s="96"/>
      <c r="K23" s="96"/>
      <c r="L23" s="96"/>
      <c r="M23" s="4"/>
      <c r="N23" s="97">
        <f>H20*0.5+H17*0.5</f>
        <v>0.90875299457660708</v>
      </c>
      <c r="O23" s="97"/>
    </row>
    <row r="24" spans="2:18" ht="14.4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6" spans="2:18" ht="15" customHeight="1" thickBot="1" x14ac:dyDescent="0.3">
      <c r="B26" s="92" t="s">
        <v>47</v>
      </c>
      <c r="C26" s="93"/>
      <c r="D26" s="93"/>
      <c r="E26" s="93"/>
      <c r="F26" s="93"/>
      <c r="G26" s="93"/>
      <c r="H26" s="93"/>
      <c r="I26" s="93"/>
      <c r="J26" s="93"/>
      <c r="K26" s="93"/>
      <c r="L26" s="38"/>
      <c r="M26" s="38"/>
      <c r="N26" s="38"/>
      <c r="O26" s="38"/>
      <c r="P26" s="38"/>
      <c r="Q26" s="38"/>
      <c r="R26" s="38"/>
    </row>
    <row r="27" spans="2:18" ht="43.35" customHeight="1" x14ac:dyDescent="0.25">
      <c r="B27" s="98" t="s">
        <v>48</v>
      </c>
      <c r="C27" s="110" t="s">
        <v>70</v>
      </c>
      <c r="D27" s="100" t="s">
        <v>49</v>
      </c>
      <c r="E27" s="102" t="s">
        <v>50</v>
      </c>
      <c r="F27" s="48" t="s">
        <v>51</v>
      </c>
      <c r="G27" s="48" t="s">
        <v>52</v>
      </c>
      <c r="H27" s="48" t="s">
        <v>53</v>
      </c>
      <c r="I27" s="48" t="s">
        <v>54</v>
      </c>
      <c r="J27" s="48" t="s">
        <v>55</v>
      </c>
      <c r="K27" s="49" t="s">
        <v>56</v>
      </c>
    </row>
    <row r="28" spans="2:18" ht="15.6" x14ac:dyDescent="0.25">
      <c r="B28" s="99"/>
      <c r="C28" s="111"/>
      <c r="D28" s="101"/>
      <c r="E28" s="103"/>
      <c r="F28" s="45" t="s">
        <v>57</v>
      </c>
      <c r="G28" s="45" t="s">
        <v>58</v>
      </c>
      <c r="H28" s="45" t="s">
        <v>59</v>
      </c>
      <c r="I28" s="45" t="s">
        <v>60</v>
      </c>
      <c r="J28" s="45" t="s">
        <v>60</v>
      </c>
      <c r="K28" s="50" t="s">
        <v>60</v>
      </c>
    </row>
    <row r="29" spans="2:18" ht="14.4" x14ac:dyDescent="0.25">
      <c r="B29" s="51"/>
      <c r="C29" s="58"/>
      <c r="D29" s="47"/>
      <c r="E29" s="46"/>
      <c r="F29" s="45"/>
      <c r="G29" s="45"/>
      <c r="H29" s="45"/>
      <c r="I29" s="45"/>
      <c r="J29" s="45"/>
      <c r="K29" s="50"/>
    </row>
    <row r="30" spans="2:18" ht="63.75" customHeight="1" x14ac:dyDescent="0.25">
      <c r="B30" s="59" t="s">
        <v>76</v>
      </c>
      <c r="C30" s="39" t="s">
        <v>77</v>
      </c>
      <c r="D30" s="40">
        <v>40</v>
      </c>
      <c r="E30" s="41">
        <v>0.249</v>
      </c>
      <c r="F30" s="42">
        <v>81142</v>
      </c>
      <c r="G30" s="43">
        <f t="shared" ref="G30" si="0">$H$23</f>
        <v>0.93049999999999999</v>
      </c>
      <c r="H30" s="44">
        <f>F30*G30</f>
        <v>75502.630999999994</v>
      </c>
      <c r="I30" s="40">
        <v>0</v>
      </c>
      <c r="J30" s="40">
        <v>0</v>
      </c>
      <c r="K30" s="52">
        <f t="shared" ref="K30" si="1">H30-I30-J30</f>
        <v>75502.630999999994</v>
      </c>
    </row>
    <row r="31" spans="2:18" ht="15" thickBot="1" x14ac:dyDescent="0.35">
      <c r="B31" s="53" t="s">
        <v>61</v>
      </c>
      <c r="C31" s="54"/>
      <c r="D31" s="55">
        <f>SUM(D30:D30)</f>
        <v>40</v>
      </c>
      <c r="E31" s="55"/>
      <c r="F31" s="56">
        <f>SUM(F30:F30)</f>
        <v>81142</v>
      </c>
      <c r="G31" s="56"/>
      <c r="H31" s="56">
        <f>ROUNDDOWN(SUM(H30:H30),0)</f>
        <v>75502</v>
      </c>
      <c r="I31" s="56">
        <f>SUM(I30:I30)</f>
        <v>0</v>
      </c>
      <c r="J31" s="56">
        <f>SUM(J30:J30)</f>
        <v>0</v>
      </c>
      <c r="K31" s="57">
        <f>ROUNDDOWN(SUM(K30:K30),0)</f>
        <v>75502</v>
      </c>
    </row>
    <row r="34" spans="2:14" ht="30" customHeight="1" x14ac:dyDescent="0.25">
      <c r="B34" s="94" t="s">
        <v>62</v>
      </c>
      <c r="C34" s="26" t="s">
        <v>51</v>
      </c>
      <c r="D34" s="26" t="s">
        <v>63</v>
      </c>
      <c r="E34" s="26" t="s">
        <v>64</v>
      </c>
      <c r="F34" s="30" t="s">
        <v>65</v>
      </c>
      <c r="G34" s="34" t="s">
        <v>56</v>
      </c>
      <c r="H34" s="33"/>
      <c r="I34" s="33"/>
      <c r="J34" s="33"/>
      <c r="K34" s="33"/>
    </row>
    <row r="35" spans="2:14" ht="28.5" customHeight="1" x14ac:dyDescent="0.25">
      <c r="B35" s="94"/>
      <c r="C35" s="26" t="s">
        <v>66</v>
      </c>
      <c r="D35" s="26" t="s">
        <v>69</v>
      </c>
      <c r="E35" s="26" t="s">
        <v>69</v>
      </c>
      <c r="F35" s="30" t="s">
        <v>69</v>
      </c>
      <c r="G35" s="34" t="s">
        <v>69</v>
      </c>
      <c r="H35" s="33"/>
      <c r="I35" s="33"/>
      <c r="J35" s="33"/>
      <c r="K35" s="33"/>
    </row>
    <row r="36" spans="2:14" ht="14.4" x14ac:dyDescent="0.25">
      <c r="B36" s="29" t="s">
        <v>78</v>
      </c>
      <c r="C36" s="20">
        <f>$F$31</f>
        <v>81142</v>
      </c>
      <c r="D36" s="20">
        <f>$H$31</f>
        <v>75502</v>
      </c>
      <c r="E36" s="20">
        <f t="shared" ref="E36:F40" si="2">$I$30</f>
        <v>0</v>
      </c>
      <c r="F36" s="31">
        <f t="shared" si="2"/>
        <v>0</v>
      </c>
      <c r="G36" s="35">
        <f>D36-E36-F36</f>
        <v>75502</v>
      </c>
      <c r="H36" s="32"/>
      <c r="I36" s="32"/>
      <c r="J36" s="32"/>
      <c r="K36" s="32"/>
    </row>
    <row r="37" spans="2:14" ht="14.4" x14ac:dyDescent="0.25">
      <c r="B37" s="29" t="s">
        <v>79</v>
      </c>
      <c r="C37" s="20">
        <f t="shared" ref="C37:C40" si="3">$F$31</f>
        <v>81142</v>
      </c>
      <c r="D37" s="20">
        <f t="shared" ref="D37:D40" si="4">$H$31</f>
        <v>75502</v>
      </c>
      <c r="E37" s="20">
        <f t="shared" si="2"/>
        <v>0</v>
      </c>
      <c r="F37" s="31">
        <f t="shared" si="2"/>
        <v>0</v>
      </c>
      <c r="G37" s="35">
        <f t="shared" ref="G37:G40" si="5">D37-E37-F37</f>
        <v>75502</v>
      </c>
      <c r="H37" s="32"/>
      <c r="I37" s="32"/>
      <c r="J37" s="32"/>
      <c r="K37" s="32"/>
    </row>
    <row r="38" spans="2:14" ht="14.4" x14ac:dyDescent="0.25">
      <c r="B38" s="29" t="s">
        <v>80</v>
      </c>
      <c r="C38" s="20">
        <f t="shared" si="3"/>
        <v>81142</v>
      </c>
      <c r="D38" s="20">
        <f t="shared" si="4"/>
        <v>75502</v>
      </c>
      <c r="E38" s="20">
        <f t="shared" si="2"/>
        <v>0</v>
      </c>
      <c r="F38" s="31">
        <f t="shared" si="2"/>
        <v>0</v>
      </c>
      <c r="G38" s="35">
        <f t="shared" si="5"/>
        <v>75502</v>
      </c>
      <c r="H38" s="32"/>
      <c r="I38" s="32"/>
      <c r="J38" s="32"/>
      <c r="K38" s="32"/>
      <c r="N38" s="21"/>
    </row>
    <row r="39" spans="2:14" ht="14.4" x14ac:dyDescent="0.25">
      <c r="B39" s="29" t="s">
        <v>81</v>
      </c>
      <c r="C39" s="20">
        <f t="shared" si="3"/>
        <v>81142</v>
      </c>
      <c r="D39" s="20">
        <f t="shared" si="4"/>
        <v>75502</v>
      </c>
      <c r="E39" s="20">
        <f t="shared" si="2"/>
        <v>0</v>
      </c>
      <c r="F39" s="31">
        <f t="shared" si="2"/>
        <v>0</v>
      </c>
      <c r="G39" s="35">
        <f t="shared" si="5"/>
        <v>75502</v>
      </c>
      <c r="H39" s="32"/>
      <c r="I39" s="32"/>
      <c r="J39" s="32"/>
      <c r="K39" s="32"/>
    </row>
    <row r="40" spans="2:14" ht="14.4" x14ac:dyDescent="0.25">
      <c r="B40" s="29" t="s">
        <v>82</v>
      </c>
      <c r="C40" s="20">
        <f t="shared" si="3"/>
        <v>81142</v>
      </c>
      <c r="D40" s="20">
        <f t="shared" si="4"/>
        <v>75502</v>
      </c>
      <c r="E40" s="20">
        <f t="shared" si="2"/>
        <v>0</v>
      </c>
      <c r="F40" s="31">
        <f t="shared" si="2"/>
        <v>0</v>
      </c>
      <c r="G40" s="35">
        <f t="shared" si="5"/>
        <v>75502</v>
      </c>
      <c r="H40" s="32"/>
      <c r="I40" s="32"/>
      <c r="J40" s="32"/>
      <c r="K40" s="32"/>
    </row>
    <row r="41" spans="2:14" ht="14.4" x14ac:dyDescent="0.25">
      <c r="B41" s="24" t="s">
        <v>61</v>
      </c>
      <c r="C41" s="25">
        <f>SUM(C36:C40)</f>
        <v>405710</v>
      </c>
      <c r="D41" s="20">
        <f>SUM(D36:D40)</f>
        <v>377510</v>
      </c>
      <c r="E41" s="20">
        <f>SUM(E36:E40)</f>
        <v>0</v>
      </c>
      <c r="F41" s="31">
        <f>SUM(F36:F40)</f>
        <v>0</v>
      </c>
      <c r="G41" s="35">
        <f>D41-E41-F41</f>
        <v>377510</v>
      </c>
      <c r="H41" s="32"/>
      <c r="I41" s="32"/>
      <c r="J41" s="32"/>
      <c r="K41" s="32"/>
    </row>
    <row r="42" spans="2:14" ht="27.9" customHeight="1" x14ac:dyDescent="0.25">
      <c r="B42" s="24" t="s">
        <v>67</v>
      </c>
      <c r="C42" s="26">
        <v>5</v>
      </c>
      <c r="D42" s="20"/>
      <c r="E42" s="20"/>
      <c r="F42" s="31"/>
      <c r="G42" s="35"/>
      <c r="H42" s="32"/>
      <c r="I42" s="32"/>
      <c r="J42" s="32"/>
      <c r="K42" s="32"/>
    </row>
    <row r="43" spans="2:14" ht="28.8" x14ac:dyDescent="0.25">
      <c r="B43" s="27" t="s">
        <v>68</v>
      </c>
      <c r="C43" s="28">
        <f>C41/$C$42</f>
        <v>81142</v>
      </c>
      <c r="D43" s="28">
        <f t="shared" ref="D43:G43" si="6">D41/$C$42</f>
        <v>75502</v>
      </c>
      <c r="E43" s="28">
        <f t="shared" si="6"/>
        <v>0</v>
      </c>
      <c r="F43" s="28">
        <f t="shared" si="6"/>
        <v>0</v>
      </c>
      <c r="G43" s="28">
        <f t="shared" si="6"/>
        <v>75502</v>
      </c>
      <c r="H43" s="32"/>
      <c r="I43" s="32"/>
      <c r="J43" s="32"/>
      <c r="K43" s="32"/>
    </row>
  </sheetData>
  <mergeCells count="28">
    <mergeCell ref="B9:G9"/>
    <mergeCell ref="H9:K9"/>
    <mergeCell ref="B2:N2"/>
    <mergeCell ref="D5:N5"/>
    <mergeCell ref="B7:M7"/>
    <mergeCell ref="B8:G8"/>
    <mergeCell ref="H8:K8"/>
    <mergeCell ref="N23:O23"/>
    <mergeCell ref="B27:B28"/>
    <mergeCell ref="D27:D28"/>
    <mergeCell ref="E27:E28"/>
    <mergeCell ref="B11:M11"/>
    <mergeCell ref="B12:G12"/>
    <mergeCell ref="H12:K12"/>
    <mergeCell ref="B13:G13"/>
    <mergeCell ref="H13:K13"/>
    <mergeCell ref="B15:H15"/>
    <mergeCell ref="C27:C28"/>
    <mergeCell ref="B16:G16"/>
    <mergeCell ref="B17:G17"/>
    <mergeCell ref="B19:L19"/>
    <mergeCell ref="B20:G20"/>
    <mergeCell ref="H20:L20"/>
    <mergeCell ref="B22:L22"/>
    <mergeCell ref="B26:K26"/>
    <mergeCell ref="B34:B35"/>
    <mergeCell ref="B23:G23"/>
    <mergeCell ref="H23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9"/>
  <sheetViews>
    <sheetView showGridLines="0" topLeftCell="A13" workbookViewId="0">
      <selection activeCell="L38" sqref="L38"/>
    </sheetView>
  </sheetViews>
  <sheetFormatPr defaultRowHeight="13.2" x14ac:dyDescent="0.25"/>
  <cols>
    <col min="12" max="12" width="76.33203125" bestFit="1" customWidth="1"/>
    <col min="13" max="18" width="9.5546875" bestFit="1" customWidth="1"/>
  </cols>
  <sheetData>
    <row r="1" spans="1:19" x14ac:dyDescent="0.25">
      <c r="A1" s="60"/>
      <c r="B1" s="60"/>
      <c r="C1" s="60"/>
      <c r="D1" s="60"/>
      <c r="E1" s="60"/>
      <c r="F1" s="60"/>
      <c r="G1" s="61"/>
      <c r="H1" s="61"/>
      <c r="I1" s="61"/>
      <c r="J1" s="61"/>
      <c r="K1" s="61"/>
      <c r="L1" s="61"/>
      <c r="M1" s="60"/>
      <c r="N1" s="60"/>
      <c r="O1" s="60"/>
      <c r="P1" s="60"/>
      <c r="Q1" s="60"/>
      <c r="R1" s="60"/>
      <c r="S1" s="60"/>
    </row>
    <row r="2" spans="1:19" x14ac:dyDescent="0.25">
      <c r="A2" s="60"/>
      <c r="B2" s="62" t="s">
        <v>32</v>
      </c>
      <c r="C2" s="62"/>
      <c r="D2" s="62"/>
      <c r="E2" s="62"/>
      <c r="F2" s="62"/>
      <c r="G2" s="63"/>
      <c r="H2" s="63"/>
      <c r="I2" s="63"/>
      <c r="J2" s="63"/>
      <c r="K2" s="63"/>
      <c r="L2" s="63"/>
      <c r="M2" s="64"/>
      <c r="N2" s="65"/>
      <c r="O2" s="60"/>
      <c r="P2" s="60"/>
      <c r="Q2" s="60"/>
      <c r="R2" s="60"/>
      <c r="S2" s="60"/>
    </row>
    <row r="3" spans="1:19" x14ac:dyDescent="0.25">
      <c r="A3" s="60"/>
      <c r="B3" s="66"/>
      <c r="C3" s="66"/>
      <c r="D3" s="66"/>
      <c r="E3" s="66"/>
      <c r="F3" s="66"/>
      <c r="G3" s="67"/>
      <c r="H3" s="67"/>
      <c r="I3" s="67"/>
      <c r="J3" s="67"/>
      <c r="K3" s="67"/>
      <c r="L3" s="67"/>
      <c r="M3" s="68"/>
      <c r="N3" s="60"/>
      <c r="O3" s="60"/>
      <c r="P3" s="60"/>
      <c r="Q3" s="60"/>
      <c r="R3" s="60"/>
      <c r="S3" s="60"/>
    </row>
    <row r="4" spans="1:19" x14ac:dyDescent="0.25">
      <c r="A4" s="60"/>
      <c r="B4" s="66" t="s">
        <v>5</v>
      </c>
      <c r="C4" s="66"/>
      <c r="D4" s="66"/>
      <c r="E4" s="66"/>
      <c r="F4" s="66"/>
      <c r="G4" s="69" t="s">
        <v>71</v>
      </c>
      <c r="H4" s="67"/>
      <c r="I4" s="67"/>
      <c r="J4" s="67"/>
      <c r="K4" s="67"/>
      <c r="L4" s="67"/>
      <c r="M4" s="68"/>
      <c r="N4" s="60"/>
      <c r="O4" s="60"/>
      <c r="P4" s="60"/>
      <c r="Q4" s="60"/>
      <c r="R4" s="60"/>
      <c r="S4" s="60"/>
    </row>
    <row r="5" spans="1:19" x14ac:dyDescent="0.25">
      <c r="A5" s="60"/>
      <c r="B5" s="66" t="s">
        <v>6</v>
      </c>
      <c r="C5" s="66"/>
      <c r="D5" s="66"/>
      <c r="E5" s="66"/>
      <c r="F5" s="66"/>
      <c r="G5" s="70">
        <v>44488</v>
      </c>
      <c r="H5" s="67"/>
      <c r="I5" s="67"/>
      <c r="J5" s="67"/>
      <c r="K5" s="67"/>
      <c r="L5" s="67"/>
      <c r="M5" s="68"/>
      <c r="N5" s="60"/>
      <c r="O5" s="60"/>
      <c r="P5" s="60"/>
      <c r="Q5" s="60"/>
      <c r="R5" s="60"/>
      <c r="S5" s="60"/>
    </row>
    <row r="6" spans="1:19" x14ac:dyDescent="0.25">
      <c r="A6" s="60"/>
      <c r="B6" s="66" t="s">
        <v>3</v>
      </c>
      <c r="C6" s="66"/>
      <c r="D6" s="66"/>
      <c r="E6" s="66"/>
      <c r="F6" s="66"/>
      <c r="G6" s="71" t="s">
        <v>72</v>
      </c>
      <c r="H6" s="67"/>
      <c r="I6" s="67"/>
      <c r="J6" s="67"/>
      <c r="K6" s="67"/>
      <c r="L6" s="67"/>
      <c r="M6" s="68"/>
      <c r="N6" s="60"/>
      <c r="O6" s="60"/>
      <c r="P6" s="60"/>
      <c r="Q6" s="60"/>
      <c r="R6" s="60"/>
      <c r="S6" s="60"/>
    </row>
    <row r="7" spans="1:19" x14ac:dyDescent="0.25">
      <c r="A7" s="60"/>
      <c r="B7" s="65"/>
      <c r="C7" s="65"/>
      <c r="D7" s="65"/>
      <c r="E7" s="65"/>
      <c r="F7" s="72"/>
      <c r="G7" s="72"/>
      <c r="H7" s="72"/>
      <c r="I7" s="72"/>
      <c r="J7" s="72"/>
      <c r="K7" s="72"/>
      <c r="L7" s="65"/>
      <c r="M7" s="60"/>
      <c r="N7" s="60"/>
      <c r="O7" s="60"/>
      <c r="P7" s="60"/>
      <c r="Q7" s="60"/>
      <c r="R7" s="60"/>
      <c r="S7" s="60"/>
    </row>
    <row r="8" spans="1:19" x14ac:dyDescent="0.25">
      <c r="A8" s="60"/>
      <c r="B8" s="60"/>
      <c r="C8" s="60"/>
      <c r="D8" s="60"/>
      <c r="E8" s="60"/>
      <c r="F8" s="61"/>
      <c r="G8" s="61"/>
      <c r="H8" s="61"/>
      <c r="I8" s="61"/>
      <c r="J8" s="61"/>
      <c r="K8" s="61"/>
      <c r="L8" s="60"/>
      <c r="M8" s="60"/>
      <c r="N8" s="60"/>
      <c r="O8" s="60"/>
      <c r="P8" s="60"/>
      <c r="Q8" s="60"/>
      <c r="R8" s="60"/>
      <c r="S8" s="60"/>
    </row>
    <row r="9" spans="1:19" x14ac:dyDescent="0.25">
      <c r="A9" s="60"/>
      <c r="B9" s="73" t="s">
        <v>9</v>
      </c>
      <c r="C9" s="73"/>
      <c r="D9" s="73"/>
      <c r="E9" s="73"/>
      <c r="F9" s="61"/>
      <c r="G9" s="61"/>
      <c r="H9" s="61"/>
      <c r="I9" s="61"/>
      <c r="J9" s="61"/>
      <c r="K9" s="61"/>
      <c r="L9" s="60"/>
      <c r="M9" s="60"/>
      <c r="N9" s="60"/>
      <c r="O9" s="60"/>
      <c r="P9" s="60"/>
      <c r="Q9" s="60"/>
      <c r="R9" s="60"/>
      <c r="S9" s="60"/>
    </row>
    <row r="10" spans="1:19" x14ac:dyDescent="0.25">
      <c r="A10" s="60"/>
      <c r="B10" s="73"/>
      <c r="C10" s="73"/>
      <c r="D10" s="73"/>
      <c r="E10" s="73"/>
      <c r="F10" s="61"/>
      <c r="G10" s="61"/>
      <c r="H10" s="61"/>
      <c r="I10" s="61"/>
      <c r="J10" s="61"/>
      <c r="K10" s="61"/>
      <c r="L10" s="60"/>
      <c r="M10" s="60"/>
      <c r="N10" s="60"/>
      <c r="O10" s="60"/>
      <c r="P10" s="60"/>
      <c r="Q10" s="60"/>
      <c r="R10" s="60"/>
      <c r="S10" s="60"/>
    </row>
    <row r="11" spans="1:19" x14ac:dyDescent="0.25">
      <c r="A11" s="60"/>
      <c r="B11" s="73"/>
      <c r="C11" s="73"/>
      <c r="D11" s="73"/>
      <c r="E11" s="73"/>
      <c r="F11" s="74"/>
      <c r="G11" s="74"/>
      <c r="H11" s="74"/>
      <c r="I11" s="74"/>
      <c r="J11" s="74"/>
      <c r="K11" s="74"/>
      <c r="L11" s="60"/>
      <c r="M11" s="73"/>
      <c r="N11" s="60"/>
      <c r="O11" s="60"/>
      <c r="P11" s="60"/>
      <c r="Q11" s="60"/>
      <c r="R11" s="60"/>
      <c r="S11" s="60"/>
    </row>
    <row r="12" spans="1:19" x14ac:dyDescent="0.25">
      <c r="A12" s="60"/>
      <c r="B12" s="75" t="s">
        <v>19</v>
      </c>
      <c r="C12" s="75"/>
      <c r="D12" s="76"/>
      <c r="E12" s="77" t="s">
        <v>29</v>
      </c>
      <c r="F12" s="77" t="s">
        <v>30</v>
      </c>
      <c r="G12" s="77" t="s">
        <v>31</v>
      </c>
      <c r="H12" s="77" t="s">
        <v>33</v>
      </c>
      <c r="I12" s="77" t="s">
        <v>36</v>
      </c>
      <c r="J12" s="77" t="s">
        <v>73</v>
      </c>
      <c r="K12" s="60"/>
      <c r="L12" s="78" t="s">
        <v>26</v>
      </c>
      <c r="M12" s="79" t="s">
        <v>29</v>
      </c>
      <c r="N12" s="79" t="s">
        <v>30</v>
      </c>
      <c r="O12" s="79" t="s">
        <v>31</v>
      </c>
      <c r="P12" s="79" t="s">
        <v>33</v>
      </c>
      <c r="Q12" s="79" t="s">
        <v>36</v>
      </c>
      <c r="R12" s="79" t="s">
        <v>73</v>
      </c>
      <c r="S12" s="60"/>
    </row>
    <row r="13" spans="1:19" x14ac:dyDescent="0.25">
      <c r="A13" s="60"/>
      <c r="B13" s="80" t="s">
        <v>27</v>
      </c>
      <c r="C13" s="80"/>
      <c r="D13" s="80"/>
      <c r="E13" s="81">
        <v>0.82399042568219105</v>
      </c>
      <c r="F13" s="81">
        <v>0.82802824032951605</v>
      </c>
      <c r="G13" s="81">
        <v>0.82222656437685304</v>
      </c>
      <c r="H13" s="81">
        <v>0.82469276509800304</v>
      </c>
      <c r="I13" s="81">
        <v>0.79807953209510996</v>
      </c>
      <c r="J13" s="81">
        <v>0.79302629127089497</v>
      </c>
      <c r="K13" s="60"/>
      <c r="L13" s="80" t="s">
        <v>22</v>
      </c>
      <c r="M13" s="82">
        <v>0.82021530146035604</v>
      </c>
      <c r="N13" s="82">
        <v>0.82373306919105005</v>
      </c>
      <c r="O13" s="82">
        <v>0.81813348691140697</v>
      </c>
      <c r="P13" s="82">
        <v>0.82140964395148097</v>
      </c>
      <c r="Q13" s="82">
        <v>0.79377221785237195</v>
      </c>
      <c r="R13" s="82">
        <v>0.78663859250101198</v>
      </c>
      <c r="S13" s="60"/>
    </row>
    <row r="14" spans="1:19" x14ac:dyDescent="0.25">
      <c r="A14" s="60"/>
      <c r="B14" s="60" t="s">
        <v>20</v>
      </c>
      <c r="C14" s="60"/>
      <c r="D14" s="60"/>
      <c r="E14" s="82">
        <v>0.97076719476595696</v>
      </c>
      <c r="F14" s="82">
        <v>0.96951084151369604</v>
      </c>
      <c r="G14" s="82">
        <v>0.95991381146749999</v>
      </c>
      <c r="H14" s="82">
        <v>0.96480037284600995</v>
      </c>
      <c r="I14" s="82">
        <v>0.96179752970572396</v>
      </c>
      <c r="J14" s="82">
        <v>0.94969595829403797</v>
      </c>
      <c r="K14" s="60"/>
      <c r="L14" s="60" t="s">
        <v>23</v>
      </c>
      <c r="M14" s="82">
        <v>0.96553168995280003</v>
      </c>
      <c r="N14" s="82">
        <v>0.96362768016844003</v>
      </c>
      <c r="O14" s="82">
        <v>0.954339778180059</v>
      </c>
      <c r="P14" s="82">
        <v>0.96030998520797195</v>
      </c>
      <c r="Q14" s="82">
        <v>0.95554866735373101</v>
      </c>
      <c r="R14" s="82">
        <v>0.94054960677158805</v>
      </c>
      <c r="S14" s="60"/>
    </row>
    <row r="15" spans="1:19" x14ac:dyDescent="0.25">
      <c r="A15" s="60"/>
      <c r="B15" s="60" t="s">
        <v>4</v>
      </c>
      <c r="C15" s="60"/>
      <c r="D15" s="60"/>
      <c r="E15" s="82">
        <v>0.90829510243747302</v>
      </c>
      <c r="F15" s="82">
        <v>0.87233471528596496</v>
      </c>
      <c r="G15" s="82">
        <v>0.86608856108773302</v>
      </c>
      <c r="H15" s="82">
        <v>0.88122610614292296</v>
      </c>
      <c r="I15" s="82">
        <v>0.86821088302740301</v>
      </c>
      <c r="J15" s="82">
        <v>0.86525629452631203</v>
      </c>
      <c r="K15" s="60"/>
      <c r="L15" s="60" t="s">
        <v>24</v>
      </c>
      <c r="M15" s="82">
        <v>0.90829510243747302</v>
      </c>
      <c r="N15" s="82">
        <v>0.87233471528596496</v>
      </c>
      <c r="O15" s="82">
        <v>0.86608856108773302</v>
      </c>
      <c r="P15" s="82">
        <v>0.88122610614292296</v>
      </c>
      <c r="Q15" s="82">
        <v>0.86821088302740301</v>
      </c>
      <c r="R15" s="82">
        <v>0.86525629452631203</v>
      </c>
      <c r="S15" s="60"/>
    </row>
    <row r="16" spans="1:19" x14ac:dyDescent="0.25">
      <c r="A16" s="60"/>
      <c r="B16" s="65" t="s">
        <v>21</v>
      </c>
      <c r="C16" s="65"/>
      <c r="D16" s="65"/>
      <c r="E16" s="83">
        <v>0.93953114860171505</v>
      </c>
      <c r="F16" s="83">
        <v>0.92092277839983006</v>
      </c>
      <c r="G16" s="83">
        <v>0.91300118627761595</v>
      </c>
      <c r="H16" s="83">
        <v>0.92301323949446701</v>
      </c>
      <c r="I16" s="83">
        <v>0.91500420636656299</v>
      </c>
      <c r="J16" s="83">
        <v>0.90747612641017505</v>
      </c>
      <c r="K16" s="84"/>
      <c r="L16" s="65" t="s">
        <v>25</v>
      </c>
      <c r="M16" s="83">
        <v>0.93691339619513703</v>
      </c>
      <c r="N16" s="83">
        <v>0.91798119772720199</v>
      </c>
      <c r="O16" s="83">
        <v>0.91021416963389601</v>
      </c>
      <c r="P16" s="83">
        <v>0.92076804567544801</v>
      </c>
      <c r="Q16" s="83">
        <v>0.91187977519056695</v>
      </c>
      <c r="R16" s="83">
        <v>0.90290295064894999</v>
      </c>
      <c r="S16" s="60"/>
    </row>
    <row r="17" spans="1:19" x14ac:dyDescent="0.25">
      <c r="A17" s="60"/>
      <c r="B17" s="60"/>
      <c r="C17" s="60"/>
      <c r="D17" s="60"/>
      <c r="E17" s="60"/>
      <c r="F17" s="61"/>
      <c r="G17" s="61"/>
      <c r="H17" s="61"/>
      <c r="I17" s="61"/>
      <c r="J17" s="61"/>
      <c r="K17" s="61"/>
      <c r="L17" s="84"/>
      <c r="M17" s="60"/>
      <c r="N17" s="60"/>
      <c r="O17" s="60"/>
      <c r="P17" s="60"/>
      <c r="Q17" s="60"/>
      <c r="R17" s="60"/>
      <c r="S17" s="60"/>
    </row>
    <row r="18" spans="1:19" x14ac:dyDescent="0.25">
      <c r="A18" s="60"/>
      <c r="B18" s="60" t="s">
        <v>74</v>
      </c>
      <c r="C18" s="60"/>
      <c r="D18" s="60"/>
      <c r="E18" s="60"/>
      <c r="F18" s="61"/>
      <c r="G18" s="61"/>
      <c r="H18" s="61"/>
      <c r="I18" s="61"/>
      <c r="J18" s="61"/>
      <c r="K18" s="61"/>
      <c r="L18" s="60" t="s">
        <v>74</v>
      </c>
      <c r="M18" s="60"/>
      <c r="N18" s="60"/>
      <c r="O18" s="60"/>
      <c r="P18" s="60"/>
      <c r="Q18" s="60"/>
      <c r="R18" s="60"/>
      <c r="S18" s="60"/>
    </row>
    <row r="19" spans="1:19" x14ac:dyDescent="0.25">
      <c r="A19" s="60"/>
      <c r="B19" s="60" t="s">
        <v>34</v>
      </c>
      <c r="C19" s="60"/>
      <c r="D19" s="60"/>
      <c r="E19" s="60"/>
      <c r="F19" s="61"/>
      <c r="G19" s="61"/>
      <c r="H19" s="61"/>
      <c r="I19" s="61"/>
      <c r="J19" s="61"/>
      <c r="K19" s="61"/>
      <c r="L19" s="60" t="s">
        <v>34</v>
      </c>
      <c r="M19" s="60"/>
      <c r="N19" s="60"/>
      <c r="O19" s="60"/>
      <c r="P19" s="60"/>
      <c r="Q19" s="60"/>
      <c r="R19" s="60"/>
      <c r="S19" s="60"/>
    </row>
    <row r="20" spans="1:19" x14ac:dyDescent="0.25">
      <c r="A20" s="60"/>
      <c r="B20" s="60"/>
      <c r="C20" s="60"/>
      <c r="D20" s="60"/>
      <c r="E20" s="60"/>
      <c r="F20" s="61"/>
      <c r="G20" s="61"/>
      <c r="H20" s="61"/>
      <c r="I20" s="61"/>
      <c r="J20" s="61"/>
      <c r="K20" s="61"/>
      <c r="L20" s="60" t="s">
        <v>2</v>
      </c>
      <c r="M20" s="60"/>
      <c r="N20" s="60"/>
      <c r="O20" s="60"/>
      <c r="P20" s="60"/>
      <c r="Q20" s="60"/>
      <c r="R20" s="60"/>
      <c r="S20" s="60"/>
    </row>
    <row r="21" spans="1:19" x14ac:dyDescent="0.25">
      <c r="A21" s="60"/>
      <c r="B21" s="60"/>
      <c r="C21" s="60"/>
      <c r="D21" s="60"/>
      <c r="E21" s="60"/>
      <c r="F21" s="61"/>
      <c r="G21" s="61"/>
      <c r="H21" s="61"/>
      <c r="I21" s="61"/>
      <c r="J21" s="61"/>
      <c r="K21" s="61"/>
      <c r="L21" s="60" t="s">
        <v>7</v>
      </c>
      <c r="M21" s="60"/>
      <c r="N21" s="60"/>
      <c r="O21" s="60"/>
      <c r="P21" s="60"/>
      <c r="Q21" s="60"/>
      <c r="R21" s="60"/>
      <c r="S21" s="60"/>
    </row>
    <row r="22" spans="1:19" x14ac:dyDescent="0.25">
      <c r="A22" s="60"/>
      <c r="B22" s="60"/>
      <c r="C22" s="60"/>
      <c r="D22" s="60"/>
      <c r="E22" s="60"/>
      <c r="F22" s="61"/>
      <c r="G22" s="61"/>
      <c r="H22" s="61"/>
      <c r="I22" s="61"/>
      <c r="J22" s="61"/>
      <c r="K22" s="61"/>
      <c r="L22" s="60" t="s">
        <v>35</v>
      </c>
      <c r="M22" s="60"/>
      <c r="N22" s="60"/>
      <c r="O22" s="60"/>
      <c r="P22" s="60"/>
      <c r="Q22" s="60"/>
      <c r="R22" s="60"/>
      <c r="S22" s="60"/>
    </row>
    <row r="23" spans="1:19" x14ac:dyDescent="0.25">
      <c r="A23" s="60"/>
      <c r="B23" s="60"/>
      <c r="C23" s="60"/>
      <c r="D23" s="60"/>
      <c r="E23" s="60"/>
      <c r="F23" s="61"/>
      <c r="G23" s="61"/>
      <c r="H23" s="61"/>
      <c r="I23" s="61"/>
      <c r="J23" s="61"/>
      <c r="K23" s="61"/>
      <c r="L23" s="84"/>
      <c r="M23" s="60"/>
      <c r="N23" s="60"/>
      <c r="O23" s="60"/>
      <c r="P23" s="60"/>
      <c r="Q23" s="60"/>
      <c r="R23" s="60"/>
      <c r="S23" s="60"/>
    </row>
    <row r="24" spans="1:19" x14ac:dyDescent="0.25">
      <c r="A24" s="60"/>
      <c r="B24" s="60"/>
      <c r="C24" s="60"/>
      <c r="D24" s="60"/>
      <c r="E24" s="60"/>
      <c r="F24" s="61"/>
      <c r="G24" s="61"/>
      <c r="H24" s="61"/>
      <c r="I24" s="61"/>
      <c r="J24" s="61"/>
      <c r="K24" s="61"/>
      <c r="L24" s="84"/>
      <c r="M24" s="60"/>
      <c r="N24" s="60"/>
      <c r="O24" s="60"/>
      <c r="P24" s="60"/>
      <c r="Q24" s="60"/>
      <c r="R24" s="60"/>
      <c r="S24" s="60"/>
    </row>
    <row r="25" spans="1:19" x14ac:dyDescent="0.25">
      <c r="A25" s="60"/>
      <c r="B25" s="60"/>
      <c r="C25" s="60"/>
      <c r="D25" s="60"/>
      <c r="E25" s="60"/>
      <c r="F25" s="61"/>
      <c r="G25" s="61"/>
      <c r="H25" s="61"/>
      <c r="I25" s="61"/>
      <c r="J25" s="61"/>
      <c r="K25" s="61"/>
      <c r="L25" s="84"/>
      <c r="M25" s="60"/>
      <c r="N25" s="60"/>
      <c r="O25" s="60"/>
      <c r="P25" s="60"/>
      <c r="Q25" s="60"/>
      <c r="R25" s="60"/>
      <c r="S25" s="60"/>
    </row>
    <row r="26" spans="1:19" x14ac:dyDescent="0.25">
      <c r="A26" s="60"/>
      <c r="B26" s="60"/>
      <c r="C26" s="60"/>
      <c r="D26" s="60"/>
      <c r="E26" s="60"/>
      <c r="F26" s="61"/>
      <c r="G26" s="61"/>
      <c r="H26" s="61"/>
      <c r="I26" s="61"/>
      <c r="J26" s="61"/>
      <c r="K26" s="61"/>
      <c r="L26" s="84"/>
      <c r="M26" s="60"/>
      <c r="N26" s="60"/>
      <c r="O26" s="60"/>
      <c r="P26" s="60"/>
      <c r="Q26" s="60"/>
      <c r="R26" s="60"/>
      <c r="S26" s="60"/>
    </row>
    <row r="27" spans="1:19" x14ac:dyDescent="0.25">
      <c r="A27" s="60"/>
      <c r="B27" s="73" t="s">
        <v>11</v>
      </c>
      <c r="C27" s="73"/>
      <c r="D27" s="73"/>
      <c r="E27" s="73"/>
      <c r="F27" s="60"/>
      <c r="G27" s="60"/>
      <c r="H27" s="60"/>
      <c r="I27" s="60"/>
      <c r="J27" s="60"/>
      <c r="K27" s="60"/>
      <c r="L27" s="73" t="s">
        <v>12</v>
      </c>
      <c r="M27" s="73"/>
      <c r="N27" s="60"/>
      <c r="O27" s="60"/>
      <c r="P27" s="60"/>
      <c r="Q27" s="60"/>
      <c r="R27" s="60"/>
      <c r="S27" s="60"/>
    </row>
    <row r="28" spans="1:19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</row>
    <row r="29" spans="1:19" x14ac:dyDescent="0.25">
      <c r="A29" s="60"/>
      <c r="B29" s="78"/>
      <c r="C29" s="78"/>
      <c r="D29" s="78"/>
      <c r="E29" s="77" t="s">
        <v>29</v>
      </c>
      <c r="F29" s="77" t="s">
        <v>30</v>
      </c>
      <c r="G29" s="77" t="s">
        <v>31</v>
      </c>
      <c r="H29" s="77" t="s">
        <v>33</v>
      </c>
      <c r="I29" s="77" t="s">
        <v>36</v>
      </c>
      <c r="J29" s="77" t="s">
        <v>73</v>
      </c>
      <c r="K29" s="60"/>
      <c r="L29" s="78"/>
      <c r="M29" s="79" t="s">
        <v>29</v>
      </c>
      <c r="N29" s="79" t="s">
        <v>30</v>
      </c>
      <c r="O29" s="79" t="s">
        <v>31</v>
      </c>
      <c r="P29" s="79" t="s">
        <v>33</v>
      </c>
      <c r="Q29" s="79" t="s">
        <v>36</v>
      </c>
      <c r="R29" s="79" t="s">
        <v>73</v>
      </c>
      <c r="S29" s="60"/>
    </row>
    <row r="30" spans="1:19" x14ac:dyDescent="0.25">
      <c r="A30" s="60"/>
      <c r="B30" s="80" t="s">
        <v>0</v>
      </c>
      <c r="C30" s="80"/>
      <c r="D30" s="80"/>
      <c r="E30" s="74">
        <v>1103173.9069200701</v>
      </c>
      <c r="F30" s="74">
        <v>1151479.3360299999</v>
      </c>
      <c r="G30" s="74">
        <v>1201876.6722929999</v>
      </c>
      <c r="H30" s="74">
        <v>1247574.713091</v>
      </c>
      <c r="I30" s="74">
        <v>1244852.6801227899</v>
      </c>
      <c r="J30" s="74">
        <v>1227903.5453740801</v>
      </c>
      <c r="K30" s="60"/>
      <c r="L30" s="80" t="s">
        <v>17</v>
      </c>
      <c r="M30" s="74">
        <v>846261119.01273203</v>
      </c>
      <c r="N30" s="74">
        <v>888341293.66662896</v>
      </c>
      <c r="O30" s="74">
        <v>922182365.952232</v>
      </c>
      <c r="P30" s="74">
        <v>960899216.97450101</v>
      </c>
      <c r="Q30" s="74">
        <v>928143461.982391</v>
      </c>
      <c r="R30" s="74">
        <v>910016017.83745503</v>
      </c>
      <c r="S30" s="74"/>
    </row>
    <row r="31" spans="1:19" x14ac:dyDescent="0.25">
      <c r="A31" s="60"/>
      <c r="B31" s="60" t="s">
        <v>16</v>
      </c>
      <c r="C31" s="60"/>
      <c r="D31" s="60"/>
      <c r="E31" s="74">
        <v>1027027.85449491</v>
      </c>
      <c r="F31" s="74">
        <v>1072839.36754755</v>
      </c>
      <c r="G31" s="74">
        <v>1121567.22478449</v>
      </c>
      <c r="H31" s="74">
        <v>1165160.2362005799</v>
      </c>
      <c r="I31" s="74">
        <v>1162971.1384100299</v>
      </c>
      <c r="J31" s="74">
        <v>1147523.1374474</v>
      </c>
      <c r="K31" s="60"/>
      <c r="L31" s="60" t="s">
        <v>18</v>
      </c>
      <c r="M31" s="74">
        <v>846269450.01187599</v>
      </c>
      <c r="N31" s="74">
        <v>888341293.66662896</v>
      </c>
      <c r="O31" s="74">
        <v>922182365.952232</v>
      </c>
      <c r="P31" s="74">
        <v>960899216.97450101</v>
      </c>
      <c r="Q31" s="74">
        <v>928143461.982391</v>
      </c>
      <c r="R31" s="74">
        <v>910016017.83745503</v>
      </c>
      <c r="S31" s="74"/>
    </row>
    <row r="32" spans="1:19" x14ac:dyDescent="0.25">
      <c r="A32" s="60"/>
      <c r="B32" s="60" t="s">
        <v>10</v>
      </c>
      <c r="C32" s="60"/>
      <c r="D32" s="60"/>
      <c r="E32" s="85">
        <v>0.15118831592095699</v>
      </c>
      <c r="F32" s="85">
        <v>0.14593194333266399</v>
      </c>
      <c r="G32" s="85">
        <v>0.14343709346170699</v>
      </c>
      <c r="H32" s="85">
        <v>0.14521927197717799</v>
      </c>
      <c r="I32" s="85">
        <v>0.170220854757971</v>
      </c>
      <c r="J32" s="85">
        <v>0.164968236049539</v>
      </c>
      <c r="K32" s="60"/>
      <c r="L32" s="60" t="s">
        <v>8</v>
      </c>
      <c r="M32" s="74">
        <v>186863158.80009601</v>
      </c>
      <c r="N32" s="74">
        <v>188456478.59852499</v>
      </c>
      <c r="O32" s="74">
        <v>194301044.678702</v>
      </c>
      <c r="P32" s="74">
        <v>205690708.30546999</v>
      </c>
      <c r="Q32" s="74">
        <v>202665681.601206</v>
      </c>
      <c r="R32" s="74">
        <v>198758357.29421201</v>
      </c>
      <c r="S32" s="86"/>
    </row>
    <row r="33" spans="1:19" x14ac:dyDescent="0.25">
      <c r="A33" s="60"/>
      <c r="B33" s="60" t="s">
        <v>13</v>
      </c>
      <c r="C33" s="60"/>
      <c r="D33" s="60"/>
      <c r="E33" s="74">
        <v>871753.24276991398</v>
      </c>
      <c r="F33" s="74">
        <v>916277.83375755104</v>
      </c>
      <c r="G33" s="74">
        <v>960692.88193948998</v>
      </c>
      <c r="H33" s="74">
        <v>995956.51496277703</v>
      </c>
      <c r="I33" s="74">
        <v>965009.19717101997</v>
      </c>
      <c r="J33" s="74">
        <v>958218.26963667199</v>
      </c>
      <c r="K33" s="60"/>
      <c r="L33" s="60" t="s">
        <v>28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60"/>
    </row>
    <row r="34" spans="1:19" x14ac:dyDescent="0.25">
      <c r="A34" s="60"/>
      <c r="B34" s="60" t="s">
        <v>1</v>
      </c>
      <c r="C34" s="60"/>
      <c r="D34" s="60"/>
      <c r="E34" s="74">
        <v>205405.57089898299</v>
      </c>
      <c r="F34" s="74">
        <v>214567.87350951001</v>
      </c>
      <c r="G34" s="74">
        <v>224313.44495689799</v>
      </c>
      <c r="H34" s="74">
        <v>233032.04724011599</v>
      </c>
      <c r="I34" s="74">
        <v>232594.227682005</v>
      </c>
      <c r="J34" s="74">
        <v>229504.627489481</v>
      </c>
      <c r="K34" s="60"/>
      <c r="L34" s="65" t="s">
        <v>15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60"/>
    </row>
    <row r="35" spans="1:19" x14ac:dyDescent="0.25">
      <c r="A35" s="60"/>
      <c r="B35" s="65" t="s">
        <v>14</v>
      </c>
      <c r="C35" s="65"/>
      <c r="D35" s="65"/>
      <c r="E35" s="89">
        <v>205729.56773479801</v>
      </c>
      <c r="F35" s="89">
        <v>216036.88962068499</v>
      </c>
      <c r="G35" s="89">
        <v>224343.160051296</v>
      </c>
      <c r="H35" s="89">
        <v>233414.22464861599</v>
      </c>
      <c r="I35" s="89">
        <v>233429.09604464099</v>
      </c>
      <c r="J35" s="89">
        <v>229710.385872457</v>
      </c>
      <c r="K35" s="60"/>
      <c r="L35" s="60"/>
      <c r="M35" s="60"/>
      <c r="N35" s="60"/>
      <c r="O35" s="60"/>
      <c r="P35" s="60"/>
      <c r="Q35" s="60"/>
      <c r="R35" s="60"/>
      <c r="S35" s="60"/>
    </row>
    <row r="36" spans="1:19" x14ac:dyDescent="0.25">
      <c r="A36" s="60"/>
      <c r="B36" s="60"/>
      <c r="C36" s="60"/>
      <c r="D36" s="60"/>
      <c r="E36" s="60"/>
      <c r="F36" s="61"/>
      <c r="G36" s="61"/>
      <c r="H36" s="61"/>
      <c r="I36" s="61"/>
      <c r="J36" s="61"/>
      <c r="K36" s="61"/>
      <c r="L36" s="60"/>
      <c r="M36" s="60"/>
      <c r="N36" s="60"/>
      <c r="O36" s="60"/>
      <c r="P36" s="60"/>
      <c r="Q36" s="60"/>
      <c r="R36" s="60"/>
      <c r="S36" s="60"/>
    </row>
    <row r="37" spans="1:19" x14ac:dyDescent="0.25">
      <c r="A37" s="60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60"/>
      <c r="M37" s="60"/>
      <c r="N37" s="60"/>
      <c r="O37" s="60"/>
      <c r="P37" s="60"/>
      <c r="Q37" s="60"/>
      <c r="R37" s="60"/>
      <c r="S37" s="60"/>
    </row>
    <row r="38" spans="1:19" x14ac:dyDescent="0.25">
      <c r="A38" s="60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60"/>
      <c r="M38" s="60"/>
      <c r="N38" s="60"/>
      <c r="O38" s="60"/>
      <c r="P38" s="60"/>
      <c r="Q38" s="60"/>
      <c r="R38" s="60"/>
      <c r="S38" s="60"/>
    </row>
    <row r="39" spans="1:19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0"/>
      <c r="M39" s="60"/>
      <c r="N39" s="60"/>
      <c r="O39" s="60"/>
      <c r="P39" s="60"/>
      <c r="Q39" s="60"/>
      <c r="R39" s="60"/>
      <c r="S39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 Calculation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Electricity Authority</dc:creator>
  <cp:lastModifiedBy>Bibhushita</cp:lastModifiedBy>
  <cp:lastPrinted>2021-03-26T00:05:26Z</cp:lastPrinted>
  <dcterms:created xsi:type="dcterms:W3CDTF">2006-01-30T07:38:59Z</dcterms:created>
  <dcterms:modified xsi:type="dcterms:W3CDTF">2023-02-17T16:54:48Z</dcterms:modified>
</cp:coreProperties>
</file>